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P9" i="30"/>
  <c r="O8" i="30"/>
  <c r="B9" i="50"/>
  <c r="P8" i="46"/>
  <c r="B9" i="46"/>
  <c r="B9" i="42"/>
  <c r="B9" i="38"/>
  <c r="E9" i="34"/>
  <c r="D9" i="34"/>
  <c r="B9" i="34"/>
  <c r="C9" i="50" l="1"/>
  <c r="C8" i="50"/>
  <c r="Q9" i="46"/>
  <c r="Q8" i="46"/>
  <c r="H8" i="42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J4" i="18" l="1"/>
  <c r="J3" i="18" s="1"/>
  <c r="O4" i="18"/>
  <c r="O3" i="18" s="1"/>
  <c r="I4" i="18"/>
  <c r="I3" i="18" s="1"/>
  <c r="K4" i="18"/>
  <c r="K3" i="18" s="1"/>
  <c r="P4" i="18"/>
  <c r="P3" i="18" s="1"/>
  <c r="L4" i="18"/>
  <c r="L3" i="18" s="1"/>
  <c r="M4" i="18"/>
  <c r="M3" i="18" s="1"/>
  <c r="N4" i="18"/>
  <c r="N3" i="18" s="1"/>
  <c r="Q4" i="18"/>
  <c r="Q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L28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C27" i="26"/>
  <c r="F29" i="26"/>
  <c r="Q28" i="26"/>
  <c r="P28" i="26"/>
  <c r="O28" i="26"/>
  <c r="N28" i="26"/>
  <c r="M28" i="26"/>
  <c r="E27" i="26"/>
  <c r="D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E27" i="22"/>
  <c r="Q26" i="22"/>
  <c r="M26" i="22"/>
  <c r="E26" i="22"/>
  <c r="I27" i="22"/>
  <c r="H27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9" i="18"/>
  <c r="M29" i="18"/>
  <c r="L29" i="18"/>
  <c r="K29" i="18"/>
  <c r="J29" i="18"/>
  <c r="I29" i="18"/>
  <c r="E28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O25" i="18"/>
  <c r="H29" i="18"/>
  <c r="G29" i="18"/>
  <c r="F29" i="18"/>
  <c r="E29" i="18"/>
  <c r="D29" i="18"/>
  <c r="C29" i="18"/>
  <c r="Q28" i="18"/>
  <c r="F24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J25" i="14" l="1"/>
  <c r="E19" i="10"/>
  <c r="C24" i="26"/>
  <c r="P25" i="14"/>
  <c r="D25" i="14"/>
  <c r="O25" i="14"/>
  <c r="B37" i="14"/>
  <c r="F19" i="10"/>
  <c r="C23" i="26"/>
  <c r="E25" i="14"/>
  <c r="E19" i="14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N24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E25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H37" i="14" s="1"/>
  <c r="L38" i="14"/>
  <c r="L37" i="14" s="1"/>
  <c r="P38" i="14"/>
  <c r="P37" i="14" s="1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C23" i="22" l="1"/>
  <c r="Q37" i="14"/>
  <c r="N32" i="14"/>
  <c r="N31" i="14" s="1"/>
  <c r="I37" i="14"/>
  <c r="E37" i="14"/>
  <c r="F32" i="14"/>
  <c r="M37" i="14"/>
  <c r="L32" i="14"/>
  <c r="L31" i="14" s="1"/>
  <c r="O37" i="14"/>
  <c r="J37" i="14"/>
  <c r="F37" i="14"/>
  <c r="H32" i="14"/>
  <c r="H31" i="14" s="1"/>
  <c r="K37" i="14"/>
  <c r="G37" i="14"/>
  <c r="C37" i="14"/>
  <c r="N37" i="14"/>
  <c r="P31" i="14"/>
  <c r="J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P78" i="52"/>
  <c r="J73" i="52"/>
  <c r="L73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B86" i="52"/>
  <c r="E86" i="52"/>
  <c r="L86" i="52"/>
  <c r="F87" i="52"/>
  <c r="G87" i="52"/>
  <c r="H87" i="52"/>
  <c r="I87" i="52"/>
  <c r="J87" i="52"/>
  <c r="K87" i="52"/>
  <c r="L87" i="52"/>
  <c r="M87" i="52"/>
  <c r="F88" i="52"/>
  <c r="G88" i="52"/>
  <c r="H88" i="52"/>
  <c r="I88" i="52"/>
  <c r="J88" i="52"/>
  <c r="K88" i="52"/>
  <c r="L88" i="52"/>
  <c r="M88" i="52"/>
  <c r="N88" i="52"/>
  <c r="O88" i="52"/>
  <c r="Q88" i="52"/>
  <c r="G89" i="52"/>
  <c r="H89" i="52"/>
  <c r="I89" i="52"/>
  <c r="J89" i="52"/>
  <c r="K89" i="52"/>
  <c r="L89" i="52"/>
  <c r="M89" i="52"/>
  <c r="L90" i="52"/>
  <c r="P90" i="52"/>
  <c r="D91" i="52"/>
  <c r="E91" i="52"/>
  <c r="G91" i="52"/>
  <c r="H91" i="52"/>
  <c r="L91" i="52"/>
  <c r="P91" i="52"/>
  <c r="H74" i="52"/>
  <c r="P74" i="52"/>
  <c r="J75" i="52"/>
  <c r="H76" i="52"/>
  <c r="P76" i="52"/>
  <c r="H78" i="52"/>
  <c r="J79" i="52"/>
  <c r="J83" i="52"/>
  <c r="H84" i="52"/>
  <c r="H86" i="52"/>
  <c r="P86" i="52"/>
  <c r="P88" i="52"/>
  <c r="N89" i="52"/>
  <c r="F91" i="52"/>
  <c r="J91" i="52"/>
  <c r="N91" i="52"/>
  <c r="A3" i="51"/>
  <c r="C89" i="51"/>
  <c r="E73" i="51"/>
  <c r="F73" i="51"/>
  <c r="I73" i="51"/>
  <c r="J88" i="51"/>
  <c r="M78" i="51"/>
  <c r="O90" i="51"/>
  <c r="B74" i="51"/>
  <c r="C74" i="51"/>
  <c r="B75" i="51"/>
  <c r="E75" i="51"/>
  <c r="G75" i="51"/>
  <c r="N75" i="51"/>
  <c r="Q75" i="51"/>
  <c r="F77" i="51"/>
  <c r="G77" i="51"/>
  <c r="I77" i="51"/>
  <c r="O100" i="51"/>
  <c r="E79" i="51"/>
  <c r="F79" i="51"/>
  <c r="H102" i="51"/>
  <c r="I79" i="51"/>
  <c r="J79" i="51"/>
  <c r="L102" i="51"/>
  <c r="M79" i="51"/>
  <c r="N79" i="51"/>
  <c r="O79" i="51"/>
  <c r="Q79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N84" i="51"/>
  <c r="O84" i="51"/>
  <c r="C85" i="51"/>
  <c r="D85" i="51"/>
  <c r="F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8" i="51"/>
  <c r="D88" i="51"/>
  <c r="E88" i="51"/>
  <c r="F88" i="51"/>
  <c r="G88" i="51"/>
  <c r="I88" i="51"/>
  <c r="M89" i="51"/>
  <c r="B105" i="52"/>
  <c r="E90" i="51"/>
  <c r="F90" i="51"/>
  <c r="G90" i="51"/>
  <c r="I105" i="52"/>
  <c r="B91" i="51"/>
  <c r="C91" i="51"/>
  <c r="N91" i="51"/>
  <c r="Q91" i="51"/>
  <c r="A70" i="51"/>
  <c r="B73" i="51"/>
  <c r="F75" i="51"/>
  <c r="I75" i="51"/>
  <c r="J75" i="51"/>
  <c r="K75" i="51"/>
  <c r="B76" i="51"/>
  <c r="F76" i="51"/>
  <c r="J76" i="51"/>
  <c r="M76" i="51"/>
  <c r="B77" i="51"/>
  <c r="E77" i="51"/>
  <c r="B79" i="51"/>
  <c r="B80" i="51"/>
  <c r="C80" i="51"/>
  <c r="F80" i="51"/>
  <c r="J80" i="51"/>
  <c r="B81" i="51"/>
  <c r="C81" i="51"/>
  <c r="F81" i="51"/>
  <c r="J81" i="51"/>
  <c r="M81" i="51"/>
  <c r="O81" i="51"/>
  <c r="B83" i="51"/>
  <c r="B84" i="51"/>
  <c r="B85" i="51"/>
  <c r="E85" i="51"/>
  <c r="J85" i="51"/>
  <c r="B87" i="51"/>
  <c r="F87" i="51"/>
  <c r="J87" i="51"/>
  <c r="M87" i="51"/>
  <c r="B88" i="51"/>
  <c r="B89" i="51"/>
  <c r="E91" i="51"/>
  <c r="F91" i="51"/>
  <c r="I91" i="51"/>
  <c r="J91" i="51"/>
  <c r="M91" i="51"/>
  <c r="A93" i="51"/>
  <c r="K96" i="51"/>
  <c r="O97" i="51"/>
  <c r="O98" i="51"/>
  <c r="K99" i="51"/>
  <c r="G100" i="51"/>
  <c r="C102" i="51"/>
  <c r="F101" i="51"/>
  <c r="G101" i="51"/>
  <c r="K100" i="51"/>
  <c r="L105" i="51"/>
  <c r="N101" i="51"/>
  <c r="B37" i="50"/>
  <c r="E37" i="50"/>
  <c r="F34" i="50"/>
  <c r="H34" i="50"/>
  <c r="J37" i="50"/>
  <c r="K35" i="50"/>
  <c r="O35" i="50"/>
  <c r="K34" i="50"/>
  <c r="C35" i="50"/>
  <c r="H35" i="50"/>
  <c r="I35" i="50"/>
  <c r="K36" i="50"/>
  <c r="H57" i="49"/>
  <c r="K57" i="49"/>
  <c r="M56" i="49"/>
  <c r="B52" i="49"/>
  <c r="C52" i="49"/>
  <c r="D52" i="49"/>
  <c r="G52" i="49"/>
  <c r="I52" i="49"/>
  <c r="J52" i="49"/>
  <c r="N52" i="49"/>
  <c r="O52" i="49"/>
  <c r="P52" i="49"/>
  <c r="Q52" i="49"/>
  <c r="B53" i="49"/>
  <c r="D53" i="49"/>
  <c r="E53" i="49"/>
  <c r="G53" i="49"/>
  <c r="H53" i="49"/>
  <c r="I53" i="49"/>
  <c r="J53" i="49"/>
  <c r="K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M71" i="49"/>
  <c r="N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E57" i="49"/>
  <c r="P57" i="49"/>
  <c r="B58" i="49"/>
  <c r="C75" i="49"/>
  <c r="E75" i="49"/>
  <c r="F58" i="49"/>
  <c r="H75" i="49"/>
  <c r="K75" i="49"/>
  <c r="L75" i="49"/>
  <c r="M75" i="49"/>
  <c r="N58" i="49"/>
  <c r="P75" i="49"/>
  <c r="B59" i="49"/>
  <c r="C59" i="49"/>
  <c r="D59" i="49"/>
  <c r="B60" i="49"/>
  <c r="C60" i="49"/>
  <c r="F60" i="49"/>
  <c r="H60" i="49"/>
  <c r="I60" i="49"/>
  <c r="K60" i="49"/>
  <c r="L60" i="49"/>
  <c r="B61" i="49"/>
  <c r="D61" i="49"/>
  <c r="E61" i="49"/>
  <c r="F61" i="49"/>
  <c r="I61" i="49"/>
  <c r="L61" i="49"/>
  <c r="B62" i="49"/>
  <c r="C62" i="49"/>
  <c r="D62" i="49"/>
  <c r="F62" i="49"/>
  <c r="G62" i="49"/>
  <c r="I62" i="49"/>
  <c r="J62" i="49"/>
  <c r="K62" i="49"/>
  <c r="N62" i="49"/>
  <c r="O62" i="49"/>
  <c r="P62" i="49"/>
  <c r="Q62" i="49"/>
  <c r="B63" i="49"/>
  <c r="C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H77" i="49"/>
  <c r="K77" i="49"/>
  <c r="L64" i="49"/>
  <c r="M77" i="49"/>
  <c r="P77" i="49"/>
  <c r="E52" i="49"/>
  <c r="H52" i="49"/>
  <c r="K52" i="49"/>
  <c r="L52" i="49"/>
  <c r="M52" i="49"/>
  <c r="C54" i="49"/>
  <c r="M54" i="49"/>
  <c r="P54" i="49"/>
  <c r="E55" i="49"/>
  <c r="H55" i="49"/>
  <c r="K55" i="49"/>
  <c r="L55" i="49"/>
  <c r="M55" i="49"/>
  <c r="P55" i="49"/>
  <c r="C56" i="49"/>
  <c r="D56" i="49"/>
  <c r="E56" i="49"/>
  <c r="C58" i="49"/>
  <c r="D58" i="49"/>
  <c r="E58" i="49"/>
  <c r="P58" i="49"/>
  <c r="E59" i="49"/>
  <c r="H59" i="49"/>
  <c r="K59" i="49"/>
  <c r="L59" i="49"/>
  <c r="M59" i="49"/>
  <c r="D60" i="49"/>
  <c r="E60" i="49"/>
  <c r="C61" i="49"/>
  <c r="H61" i="49"/>
  <c r="K61" i="49"/>
  <c r="E62" i="49"/>
  <c r="H62" i="49"/>
  <c r="L62" i="49"/>
  <c r="M62" i="49"/>
  <c r="D63" i="49"/>
  <c r="E63" i="49"/>
  <c r="P63" i="49"/>
  <c r="C64" i="49"/>
  <c r="D64" i="49"/>
  <c r="E64" i="49"/>
  <c r="H64" i="49"/>
  <c r="K64" i="49"/>
  <c r="P64" i="49"/>
  <c r="K68" i="49"/>
  <c r="B69" i="49"/>
  <c r="C69" i="49"/>
  <c r="E69" i="49"/>
  <c r="G69" i="49"/>
  <c r="H69" i="49"/>
  <c r="I69" i="49"/>
  <c r="J69" i="49"/>
  <c r="K69" i="49"/>
  <c r="L69" i="49"/>
  <c r="M69" i="49"/>
  <c r="O69" i="49"/>
  <c r="Q69" i="49"/>
  <c r="B70" i="49"/>
  <c r="D70" i="49"/>
  <c r="E70" i="49"/>
  <c r="H70" i="49"/>
  <c r="M70" i="49"/>
  <c r="N70" i="49"/>
  <c r="O70" i="49"/>
  <c r="P70" i="49"/>
  <c r="Q70" i="49"/>
  <c r="C71" i="49"/>
  <c r="D71" i="49"/>
  <c r="E71" i="49"/>
  <c r="P71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D77" i="49"/>
  <c r="E77" i="49"/>
  <c r="D52" i="48"/>
  <c r="G52" i="48"/>
  <c r="H52" i="48"/>
  <c r="K68" i="48"/>
  <c r="M68" i="48"/>
  <c r="O68" i="48"/>
  <c r="K69" i="48"/>
  <c r="Q52" i="48"/>
  <c r="C53" i="48"/>
  <c r="D53" i="48"/>
  <c r="G53" i="48"/>
  <c r="H53" i="48"/>
  <c r="D54" i="48"/>
  <c r="E71" i="48"/>
  <c r="F54" i="48"/>
  <c r="G71" i="48"/>
  <c r="H54" i="48"/>
  <c r="I54" i="48"/>
  <c r="K54" i="48"/>
  <c r="L54" i="48"/>
  <c r="M71" i="48"/>
  <c r="O54" i="48"/>
  <c r="B56" i="48"/>
  <c r="G56" i="48"/>
  <c r="H56" i="48"/>
  <c r="B58" i="48"/>
  <c r="C58" i="48"/>
  <c r="E58" i="48"/>
  <c r="G58" i="48"/>
  <c r="H58" i="48"/>
  <c r="J58" i="48"/>
  <c r="K58" i="48"/>
  <c r="L58" i="48"/>
  <c r="O58" i="48"/>
  <c r="P58" i="48"/>
  <c r="Q59" i="48"/>
  <c r="B60" i="48"/>
  <c r="C60" i="48"/>
  <c r="D60" i="48"/>
  <c r="E60" i="48"/>
  <c r="F60" i="48"/>
  <c r="G60" i="48"/>
  <c r="H60" i="48"/>
  <c r="D61" i="48"/>
  <c r="H61" i="48"/>
  <c r="N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L56" i="48"/>
  <c r="Q56" i="48"/>
  <c r="D57" i="48"/>
  <c r="G57" i="48"/>
  <c r="H57" i="48"/>
  <c r="I57" i="48"/>
  <c r="L57" i="48"/>
  <c r="Q57" i="48"/>
  <c r="D58" i="48"/>
  <c r="Q58" i="48"/>
  <c r="Q60" i="48"/>
  <c r="I61" i="48"/>
  <c r="L61" i="48"/>
  <c r="Q61" i="48"/>
  <c r="D62" i="48"/>
  <c r="H62" i="48"/>
  <c r="I62" i="48"/>
  <c r="L62" i="48"/>
  <c r="I63" i="48"/>
  <c r="L63" i="48"/>
  <c r="P63" i="48"/>
  <c r="I64" i="48"/>
  <c r="Q64" i="48"/>
  <c r="A3" i="47"/>
  <c r="C59" i="47"/>
  <c r="F60" i="47"/>
  <c r="I60" i="47"/>
  <c r="E52" i="47"/>
  <c r="F69" i="48"/>
  <c r="G52" i="47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G72" i="48"/>
  <c r="M55" i="47"/>
  <c r="N55" i="47"/>
  <c r="O55" i="47"/>
  <c r="Q72" i="48"/>
  <c r="D73" i="47"/>
  <c r="M56" i="47"/>
  <c r="O56" i="47"/>
  <c r="B74" i="47"/>
  <c r="F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E59" i="47"/>
  <c r="F59" i="47"/>
  <c r="J76" i="47"/>
  <c r="K59" i="47"/>
  <c r="L76" i="49"/>
  <c r="M59" i="47"/>
  <c r="O59" i="47"/>
  <c r="L60" i="47"/>
  <c r="M60" i="47"/>
  <c r="N60" i="47"/>
  <c r="P60" i="47"/>
  <c r="K61" i="47"/>
  <c r="L61" i="47"/>
  <c r="M61" i="47"/>
  <c r="N61" i="47"/>
  <c r="O61" i="47"/>
  <c r="P61" i="47"/>
  <c r="F62" i="47"/>
  <c r="H62" i="47"/>
  <c r="L62" i="47"/>
  <c r="N62" i="47"/>
  <c r="O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I64" i="47"/>
  <c r="J77" i="47"/>
  <c r="Q64" i="47"/>
  <c r="A49" i="47"/>
  <c r="K52" i="47"/>
  <c r="E53" i="47"/>
  <c r="F53" i="47"/>
  <c r="K53" i="47"/>
  <c r="O53" i="47"/>
  <c r="F55" i="47"/>
  <c r="K55" i="47"/>
  <c r="F56" i="47"/>
  <c r="I56" i="47"/>
  <c r="K56" i="47"/>
  <c r="K58" i="47"/>
  <c r="M58" i="47"/>
  <c r="O58" i="47"/>
  <c r="K60" i="47"/>
  <c r="O60" i="47"/>
  <c r="K62" i="47"/>
  <c r="M62" i="47"/>
  <c r="C63" i="47"/>
  <c r="F63" i="47"/>
  <c r="G63" i="47"/>
  <c r="F64" i="47"/>
  <c r="K64" i="47"/>
  <c r="M64" i="47"/>
  <c r="N64" i="47"/>
  <c r="O64" i="47"/>
  <c r="A66" i="47"/>
  <c r="B72" i="47"/>
  <c r="J73" i="47"/>
  <c r="N77" i="47"/>
  <c r="H34" i="46"/>
  <c r="I34" i="46"/>
  <c r="J34" i="46"/>
  <c r="L34" i="46"/>
  <c r="E72" i="47"/>
  <c r="H70" i="47"/>
  <c r="P72" i="47"/>
  <c r="J35" i="46"/>
  <c r="P34" i="46"/>
  <c r="J37" i="46"/>
  <c r="L37" i="46"/>
  <c r="K34" i="46"/>
  <c r="H35" i="46"/>
  <c r="L35" i="46"/>
  <c r="B36" i="46"/>
  <c r="D36" i="46"/>
  <c r="F36" i="46"/>
  <c r="H36" i="46"/>
  <c r="J36" i="46"/>
  <c r="L36" i="46"/>
  <c r="N36" i="46"/>
  <c r="B37" i="46"/>
  <c r="H37" i="46"/>
  <c r="P37" i="46"/>
  <c r="B67" i="45"/>
  <c r="C67" i="45"/>
  <c r="D67" i="45"/>
  <c r="N73" i="45"/>
  <c r="O72" i="45"/>
  <c r="P68" i="45"/>
  <c r="Q72" i="45"/>
  <c r="I81" i="45"/>
  <c r="K81" i="45"/>
  <c r="L81" i="45"/>
  <c r="F64" i="45"/>
  <c r="H64" i="45"/>
  <c r="L64" i="45"/>
  <c r="M64" i="45"/>
  <c r="E83" i="45"/>
  <c r="N83" i="45"/>
  <c r="P65" i="45"/>
  <c r="Q65" i="45"/>
  <c r="B84" i="45"/>
  <c r="C84" i="45"/>
  <c r="D84" i="45"/>
  <c r="E66" i="45"/>
  <c r="F84" i="45"/>
  <c r="G84" i="45"/>
  <c r="H66" i="45"/>
  <c r="Q84" i="45"/>
  <c r="H67" i="45"/>
  <c r="K67" i="45"/>
  <c r="P67" i="45"/>
  <c r="Q67" i="45"/>
  <c r="B68" i="45"/>
  <c r="E68" i="45"/>
  <c r="D69" i="45"/>
  <c r="H69" i="45"/>
  <c r="L69" i="45"/>
  <c r="N69" i="45"/>
  <c r="O69" i="45"/>
  <c r="P69" i="45"/>
  <c r="Q69" i="45"/>
  <c r="B88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C71" i="45"/>
  <c r="D71" i="45"/>
  <c r="H71" i="45"/>
  <c r="K71" i="45"/>
  <c r="N71" i="45"/>
  <c r="P71" i="45"/>
  <c r="Q71" i="45"/>
  <c r="E72" i="45"/>
  <c r="G72" i="45"/>
  <c r="H72" i="45"/>
  <c r="I72" i="45"/>
  <c r="J72" i="45"/>
  <c r="H73" i="45"/>
  <c r="J73" i="45"/>
  <c r="K73" i="45"/>
  <c r="B74" i="45"/>
  <c r="C74" i="45"/>
  <c r="D74" i="45"/>
  <c r="E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D64" i="45"/>
  <c r="E64" i="45"/>
  <c r="G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I67" i="45"/>
  <c r="J67" i="45"/>
  <c r="L67" i="45"/>
  <c r="M67" i="45"/>
  <c r="N67" i="45"/>
  <c r="O67" i="45"/>
  <c r="F68" i="45"/>
  <c r="H68" i="45"/>
  <c r="I68" i="45"/>
  <c r="Q68" i="45"/>
  <c r="B69" i="45"/>
  <c r="C69" i="45"/>
  <c r="E69" i="45"/>
  <c r="F69" i="45"/>
  <c r="I69" i="45"/>
  <c r="J69" i="45"/>
  <c r="K69" i="45"/>
  <c r="M69" i="45"/>
  <c r="B70" i="45"/>
  <c r="C70" i="45"/>
  <c r="B71" i="45"/>
  <c r="E71" i="45"/>
  <c r="F71" i="45"/>
  <c r="I71" i="45"/>
  <c r="B72" i="45"/>
  <c r="F72" i="45"/>
  <c r="B73" i="45"/>
  <c r="C73" i="45"/>
  <c r="E73" i="45"/>
  <c r="F73" i="45"/>
  <c r="I73" i="45"/>
  <c r="M73" i="45"/>
  <c r="M75" i="45"/>
  <c r="N75" i="45"/>
  <c r="Q75" i="45"/>
  <c r="B76" i="45"/>
  <c r="C76" i="45"/>
  <c r="E76" i="45"/>
  <c r="F76" i="45"/>
  <c r="G76" i="45"/>
  <c r="I76" i="45"/>
  <c r="M76" i="45"/>
  <c r="O76" i="45"/>
  <c r="Q76" i="45"/>
  <c r="J81" i="45"/>
  <c r="M81" i="45"/>
  <c r="N81" i="45"/>
  <c r="O81" i="45"/>
  <c r="P81" i="45"/>
  <c r="Q81" i="45"/>
  <c r="B82" i="45"/>
  <c r="D82" i="45"/>
  <c r="E82" i="45"/>
  <c r="F82" i="45"/>
  <c r="G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C88" i="45"/>
  <c r="E88" i="45"/>
  <c r="F88" i="45"/>
  <c r="G88" i="45"/>
  <c r="I88" i="45"/>
  <c r="J88" i="45"/>
  <c r="K88" i="45"/>
  <c r="M88" i="45"/>
  <c r="N88" i="45"/>
  <c r="O88" i="45"/>
  <c r="G89" i="45"/>
  <c r="B66" i="44"/>
  <c r="D67" i="44"/>
  <c r="I36" i="42"/>
  <c r="M36" i="42"/>
  <c r="O36" i="42"/>
  <c r="P63" i="44"/>
  <c r="G63" i="44"/>
  <c r="J63" i="44"/>
  <c r="F64" i="44"/>
  <c r="G64" i="44"/>
  <c r="H64" i="44"/>
  <c r="J64" i="44"/>
  <c r="K64" i="44"/>
  <c r="L64" i="44"/>
  <c r="Q65" i="44"/>
  <c r="D66" i="44"/>
  <c r="E66" i="44"/>
  <c r="F66" i="44"/>
  <c r="G66" i="44"/>
  <c r="H66" i="44"/>
  <c r="J67" i="44"/>
  <c r="N67" i="44"/>
  <c r="P67" i="44"/>
  <c r="Q67" i="44"/>
  <c r="H68" i="44"/>
  <c r="J68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E70" i="44"/>
  <c r="F70" i="44"/>
  <c r="G70" i="44"/>
  <c r="H70" i="44"/>
  <c r="Q70" i="44"/>
  <c r="B71" i="44"/>
  <c r="C71" i="44"/>
  <c r="J71" i="44"/>
  <c r="M71" i="44"/>
  <c r="Q71" i="44"/>
  <c r="D72" i="44"/>
  <c r="J72" i="44"/>
  <c r="K72" i="44"/>
  <c r="G73" i="44"/>
  <c r="H73" i="44"/>
  <c r="J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O76" i="44"/>
  <c r="Q76" i="44"/>
  <c r="C63" i="44"/>
  <c r="D63" i="44"/>
  <c r="L63" i="44"/>
  <c r="D64" i="44"/>
  <c r="D65" i="44"/>
  <c r="H65" i="44"/>
  <c r="J65" i="44"/>
  <c r="K65" i="44"/>
  <c r="L65" i="44"/>
  <c r="N65" i="44"/>
  <c r="O65" i="44"/>
  <c r="P65" i="44"/>
  <c r="O67" i="44"/>
  <c r="D68" i="44"/>
  <c r="G68" i="44"/>
  <c r="L68" i="44"/>
  <c r="D70" i="44"/>
  <c r="D71" i="44"/>
  <c r="G71" i="44"/>
  <c r="H72" i="44"/>
  <c r="L72" i="44"/>
  <c r="N72" i="44"/>
  <c r="O72" i="44"/>
  <c r="P72" i="44"/>
  <c r="B73" i="44"/>
  <c r="C73" i="44"/>
  <c r="D73" i="44"/>
  <c r="F73" i="44"/>
  <c r="L75" i="44"/>
  <c r="O75" i="44"/>
  <c r="P75" i="44"/>
  <c r="M81" i="44"/>
  <c r="E83" i="44"/>
  <c r="M83" i="44"/>
  <c r="E85" i="44"/>
  <c r="A3" i="43"/>
  <c r="E80" i="45"/>
  <c r="I80" i="45"/>
  <c r="M80" i="45"/>
  <c r="Q80" i="45"/>
  <c r="B63" i="43"/>
  <c r="E63" i="43"/>
  <c r="F63" i="43"/>
  <c r="G81" i="44"/>
  <c r="B64" i="43"/>
  <c r="E64" i="43"/>
  <c r="F64" i="43"/>
  <c r="G82" i="44"/>
  <c r="I64" i="43"/>
  <c r="M64" i="43"/>
  <c r="N64" i="43"/>
  <c r="B65" i="43"/>
  <c r="E65" i="43"/>
  <c r="F65" i="43"/>
  <c r="G83" i="44"/>
  <c r="O83" i="44"/>
  <c r="B66" i="43"/>
  <c r="E66" i="43"/>
  <c r="F66" i="43"/>
  <c r="G84" i="44"/>
  <c r="H66" i="43"/>
  <c r="O84" i="44"/>
  <c r="D85" i="44"/>
  <c r="G67" i="43"/>
  <c r="L85" i="44"/>
  <c r="N85" i="44"/>
  <c r="O85" i="44"/>
  <c r="D86" i="44"/>
  <c r="E86" i="44"/>
  <c r="O86" i="44"/>
  <c r="P86" i="44"/>
  <c r="B70" i="43"/>
  <c r="D88" i="43"/>
  <c r="F70" i="43"/>
  <c r="H70" i="43"/>
  <c r="J70" i="43"/>
  <c r="L88" i="43"/>
  <c r="O88" i="44"/>
  <c r="D89" i="44"/>
  <c r="B72" i="43"/>
  <c r="C72" i="43"/>
  <c r="E72" i="43"/>
  <c r="F72" i="43"/>
  <c r="G72" i="43"/>
  <c r="B73" i="43"/>
  <c r="C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C75" i="43"/>
  <c r="D75" i="43"/>
  <c r="E75" i="43"/>
  <c r="F75" i="43"/>
  <c r="G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G65" i="43"/>
  <c r="K68" i="43"/>
  <c r="O68" i="43"/>
  <c r="C69" i="43"/>
  <c r="C71" i="43"/>
  <c r="G71" i="43"/>
  <c r="K75" i="43"/>
  <c r="A78" i="43"/>
  <c r="L84" i="43"/>
  <c r="D89" i="43"/>
  <c r="G36" i="42"/>
  <c r="H81" i="43"/>
  <c r="C37" i="42"/>
  <c r="F37" i="42"/>
  <c r="G37" i="42"/>
  <c r="H37" i="42"/>
  <c r="L37" i="42"/>
  <c r="B34" i="42"/>
  <c r="C34" i="42"/>
  <c r="E34" i="42"/>
  <c r="Q35" i="42"/>
  <c r="K36" i="42"/>
  <c r="D63" i="41"/>
  <c r="G56" i="41"/>
  <c r="J63" i="41"/>
  <c r="K63" i="41"/>
  <c r="N65" i="41"/>
  <c r="P55" i="41"/>
  <c r="B51" i="41"/>
  <c r="D72" i="41"/>
  <c r="E51" i="41"/>
  <c r="I51" i="41"/>
  <c r="J72" i="41"/>
  <c r="K72" i="41"/>
  <c r="L72" i="41"/>
  <c r="N72" i="41"/>
  <c r="O72" i="41"/>
  <c r="P72" i="41"/>
  <c r="B73" i="41"/>
  <c r="C73" i="41"/>
  <c r="D73" i="41"/>
  <c r="F73" i="41"/>
  <c r="G73" i="41"/>
  <c r="H52" i="41"/>
  <c r="I52" i="41"/>
  <c r="J52" i="41"/>
  <c r="K52" i="41"/>
  <c r="L52" i="41"/>
  <c r="M52" i="41"/>
  <c r="N52" i="41"/>
  <c r="P52" i="41"/>
  <c r="Q52" i="41"/>
  <c r="C53" i="41"/>
  <c r="D53" i="41"/>
  <c r="J74" i="41"/>
  <c r="N74" i="41"/>
  <c r="P53" i="41"/>
  <c r="B75" i="41"/>
  <c r="C75" i="41"/>
  <c r="E54" i="41"/>
  <c r="H54" i="41"/>
  <c r="I54" i="41"/>
  <c r="L54" i="41"/>
  <c r="M54" i="41"/>
  <c r="O54" i="41"/>
  <c r="P54" i="41"/>
  <c r="Q54" i="41"/>
  <c r="C55" i="41"/>
  <c r="D55" i="41"/>
  <c r="P56" i="41"/>
  <c r="Q56" i="41"/>
  <c r="B57" i="41"/>
  <c r="C57" i="41"/>
  <c r="D57" i="41"/>
  <c r="G57" i="41"/>
  <c r="B58" i="41"/>
  <c r="C58" i="41"/>
  <c r="D58" i="41"/>
  <c r="E58" i="41"/>
  <c r="F58" i="41"/>
  <c r="G58" i="41"/>
  <c r="I58" i="41"/>
  <c r="J58" i="41"/>
  <c r="M58" i="41"/>
  <c r="N58" i="41"/>
  <c r="O58" i="41"/>
  <c r="P58" i="41"/>
  <c r="Q58" i="41"/>
  <c r="H59" i="41"/>
  <c r="J59" i="41"/>
  <c r="K59" i="41"/>
  <c r="L59" i="41"/>
  <c r="P60" i="41"/>
  <c r="Q60" i="41"/>
  <c r="B61" i="41"/>
  <c r="C61" i="41"/>
  <c r="D61" i="41"/>
  <c r="E61" i="41"/>
  <c r="F61" i="41"/>
  <c r="G61" i="41"/>
  <c r="H61" i="41"/>
  <c r="I61" i="41"/>
  <c r="J61" i="41"/>
  <c r="K61" i="41"/>
  <c r="M61" i="41"/>
  <c r="Q61" i="41"/>
  <c r="B62" i="41"/>
  <c r="C62" i="41"/>
  <c r="D62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C65" i="41"/>
  <c r="D65" i="41"/>
  <c r="G65" i="41"/>
  <c r="J65" i="41"/>
  <c r="K65" i="41"/>
  <c r="L65" i="41"/>
  <c r="Q65" i="41"/>
  <c r="E66" i="41"/>
  <c r="F81" i="41"/>
  <c r="I66" i="41"/>
  <c r="M66" i="41"/>
  <c r="Q66" i="41"/>
  <c r="B67" i="41"/>
  <c r="C67" i="41"/>
  <c r="D82" i="41"/>
  <c r="E67" i="41"/>
  <c r="F67" i="41"/>
  <c r="H67" i="41"/>
  <c r="I67" i="41"/>
  <c r="K82" i="41"/>
  <c r="L82" i="41"/>
  <c r="M67" i="41"/>
  <c r="N82" i="41"/>
  <c r="Q67" i="41"/>
  <c r="D51" i="41"/>
  <c r="F51" i="41"/>
  <c r="G51" i="41"/>
  <c r="H51" i="41"/>
  <c r="J51" i="41"/>
  <c r="K51" i="41"/>
  <c r="L51" i="41"/>
  <c r="O51" i="41"/>
  <c r="P51" i="41"/>
  <c r="C52" i="41"/>
  <c r="D52" i="41"/>
  <c r="F52" i="41"/>
  <c r="G52" i="41"/>
  <c r="B53" i="41"/>
  <c r="B54" i="41"/>
  <c r="C54" i="41"/>
  <c r="D54" i="41"/>
  <c r="F54" i="41"/>
  <c r="G54" i="41"/>
  <c r="J54" i="41"/>
  <c r="N54" i="41"/>
  <c r="C56" i="41"/>
  <c r="H58" i="41"/>
  <c r="K58" i="41"/>
  <c r="L58" i="41"/>
  <c r="B59" i="41"/>
  <c r="C59" i="41"/>
  <c r="D59" i="41"/>
  <c r="G59" i="41"/>
  <c r="C60" i="41"/>
  <c r="D60" i="41"/>
  <c r="H60" i="41"/>
  <c r="K60" i="41"/>
  <c r="L61" i="41"/>
  <c r="N61" i="41"/>
  <c r="O61" i="41"/>
  <c r="P61" i="41"/>
  <c r="G63" i="41"/>
  <c r="L63" i="41"/>
  <c r="C64" i="41"/>
  <c r="D64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H72" i="41"/>
  <c r="H73" i="41"/>
  <c r="I73" i="41"/>
  <c r="J73" i="41"/>
  <c r="K73" i="41"/>
  <c r="L73" i="41"/>
  <c r="M73" i="41"/>
  <c r="N73" i="41"/>
  <c r="P73" i="41"/>
  <c r="Q73" i="41"/>
  <c r="B74" i="41"/>
  <c r="C74" i="41"/>
  <c r="D74" i="41"/>
  <c r="P74" i="41"/>
  <c r="D75" i="41"/>
  <c r="E75" i="41"/>
  <c r="F75" i="41"/>
  <c r="G75" i="41"/>
  <c r="I75" i="41"/>
  <c r="J75" i="41"/>
  <c r="M75" i="41"/>
  <c r="N75" i="41"/>
  <c r="O75" i="41"/>
  <c r="B81" i="41"/>
  <c r="C81" i="41"/>
  <c r="D81" i="41"/>
  <c r="G81" i="41"/>
  <c r="H81" i="41"/>
  <c r="J82" i="41"/>
  <c r="O82" i="41"/>
  <c r="P82" i="41"/>
  <c r="B36" i="38"/>
  <c r="D64" i="40"/>
  <c r="F36" i="38"/>
  <c r="J36" i="38"/>
  <c r="I51" i="40"/>
  <c r="J51" i="40"/>
  <c r="K51" i="40"/>
  <c r="L51" i="40"/>
  <c r="M51" i="40"/>
  <c r="N51" i="40"/>
  <c r="O51" i="40"/>
  <c r="P51" i="40"/>
  <c r="Q52" i="40"/>
  <c r="B53" i="40"/>
  <c r="E53" i="40"/>
  <c r="F53" i="40"/>
  <c r="G53" i="40"/>
  <c r="H53" i="40"/>
  <c r="I53" i="40"/>
  <c r="J53" i="40"/>
  <c r="K53" i="40"/>
  <c r="L53" i="40"/>
  <c r="O74" i="40"/>
  <c r="H54" i="40"/>
  <c r="I54" i="40"/>
  <c r="J54" i="40"/>
  <c r="K54" i="40"/>
  <c r="L54" i="40"/>
  <c r="M54" i="40"/>
  <c r="N54" i="40"/>
  <c r="O54" i="40"/>
  <c r="P54" i="40"/>
  <c r="Q54" i="40"/>
  <c r="I56" i="40"/>
  <c r="J56" i="40"/>
  <c r="K56" i="40"/>
  <c r="L56" i="40"/>
  <c r="O56" i="40"/>
  <c r="Q56" i="40"/>
  <c r="O57" i="40"/>
  <c r="P57" i="40"/>
  <c r="Q57" i="40"/>
  <c r="E59" i="40"/>
  <c r="F59" i="40"/>
  <c r="G59" i="40"/>
  <c r="J59" i="40"/>
  <c r="L59" i="40"/>
  <c r="N59" i="40"/>
  <c r="Q59" i="40"/>
  <c r="H60" i="40"/>
  <c r="I60" i="40"/>
  <c r="J60" i="40"/>
  <c r="K60" i="40"/>
  <c r="L60" i="40"/>
  <c r="M60" i="40"/>
  <c r="O60" i="40"/>
  <c r="P60" i="40"/>
  <c r="I61" i="40"/>
  <c r="B62" i="40"/>
  <c r="C62" i="40"/>
  <c r="D62" i="40"/>
  <c r="F62" i="40"/>
  <c r="G62" i="40"/>
  <c r="J62" i="40"/>
  <c r="N62" i="40"/>
  <c r="Q62" i="40"/>
  <c r="H63" i="40"/>
  <c r="I63" i="40"/>
  <c r="J63" i="40"/>
  <c r="K63" i="40"/>
  <c r="L63" i="40"/>
  <c r="M63" i="40"/>
  <c r="N63" i="40"/>
  <c r="O63" i="40"/>
  <c r="P63" i="40"/>
  <c r="Q63" i="40"/>
  <c r="C64" i="40"/>
  <c r="H64" i="40"/>
  <c r="I64" i="40"/>
  <c r="J64" i="40"/>
  <c r="K64" i="40"/>
  <c r="L64" i="40"/>
  <c r="N64" i="40"/>
  <c r="O64" i="40"/>
  <c r="E65" i="40"/>
  <c r="O65" i="40"/>
  <c r="P65" i="40"/>
  <c r="I66" i="40"/>
  <c r="J66" i="40"/>
  <c r="K66" i="40"/>
  <c r="L66" i="40"/>
  <c r="M66" i="40"/>
  <c r="O66" i="40"/>
  <c r="K67" i="40"/>
  <c r="O67" i="40"/>
  <c r="P67" i="40"/>
  <c r="Q67" i="40"/>
  <c r="C51" i="40"/>
  <c r="E52" i="40"/>
  <c r="H52" i="40"/>
  <c r="I52" i="40"/>
  <c r="K52" i="40"/>
  <c r="O52" i="40"/>
  <c r="P52" i="40"/>
  <c r="M53" i="40"/>
  <c r="O53" i="40"/>
  <c r="P53" i="40"/>
  <c r="H55" i="40"/>
  <c r="I55" i="40"/>
  <c r="K55" i="40"/>
  <c r="L55" i="40"/>
  <c r="M55" i="40"/>
  <c r="O55" i="40"/>
  <c r="P55" i="40"/>
  <c r="M56" i="40"/>
  <c r="P56" i="40"/>
  <c r="O58" i="40"/>
  <c r="P58" i="40"/>
  <c r="D59" i="40"/>
  <c r="H59" i="40"/>
  <c r="I59" i="40"/>
  <c r="K59" i="40"/>
  <c r="M59" i="40"/>
  <c r="O59" i="40"/>
  <c r="P59" i="40"/>
  <c r="O61" i="40"/>
  <c r="P61" i="40"/>
  <c r="Q61" i="40"/>
  <c r="E62" i="40"/>
  <c r="H62" i="40"/>
  <c r="I62" i="40"/>
  <c r="K62" i="40"/>
  <c r="L62" i="40"/>
  <c r="M62" i="40"/>
  <c r="O62" i="40"/>
  <c r="P62" i="40"/>
  <c r="E63" i="40"/>
  <c r="M64" i="40"/>
  <c r="P64" i="40"/>
  <c r="Q64" i="40"/>
  <c r="H66" i="40"/>
  <c r="P66" i="40"/>
  <c r="Q66" i="40"/>
  <c r="A3" i="39"/>
  <c r="J71" i="40"/>
  <c r="N71" i="40"/>
  <c r="I73" i="39"/>
  <c r="L73" i="40"/>
  <c r="E74" i="39"/>
  <c r="E75" i="39"/>
  <c r="I77" i="39"/>
  <c r="B57" i="39"/>
  <c r="P57" i="39"/>
  <c r="Q57" i="39"/>
  <c r="B58" i="39"/>
  <c r="C58" i="39"/>
  <c r="E78" i="39"/>
  <c r="I78" i="39"/>
  <c r="O78" i="40"/>
  <c r="P59" i="39"/>
  <c r="Q78" i="39"/>
  <c r="L60" i="39"/>
  <c r="N60" i="39"/>
  <c r="Q60" i="39"/>
  <c r="B61" i="39"/>
  <c r="C61" i="39"/>
  <c r="O61" i="39"/>
  <c r="P61" i="39"/>
  <c r="E79" i="39"/>
  <c r="I79" i="39"/>
  <c r="L62" i="39"/>
  <c r="Q79" i="39"/>
  <c r="I63" i="39"/>
  <c r="L63" i="39"/>
  <c r="I64" i="39"/>
  <c r="L64" i="39"/>
  <c r="M64" i="39"/>
  <c r="N64" i="39"/>
  <c r="O64" i="39"/>
  <c r="P64" i="39"/>
  <c r="Q64" i="39"/>
  <c r="E80" i="39"/>
  <c r="I66" i="39"/>
  <c r="Q66" i="39"/>
  <c r="B82" i="40"/>
  <c r="A48" i="39"/>
  <c r="D57" i="39"/>
  <c r="D63" i="39"/>
  <c r="A69" i="39"/>
  <c r="E72" i="39"/>
  <c r="E73" i="39"/>
  <c r="M73" i="39"/>
  <c r="I74" i="39"/>
  <c r="I75" i="39"/>
  <c r="M75" i="39"/>
  <c r="E76" i="39"/>
  <c r="I76" i="39"/>
  <c r="M76" i="39"/>
  <c r="E77" i="39"/>
  <c r="E81" i="39"/>
  <c r="I82" i="39"/>
  <c r="K34" i="38"/>
  <c r="L34" i="38"/>
  <c r="O34" i="38"/>
  <c r="P34" i="38"/>
  <c r="M77" i="39"/>
  <c r="Q72" i="39"/>
  <c r="F37" i="38"/>
  <c r="G34" i="38"/>
  <c r="H34" i="38"/>
  <c r="M34" i="38"/>
  <c r="H37" i="38"/>
  <c r="J37" i="38"/>
  <c r="K37" i="38"/>
  <c r="O37" i="38"/>
  <c r="N36" i="38"/>
  <c r="D57" i="37"/>
  <c r="G55" i="37"/>
  <c r="C51" i="37"/>
  <c r="F72" i="37"/>
  <c r="G51" i="37"/>
  <c r="I72" i="37"/>
  <c r="L72" i="37"/>
  <c r="M72" i="37"/>
  <c r="N72" i="37"/>
  <c r="O51" i="37"/>
  <c r="C52" i="37"/>
  <c r="G52" i="37"/>
  <c r="I52" i="37"/>
  <c r="K52" i="37"/>
  <c r="L52" i="37"/>
  <c r="M52" i="37"/>
  <c r="O52" i="37"/>
  <c r="D74" i="37"/>
  <c r="E53" i="37"/>
  <c r="F74" i="37"/>
  <c r="G53" i="37"/>
  <c r="H53" i="37"/>
  <c r="I53" i="37"/>
  <c r="K53" i="37"/>
  <c r="L53" i="37"/>
  <c r="O53" i="37"/>
  <c r="G54" i="37"/>
  <c r="H54" i="37"/>
  <c r="I54" i="37"/>
  <c r="K75" i="37"/>
  <c r="O75" i="37"/>
  <c r="P54" i="37"/>
  <c r="J55" i="37"/>
  <c r="N55" i="37"/>
  <c r="Q55" i="37"/>
  <c r="H56" i="37"/>
  <c r="N56" i="37"/>
  <c r="E57" i="37"/>
  <c r="J57" i="37"/>
  <c r="K57" i="37"/>
  <c r="L57" i="37"/>
  <c r="M57" i="37"/>
  <c r="N57" i="37"/>
  <c r="O57" i="37"/>
  <c r="P57" i="37"/>
  <c r="B58" i="37"/>
  <c r="C58" i="37"/>
  <c r="D58" i="37"/>
  <c r="F58" i="37"/>
  <c r="J58" i="37"/>
  <c r="N58" i="37"/>
  <c r="Q58" i="37"/>
  <c r="B59" i="37"/>
  <c r="C59" i="37"/>
  <c r="D59" i="37"/>
  <c r="G59" i="37"/>
  <c r="H59" i="37"/>
  <c r="J59" i="37"/>
  <c r="L59" i="37"/>
  <c r="M59" i="37"/>
  <c r="N59" i="37"/>
  <c r="O59" i="37"/>
  <c r="P59" i="37"/>
  <c r="H60" i="37"/>
  <c r="I60" i="37"/>
  <c r="J60" i="37"/>
  <c r="K60" i="37"/>
  <c r="L60" i="37"/>
  <c r="M60" i="37"/>
  <c r="N60" i="37"/>
  <c r="O60" i="37"/>
  <c r="P60" i="37"/>
  <c r="B61" i="37"/>
  <c r="C61" i="37"/>
  <c r="D61" i="37"/>
  <c r="E61" i="37"/>
  <c r="F61" i="37"/>
  <c r="G61" i="37"/>
  <c r="H61" i="37"/>
  <c r="I61" i="37"/>
  <c r="J61" i="37"/>
  <c r="K61" i="37"/>
  <c r="L61" i="37"/>
  <c r="N61" i="37"/>
  <c r="O61" i="37"/>
  <c r="Q61" i="37"/>
  <c r="B62" i="37"/>
  <c r="C62" i="37"/>
  <c r="E62" i="37"/>
  <c r="F62" i="37"/>
  <c r="G62" i="37"/>
  <c r="J62" i="37"/>
  <c r="N62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B66" i="37"/>
  <c r="C81" i="37"/>
  <c r="F66" i="37"/>
  <c r="I66" i="37"/>
  <c r="K66" i="37"/>
  <c r="L81" i="37"/>
  <c r="O81" i="37"/>
  <c r="B67" i="37"/>
  <c r="C67" i="37"/>
  <c r="D82" i="37"/>
  <c r="E67" i="37"/>
  <c r="F67" i="37"/>
  <c r="H67" i="37"/>
  <c r="I82" i="37"/>
  <c r="K82" i="37"/>
  <c r="L82" i="37"/>
  <c r="M67" i="37"/>
  <c r="N67" i="37"/>
  <c r="O67" i="37"/>
  <c r="P67" i="37"/>
  <c r="Q67" i="37"/>
  <c r="I51" i="37"/>
  <c r="L51" i="37"/>
  <c r="N51" i="37"/>
  <c r="P51" i="37"/>
  <c r="Q51" i="37"/>
  <c r="D52" i="37"/>
  <c r="H52" i="37"/>
  <c r="M53" i="37"/>
  <c r="P53" i="37"/>
  <c r="K54" i="37"/>
  <c r="O54" i="37"/>
  <c r="Q54" i="37"/>
  <c r="C55" i="37"/>
  <c r="D55" i="37"/>
  <c r="E55" i="37"/>
  <c r="H55" i="37"/>
  <c r="K55" i="37"/>
  <c r="L55" i="37"/>
  <c r="M55" i="37"/>
  <c r="O55" i="37"/>
  <c r="P55" i="37"/>
  <c r="P56" i="37"/>
  <c r="H57" i="37"/>
  <c r="Q57" i="37"/>
  <c r="E58" i="37"/>
  <c r="G58" i="37"/>
  <c r="H58" i="37"/>
  <c r="I58" i="37"/>
  <c r="K58" i="37"/>
  <c r="L58" i="37"/>
  <c r="M58" i="37"/>
  <c r="O58" i="37"/>
  <c r="P58" i="37"/>
  <c r="E59" i="37"/>
  <c r="I59" i="37"/>
  <c r="K59" i="37"/>
  <c r="Q59" i="37"/>
  <c r="C60" i="37"/>
  <c r="M61" i="37"/>
  <c r="P61" i="37"/>
  <c r="D62" i="37"/>
  <c r="H62" i="37"/>
  <c r="K62" i="37"/>
  <c r="L62" i="37"/>
  <c r="M62" i="37"/>
  <c r="O62" i="37"/>
  <c r="P62" i="37"/>
  <c r="Q62" i="37"/>
  <c r="P63" i="37"/>
  <c r="P64" i="37"/>
  <c r="Q64" i="37"/>
  <c r="C65" i="37"/>
  <c r="D66" i="37"/>
  <c r="E66" i="37"/>
  <c r="G66" i="37"/>
  <c r="H66" i="37"/>
  <c r="P66" i="37"/>
  <c r="Q66" i="37"/>
  <c r="D67" i="37"/>
  <c r="G67" i="37"/>
  <c r="P72" i="37"/>
  <c r="Q72" i="37"/>
  <c r="C73" i="37"/>
  <c r="D73" i="37"/>
  <c r="G73" i="37"/>
  <c r="H73" i="37"/>
  <c r="I73" i="37"/>
  <c r="K73" i="37"/>
  <c r="L73" i="37"/>
  <c r="M73" i="37"/>
  <c r="O73" i="37"/>
  <c r="E74" i="37"/>
  <c r="G74" i="37"/>
  <c r="H74" i="37"/>
  <c r="I74" i="37"/>
  <c r="K74" i="37"/>
  <c r="L74" i="37"/>
  <c r="M74" i="37"/>
  <c r="O74" i="37"/>
  <c r="P74" i="37"/>
  <c r="G75" i="37"/>
  <c r="H75" i="37"/>
  <c r="I75" i="37"/>
  <c r="Q75" i="37"/>
  <c r="I76" i="37"/>
  <c r="B81" i="37"/>
  <c r="D81" i="37"/>
  <c r="E81" i="37"/>
  <c r="F81" i="37"/>
  <c r="G81" i="37"/>
  <c r="H81" i="37"/>
  <c r="I81" i="37"/>
  <c r="K81" i="37"/>
  <c r="P81" i="37"/>
  <c r="Q81" i="37"/>
  <c r="B82" i="37"/>
  <c r="F82" i="37"/>
  <c r="G82" i="37"/>
  <c r="M82" i="37"/>
  <c r="Q82" i="37"/>
  <c r="E56" i="36"/>
  <c r="I36" i="34"/>
  <c r="M51" i="36"/>
  <c r="M52" i="36"/>
  <c r="O52" i="36"/>
  <c r="B53" i="36"/>
  <c r="C53" i="36"/>
  <c r="I53" i="36"/>
  <c r="M53" i="36"/>
  <c r="N53" i="36"/>
  <c r="K54" i="36"/>
  <c r="B55" i="36"/>
  <c r="M55" i="36"/>
  <c r="N55" i="36"/>
  <c r="M56" i="36"/>
  <c r="B57" i="36"/>
  <c r="B58" i="36"/>
  <c r="L58" i="36"/>
  <c r="M58" i="36"/>
  <c r="N58" i="36"/>
  <c r="Q58" i="36"/>
  <c r="B59" i="36"/>
  <c r="C59" i="36"/>
  <c r="E59" i="36"/>
  <c r="G59" i="36"/>
  <c r="I59" i="36"/>
  <c r="K59" i="36"/>
  <c r="K60" i="36"/>
  <c r="L60" i="36"/>
  <c r="M60" i="36"/>
  <c r="N60" i="36"/>
  <c r="Q60" i="36"/>
  <c r="B61" i="36"/>
  <c r="Q61" i="36"/>
  <c r="C62" i="36"/>
  <c r="E62" i="36"/>
  <c r="G62" i="36"/>
  <c r="I62" i="36"/>
  <c r="J62" i="36"/>
  <c r="K62" i="36"/>
  <c r="M62" i="36"/>
  <c r="O62" i="36"/>
  <c r="M63" i="36"/>
  <c r="P63" i="36"/>
  <c r="Q63" i="36"/>
  <c r="K64" i="36"/>
  <c r="L64" i="36"/>
  <c r="M64" i="36"/>
  <c r="N64" i="36"/>
  <c r="O64" i="36"/>
  <c r="P64" i="36"/>
  <c r="Q64" i="36"/>
  <c r="B65" i="36"/>
  <c r="M65" i="36"/>
  <c r="Q65" i="36"/>
  <c r="K66" i="36"/>
  <c r="M66" i="36"/>
  <c r="O66" i="36"/>
  <c r="Q66" i="36"/>
  <c r="B67" i="36"/>
  <c r="Q67" i="36"/>
  <c r="Q62" i="36"/>
  <c r="I65" i="36"/>
  <c r="J73" i="36"/>
  <c r="B76" i="36"/>
  <c r="J77" i="36"/>
  <c r="A3" i="35"/>
  <c r="D71" i="37"/>
  <c r="H71" i="37"/>
  <c r="P71" i="37"/>
  <c r="Q56" i="35"/>
  <c r="B72" i="36"/>
  <c r="C51" i="35"/>
  <c r="E51" i="35"/>
  <c r="G51" i="35"/>
  <c r="I52" i="35"/>
  <c r="K52" i="35"/>
  <c r="M52" i="35"/>
  <c r="N52" i="35"/>
  <c r="C53" i="35"/>
  <c r="E53" i="35"/>
  <c r="I53" i="35"/>
  <c r="J53" i="35"/>
  <c r="Q53" i="35"/>
  <c r="B75" i="35"/>
  <c r="C54" i="35"/>
  <c r="E54" i="35"/>
  <c r="I54" i="35"/>
  <c r="C55" i="35"/>
  <c r="E55" i="35"/>
  <c r="G55" i="35"/>
  <c r="I55" i="35"/>
  <c r="M55" i="35"/>
  <c r="O55" i="35"/>
  <c r="Q55" i="35"/>
  <c r="B77" i="35"/>
  <c r="C56" i="35"/>
  <c r="E77" i="37"/>
  <c r="G56" i="35"/>
  <c r="I56" i="35"/>
  <c r="E57" i="35"/>
  <c r="F57" i="35"/>
  <c r="I57" i="35"/>
  <c r="J57" i="35"/>
  <c r="K57" i="35"/>
  <c r="L57" i="35"/>
  <c r="M57" i="35"/>
  <c r="N57" i="35"/>
  <c r="O57" i="35"/>
  <c r="P57" i="35"/>
  <c r="B58" i="35"/>
  <c r="C58" i="35"/>
  <c r="E58" i="35"/>
  <c r="F58" i="35"/>
  <c r="G58" i="35"/>
  <c r="I58" i="35"/>
  <c r="J58" i="35"/>
  <c r="K58" i="35"/>
  <c r="L58" i="35"/>
  <c r="N58" i="35"/>
  <c r="E59" i="35"/>
  <c r="I59" i="35"/>
  <c r="J78" i="35"/>
  <c r="K59" i="35"/>
  <c r="M59" i="35"/>
  <c r="N78" i="36"/>
  <c r="O59" i="35"/>
  <c r="Q78" i="37"/>
  <c r="B60" i="35"/>
  <c r="C60" i="35"/>
  <c r="D60" i="35"/>
  <c r="E60" i="35"/>
  <c r="F60" i="35"/>
  <c r="J60" i="35"/>
  <c r="L60" i="35"/>
  <c r="E61" i="35"/>
  <c r="F61" i="35"/>
  <c r="G61" i="35"/>
  <c r="I61" i="35"/>
  <c r="J61" i="35"/>
  <c r="K61" i="35"/>
  <c r="L61" i="35"/>
  <c r="M61" i="35"/>
  <c r="N61" i="35"/>
  <c r="O61" i="35"/>
  <c r="C62" i="35"/>
  <c r="I62" i="35"/>
  <c r="M62" i="35"/>
  <c r="Q62" i="35"/>
  <c r="B63" i="35"/>
  <c r="C63" i="35"/>
  <c r="D63" i="35"/>
  <c r="E63" i="35"/>
  <c r="F63" i="35"/>
  <c r="G63" i="35"/>
  <c r="I63" i="35"/>
  <c r="J63" i="35"/>
  <c r="K63" i="35"/>
  <c r="L63" i="35"/>
  <c r="B64" i="35"/>
  <c r="C64" i="35"/>
  <c r="D64" i="35"/>
  <c r="E64" i="35"/>
  <c r="F64" i="35"/>
  <c r="G64" i="35"/>
  <c r="J64" i="35"/>
  <c r="L64" i="35"/>
  <c r="P64" i="35"/>
  <c r="C65" i="35"/>
  <c r="E65" i="35"/>
  <c r="G65" i="35"/>
  <c r="K65" i="35"/>
  <c r="O65" i="35"/>
  <c r="C66" i="35"/>
  <c r="E66" i="35"/>
  <c r="G66" i="35"/>
  <c r="I66" i="35"/>
  <c r="K66" i="35"/>
  <c r="M66" i="35"/>
  <c r="E67" i="35"/>
  <c r="G67" i="35"/>
  <c r="I67" i="35"/>
  <c r="K67" i="35"/>
  <c r="M67" i="35"/>
  <c r="O67" i="35"/>
  <c r="Q67" i="35"/>
  <c r="A48" i="35"/>
  <c r="E52" i="35"/>
  <c r="G52" i="35"/>
  <c r="G53" i="35"/>
  <c r="K53" i="35"/>
  <c r="M53" i="35"/>
  <c r="O53" i="35"/>
  <c r="G54" i="35"/>
  <c r="K55" i="35"/>
  <c r="K56" i="35"/>
  <c r="O56" i="35"/>
  <c r="C57" i="35"/>
  <c r="G57" i="35"/>
  <c r="Q57" i="35"/>
  <c r="O58" i="35"/>
  <c r="G59" i="35"/>
  <c r="G60" i="35"/>
  <c r="I60" i="35"/>
  <c r="K60" i="35"/>
  <c r="M60" i="35"/>
  <c r="O60" i="35"/>
  <c r="Q60" i="35"/>
  <c r="C61" i="35"/>
  <c r="E62" i="35"/>
  <c r="G62" i="35"/>
  <c r="K62" i="35"/>
  <c r="O62" i="35"/>
  <c r="O63" i="35"/>
  <c r="Q63" i="35"/>
  <c r="I64" i="35"/>
  <c r="K64" i="35"/>
  <c r="O64" i="35"/>
  <c r="Q64" i="35"/>
  <c r="O66" i="35"/>
  <c r="C67" i="35"/>
  <c r="A69" i="35"/>
  <c r="J74" i="35"/>
  <c r="N75" i="35"/>
  <c r="I34" i="34"/>
  <c r="M34" i="34"/>
  <c r="O34" i="34"/>
  <c r="N77" i="35"/>
  <c r="C34" i="34"/>
  <c r="G34" i="34"/>
  <c r="H34" i="34"/>
  <c r="Q34" i="34"/>
  <c r="H35" i="34"/>
  <c r="J35" i="34"/>
  <c r="K35" i="34"/>
  <c r="N35" i="34"/>
  <c r="O35" i="34"/>
  <c r="P35" i="34"/>
  <c r="L37" i="34"/>
  <c r="E90" i="33"/>
  <c r="Q99" i="33"/>
  <c r="G113" i="33"/>
  <c r="I113" i="33"/>
  <c r="K113" i="33"/>
  <c r="M113" i="33"/>
  <c r="O113" i="33"/>
  <c r="Q113" i="33"/>
  <c r="I85" i="33"/>
  <c r="K85" i="33"/>
  <c r="M85" i="33"/>
  <c r="O85" i="33"/>
  <c r="E86" i="33"/>
  <c r="G86" i="33"/>
  <c r="I86" i="33"/>
  <c r="K86" i="33"/>
  <c r="M86" i="33"/>
  <c r="Q115" i="33"/>
  <c r="C116" i="33"/>
  <c r="E116" i="33"/>
  <c r="G116" i="33"/>
  <c r="I116" i="33"/>
  <c r="K116" i="33"/>
  <c r="M116" i="33"/>
  <c r="H88" i="33"/>
  <c r="I88" i="33"/>
  <c r="J88" i="33"/>
  <c r="L88" i="33"/>
  <c r="N88" i="33"/>
  <c r="Q88" i="33"/>
  <c r="G89" i="33"/>
  <c r="H89" i="33"/>
  <c r="I89" i="33"/>
  <c r="J89" i="33"/>
  <c r="K89" i="33"/>
  <c r="L89" i="33"/>
  <c r="M89" i="33"/>
  <c r="N89" i="33"/>
  <c r="H90" i="33"/>
  <c r="J90" i="33"/>
  <c r="K90" i="33"/>
  <c r="L90" i="33"/>
  <c r="M90" i="33"/>
  <c r="N90" i="33"/>
  <c r="O90" i="33"/>
  <c r="P90" i="33"/>
  <c r="Q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O91" i="33"/>
  <c r="P91" i="33"/>
  <c r="Q91" i="33"/>
  <c r="B92" i="33"/>
  <c r="C92" i="33"/>
  <c r="D92" i="33"/>
  <c r="E92" i="33"/>
  <c r="F92" i="33"/>
  <c r="H92" i="33"/>
  <c r="J92" i="33"/>
  <c r="K92" i="33"/>
  <c r="L92" i="33"/>
  <c r="M92" i="33"/>
  <c r="N92" i="33"/>
  <c r="O92" i="33"/>
  <c r="P92" i="33"/>
  <c r="Q92" i="33"/>
  <c r="B93" i="33"/>
  <c r="C93" i="33"/>
  <c r="H93" i="33"/>
  <c r="I93" i="33"/>
  <c r="J93" i="33"/>
  <c r="L93" i="33"/>
  <c r="M93" i="33"/>
  <c r="N93" i="33"/>
  <c r="H94" i="33"/>
  <c r="J94" i="33"/>
  <c r="L94" i="33"/>
  <c r="N94" i="33"/>
  <c r="O94" i="33"/>
  <c r="P94" i="33"/>
  <c r="Q94" i="33"/>
  <c r="B95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O95" i="33"/>
  <c r="P95" i="33"/>
  <c r="Q95" i="33"/>
  <c r="B96" i="33"/>
  <c r="C96" i="33"/>
  <c r="D96" i="33"/>
  <c r="E96" i="33"/>
  <c r="F96" i="33"/>
  <c r="G96" i="33"/>
  <c r="H96" i="33"/>
  <c r="I96" i="33"/>
  <c r="J96" i="33"/>
  <c r="K96" i="33"/>
  <c r="L96" i="33"/>
  <c r="M96" i="33"/>
  <c r="N96" i="33"/>
  <c r="P96" i="33"/>
  <c r="Q96" i="33"/>
  <c r="B97" i="33"/>
  <c r="C97" i="33"/>
  <c r="D97" i="33"/>
  <c r="G97" i="33"/>
  <c r="H97" i="33"/>
  <c r="I97" i="33"/>
  <c r="J97" i="33"/>
  <c r="K97" i="33"/>
  <c r="L97" i="33"/>
  <c r="M97" i="33"/>
  <c r="E98" i="33"/>
  <c r="H98" i="33"/>
  <c r="J98" i="33"/>
  <c r="L98" i="33"/>
  <c r="N98" i="33"/>
  <c r="P98" i="33"/>
  <c r="B99" i="33"/>
  <c r="C99" i="33"/>
  <c r="G99" i="33"/>
  <c r="H99" i="33"/>
  <c r="I99" i="33"/>
  <c r="J99" i="33"/>
  <c r="L99" i="33"/>
  <c r="N99" i="33"/>
  <c r="G100" i="33"/>
  <c r="H100" i="33"/>
  <c r="I100" i="33"/>
  <c r="J100" i="33"/>
  <c r="K100" i="33"/>
  <c r="L100" i="33"/>
  <c r="M100" i="33"/>
  <c r="N100" i="33"/>
  <c r="O100" i="33"/>
  <c r="B101" i="33"/>
  <c r="C101" i="33"/>
  <c r="D101" i="33"/>
  <c r="E101" i="33"/>
  <c r="F101" i="33"/>
  <c r="H101" i="33"/>
  <c r="J101" i="33"/>
  <c r="L101" i="33"/>
  <c r="M101" i="33"/>
  <c r="N101" i="33"/>
  <c r="P101" i="33"/>
  <c r="Q101" i="33"/>
  <c r="B102" i="33"/>
  <c r="C102" i="33"/>
  <c r="D102" i="33"/>
  <c r="E102" i="33"/>
  <c r="F102" i="33"/>
  <c r="G102" i="33"/>
  <c r="H102" i="33"/>
  <c r="I102" i="33"/>
  <c r="J102" i="33"/>
  <c r="L102" i="33"/>
  <c r="M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P103" i="33"/>
  <c r="E104" i="33"/>
  <c r="H104" i="33"/>
  <c r="J104" i="33"/>
  <c r="L104" i="33"/>
  <c r="M104" i="33"/>
  <c r="N104" i="33"/>
  <c r="O104" i="33"/>
  <c r="P104" i="33"/>
  <c r="Q104" i="33"/>
  <c r="B105" i="33"/>
  <c r="C105" i="33"/>
  <c r="D105" i="33"/>
  <c r="G105" i="33"/>
  <c r="H105" i="33"/>
  <c r="I105" i="33"/>
  <c r="J105" i="33"/>
  <c r="L105" i="33"/>
  <c r="M105" i="33"/>
  <c r="N105" i="33"/>
  <c r="G106" i="33"/>
  <c r="H106" i="33"/>
  <c r="I106" i="33"/>
  <c r="J106" i="33"/>
  <c r="K106" i="33"/>
  <c r="L106" i="33"/>
  <c r="M106" i="33"/>
  <c r="N106" i="33"/>
  <c r="O106" i="33"/>
  <c r="P106" i="33"/>
  <c r="Q106" i="33"/>
  <c r="B107" i="33"/>
  <c r="C107" i="33"/>
  <c r="D107" i="33"/>
  <c r="E107" i="33"/>
  <c r="F107" i="33"/>
  <c r="G107" i="33"/>
  <c r="H107" i="33"/>
  <c r="I107" i="33"/>
  <c r="J107" i="33"/>
  <c r="K107" i="33"/>
  <c r="L107" i="33"/>
  <c r="M107" i="33"/>
  <c r="N107" i="33"/>
  <c r="P107" i="33"/>
  <c r="I108" i="33"/>
  <c r="K123" i="33"/>
  <c r="M123" i="33"/>
  <c r="O123" i="33"/>
  <c r="Q123" i="33"/>
  <c r="C84" i="33"/>
  <c r="E84" i="33"/>
  <c r="G84" i="33"/>
  <c r="I84" i="33"/>
  <c r="K84" i="33"/>
  <c r="O84" i="33"/>
  <c r="Q84" i="33"/>
  <c r="C85" i="33"/>
  <c r="E85" i="33"/>
  <c r="G85" i="33"/>
  <c r="O86" i="33"/>
  <c r="Q86" i="33"/>
  <c r="C87" i="33"/>
  <c r="E87" i="33"/>
  <c r="G87" i="33"/>
  <c r="I87" i="33"/>
  <c r="K87" i="33"/>
  <c r="O87" i="33"/>
  <c r="Q87" i="33"/>
  <c r="C88" i="33"/>
  <c r="G88" i="33"/>
  <c r="K88" i="33"/>
  <c r="M88" i="33"/>
  <c r="O88" i="33"/>
  <c r="O89" i="33"/>
  <c r="G90" i="33"/>
  <c r="I90" i="33"/>
  <c r="G92" i="33"/>
  <c r="I92" i="33"/>
  <c r="G93" i="33"/>
  <c r="K93" i="33"/>
  <c r="O93" i="33"/>
  <c r="Q93" i="33"/>
  <c r="C94" i="33"/>
  <c r="G94" i="33"/>
  <c r="I94" i="33"/>
  <c r="K94" i="33"/>
  <c r="M94" i="33"/>
  <c r="O96" i="33"/>
  <c r="O97" i="33"/>
  <c r="Q97" i="33"/>
  <c r="C98" i="33"/>
  <c r="G98" i="33"/>
  <c r="I98" i="33"/>
  <c r="K98" i="33"/>
  <c r="M98" i="33"/>
  <c r="O98" i="33"/>
  <c r="Q98" i="33"/>
  <c r="K99" i="33"/>
  <c r="M99" i="33"/>
  <c r="O99" i="33"/>
  <c r="G101" i="33"/>
  <c r="I101" i="33"/>
  <c r="K101" i="33"/>
  <c r="O101" i="33"/>
  <c r="K102" i="33"/>
  <c r="O103" i="33"/>
  <c r="Q103" i="33"/>
  <c r="G104" i="33"/>
  <c r="I104" i="33"/>
  <c r="K104" i="33"/>
  <c r="K105" i="33"/>
  <c r="O105" i="33"/>
  <c r="Q105" i="33"/>
  <c r="C106" i="33"/>
  <c r="O107" i="33"/>
  <c r="Q107" i="33"/>
  <c r="C108" i="33"/>
  <c r="E108" i="33"/>
  <c r="G108" i="33"/>
  <c r="C113" i="33"/>
  <c r="E113" i="33"/>
  <c r="C114" i="33"/>
  <c r="E114" i="33"/>
  <c r="G114" i="33"/>
  <c r="I114" i="33"/>
  <c r="K114" i="33"/>
  <c r="M114" i="33"/>
  <c r="O114" i="33"/>
  <c r="I115" i="33"/>
  <c r="K115" i="33"/>
  <c r="M115" i="33"/>
  <c r="O115" i="33"/>
  <c r="O116" i="33"/>
  <c r="Q116" i="33"/>
  <c r="C123" i="33"/>
  <c r="E123" i="33"/>
  <c r="G123" i="33"/>
  <c r="I123" i="33"/>
  <c r="B87" i="32"/>
  <c r="C97" i="32"/>
  <c r="D91" i="32"/>
  <c r="E97" i="32"/>
  <c r="F91" i="32"/>
  <c r="G36" i="30"/>
  <c r="H36" i="30"/>
  <c r="I91" i="32"/>
  <c r="N84" i="32"/>
  <c r="B85" i="32"/>
  <c r="L85" i="32"/>
  <c r="M85" i="32"/>
  <c r="N85" i="32"/>
  <c r="O85" i="32"/>
  <c r="P85" i="32"/>
  <c r="C86" i="32"/>
  <c r="D86" i="32"/>
  <c r="E86" i="32"/>
  <c r="F86" i="32"/>
  <c r="G86" i="32"/>
  <c r="H86" i="32"/>
  <c r="I86" i="32"/>
  <c r="J86" i="32"/>
  <c r="F87" i="32"/>
  <c r="G87" i="32"/>
  <c r="H87" i="32"/>
  <c r="L87" i="32"/>
  <c r="B88" i="32"/>
  <c r="O88" i="32"/>
  <c r="Q88" i="32"/>
  <c r="D89" i="32"/>
  <c r="M89" i="32"/>
  <c r="L90" i="32"/>
  <c r="C92" i="32"/>
  <c r="D92" i="32"/>
  <c r="E92" i="32"/>
  <c r="F92" i="32"/>
  <c r="G92" i="32"/>
  <c r="H92" i="32"/>
  <c r="I92" i="32"/>
  <c r="J92" i="32"/>
  <c r="L92" i="32"/>
  <c r="F93" i="32"/>
  <c r="L93" i="32"/>
  <c r="M93" i="32"/>
  <c r="N93" i="32"/>
  <c r="O93" i="32"/>
  <c r="P93" i="32"/>
  <c r="Q93" i="32"/>
  <c r="B94" i="32"/>
  <c r="N94" i="32"/>
  <c r="Q94" i="32"/>
  <c r="B95" i="32"/>
  <c r="O95" i="32"/>
  <c r="Q95" i="32"/>
  <c r="B96" i="32"/>
  <c r="C96" i="32"/>
  <c r="D96" i="32"/>
  <c r="E96" i="32"/>
  <c r="F96" i="32"/>
  <c r="G96" i="32"/>
  <c r="H96" i="32"/>
  <c r="J96" i="32"/>
  <c r="P96" i="32"/>
  <c r="D97" i="32"/>
  <c r="F97" i="32"/>
  <c r="G97" i="32"/>
  <c r="H97" i="32"/>
  <c r="I97" i="32"/>
  <c r="K97" i="32"/>
  <c r="L97" i="32"/>
  <c r="M97" i="32"/>
  <c r="N97" i="32"/>
  <c r="O97" i="32"/>
  <c r="P97" i="32"/>
  <c r="Q97" i="32"/>
  <c r="C98" i="32"/>
  <c r="D98" i="32"/>
  <c r="E98" i="32"/>
  <c r="F98" i="32"/>
  <c r="G98" i="32"/>
  <c r="H98" i="32"/>
  <c r="I98" i="32"/>
  <c r="J98" i="32"/>
  <c r="L98" i="32"/>
  <c r="O99" i="32"/>
  <c r="P99" i="32"/>
  <c r="Q99" i="32"/>
  <c r="F100" i="32"/>
  <c r="G100" i="32"/>
  <c r="H100" i="32"/>
  <c r="L100" i="32"/>
  <c r="B101" i="32"/>
  <c r="C101" i="32"/>
  <c r="D101" i="32"/>
  <c r="N101" i="32"/>
  <c r="Q101" i="32"/>
  <c r="D102" i="32"/>
  <c r="E102" i="32"/>
  <c r="F102" i="32"/>
  <c r="G102" i="32"/>
  <c r="H102" i="32"/>
  <c r="I102" i="32"/>
  <c r="L102" i="32"/>
  <c r="M102" i="32"/>
  <c r="N102" i="32"/>
  <c r="O102" i="32"/>
  <c r="P102" i="32"/>
  <c r="P103" i="32"/>
  <c r="B104" i="32"/>
  <c r="C104" i="32"/>
  <c r="D104" i="32"/>
  <c r="E104" i="32"/>
  <c r="F104" i="32"/>
  <c r="G104" i="32"/>
  <c r="H104" i="32"/>
  <c r="I104" i="32"/>
  <c r="J104" i="32"/>
  <c r="O105" i="32"/>
  <c r="Q105" i="32"/>
  <c r="B106" i="32"/>
  <c r="D107" i="32"/>
  <c r="E107" i="32"/>
  <c r="F107" i="32"/>
  <c r="G107" i="32"/>
  <c r="H107" i="32"/>
  <c r="I107" i="32"/>
  <c r="J107" i="32"/>
  <c r="L107" i="32"/>
  <c r="M107" i="32"/>
  <c r="N107" i="32"/>
  <c r="O107" i="32"/>
  <c r="Q107" i="32"/>
  <c r="B108" i="32"/>
  <c r="L108" i="32"/>
  <c r="F84" i="32"/>
  <c r="D85" i="32"/>
  <c r="E85" i="32"/>
  <c r="F85" i="32"/>
  <c r="H85" i="32"/>
  <c r="B86" i="32"/>
  <c r="L86" i="32"/>
  <c r="M86" i="32"/>
  <c r="C88" i="32"/>
  <c r="D88" i="32"/>
  <c r="E88" i="32"/>
  <c r="F88" i="32"/>
  <c r="G88" i="32"/>
  <c r="H88" i="32"/>
  <c r="L88" i="32"/>
  <c r="M88" i="32"/>
  <c r="N88" i="32"/>
  <c r="P88" i="32"/>
  <c r="C89" i="32"/>
  <c r="L91" i="32"/>
  <c r="M91" i="32"/>
  <c r="N91" i="32"/>
  <c r="O91" i="32"/>
  <c r="P91" i="32"/>
  <c r="Q91" i="32"/>
  <c r="B92" i="32"/>
  <c r="C93" i="32"/>
  <c r="D93" i="32"/>
  <c r="E93" i="32"/>
  <c r="G93" i="32"/>
  <c r="H93" i="32"/>
  <c r="I93" i="32"/>
  <c r="J93" i="32"/>
  <c r="C95" i="32"/>
  <c r="D95" i="32"/>
  <c r="E95" i="32"/>
  <c r="F95" i="32"/>
  <c r="G95" i="32"/>
  <c r="H95" i="32"/>
  <c r="P95" i="32"/>
  <c r="M96" i="32"/>
  <c r="N96" i="32"/>
  <c r="O96" i="32"/>
  <c r="Q96" i="32"/>
  <c r="Q98" i="32"/>
  <c r="B99" i="32"/>
  <c r="C99" i="32"/>
  <c r="D99" i="32"/>
  <c r="E99" i="32"/>
  <c r="F99" i="32"/>
  <c r="G99" i="32"/>
  <c r="H99" i="32"/>
  <c r="B100" i="32"/>
  <c r="E100" i="32"/>
  <c r="B102" i="32"/>
  <c r="C102" i="32"/>
  <c r="L104" i="32"/>
  <c r="C105" i="32"/>
  <c r="D105" i="32"/>
  <c r="F105" i="32"/>
  <c r="L105" i="32"/>
  <c r="M105" i="32"/>
  <c r="N105" i="32"/>
  <c r="P105" i="32"/>
  <c r="B107" i="32"/>
  <c r="C107" i="32"/>
  <c r="P107" i="32"/>
  <c r="N108" i="32"/>
  <c r="B85" i="31"/>
  <c r="D103" i="31"/>
  <c r="E103" i="31"/>
  <c r="F85" i="31"/>
  <c r="K112" i="33"/>
  <c r="O112" i="33"/>
  <c r="D84" i="31"/>
  <c r="I113" i="32"/>
  <c r="M113" i="32"/>
  <c r="N84" i="31"/>
  <c r="O84" i="31"/>
  <c r="P84" i="31"/>
  <c r="K85" i="31"/>
  <c r="L85" i="31"/>
  <c r="M85" i="31"/>
  <c r="N85" i="31"/>
  <c r="Q114" i="32"/>
  <c r="F86" i="31"/>
  <c r="K86" i="31"/>
  <c r="L86" i="31"/>
  <c r="M115" i="32"/>
  <c r="O86" i="31"/>
  <c r="Q115" i="32"/>
  <c r="H87" i="31"/>
  <c r="I87" i="31"/>
  <c r="J87" i="31"/>
  <c r="K87" i="31"/>
  <c r="L87" i="31"/>
  <c r="M116" i="32"/>
  <c r="N87" i="31"/>
  <c r="O87" i="31"/>
  <c r="P87" i="31"/>
  <c r="L88" i="31"/>
  <c r="M117" i="33"/>
  <c r="N88" i="31"/>
  <c r="O117" i="33"/>
  <c r="J89" i="31"/>
  <c r="K89" i="31"/>
  <c r="L89" i="31"/>
  <c r="M89" i="31"/>
  <c r="N89" i="31"/>
  <c r="P89" i="31"/>
  <c r="Q118" i="33"/>
  <c r="L90" i="31"/>
  <c r="K91" i="31"/>
  <c r="L91" i="31"/>
  <c r="M91" i="31"/>
  <c r="N91" i="31"/>
  <c r="O91" i="31"/>
  <c r="P91" i="31"/>
  <c r="Q91" i="31"/>
  <c r="B92" i="31"/>
  <c r="D92" i="31"/>
  <c r="E92" i="31"/>
  <c r="F92" i="31"/>
  <c r="L92" i="31"/>
  <c r="M93" i="31"/>
  <c r="N93" i="31"/>
  <c r="O119" i="33"/>
  <c r="P93" i="31"/>
  <c r="K94" i="31"/>
  <c r="L94" i="31"/>
  <c r="M94" i="31"/>
  <c r="N94" i="31"/>
  <c r="O94" i="31"/>
  <c r="P94" i="31"/>
  <c r="Q94" i="31"/>
  <c r="K95" i="31"/>
  <c r="N95" i="31"/>
  <c r="D96" i="31"/>
  <c r="E96" i="31"/>
  <c r="F96" i="31"/>
  <c r="H96" i="31"/>
  <c r="N96" i="31"/>
  <c r="I120" i="33"/>
  <c r="K120" i="33"/>
  <c r="P97" i="31"/>
  <c r="C121" i="33"/>
  <c r="D98" i="31"/>
  <c r="E121" i="33"/>
  <c r="F98" i="31"/>
  <c r="G121" i="33"/>
  <c r="L98" i="31"/>
  <c r="N98" i="31"/>
  <c r="D99" i="31"/>
  <c r="K99" i="31"/>
  <c r="N99" i="31"/>
  <c r="O99" i="31"/>
  <c r="P99" i="31"/>
  <c r="L100" i="31"/>
  <c r="M100" i="31"/>
  <c r="N100" i="31"/>
  <c r="O100" i="31"/>
  <c r="P100" i="31"/>
  <c r="B101" i="31"/>
  <c r="D101" i="31"/>
  <c r="H101" i="31"/>
  <c r="D102" i="31"/>
  <c r="E102" i="31"/>
  <c r="F102" i="31"/>
  <c r="O102" i="31"/>
  <c r="P102" i="31"/>
  <c r="F103" i="31"/>
  <c r="K103" i="31"/>
  <c r="L103" i="31"/>
  <c r="M103" i="31"/>
  <c r="N103" i="31"/>
  <c r="O103" i="31"/>
  <c r="P103" i="31"/>
  <c r="Q103" i="31"/>
  <c r="B104" i="31"/>
  <c r="C122" i="33"/>
  <c r="E122" i="33"/>
  <c r="G122" i="33"/>
  <c r="L104" i="31"/>
  <c r="Q122" i="32"/>
  <c r="F105" i="31"/>
  <c r="H105" i="31"/>
  <c r="I105" i="31"/>
  <c r="J105" i="31"/>
  <c r="K105" i="31"/>
  <c r="L105" i="31"/>
  <c r="M105" i="31"/>
  <c r="N105" i="31"/>
  <c r="O105" i="31"/>
  <c r="P105" i="31"/>
  <c r="N106" i="31"/>
  <c r="J107" i="31"/>
  <c r="K107" i="31"/>
  <c r="L107" i="31"/>
  <c r="M107" i="31"/>
  <c r="N107" i="31"/>
  <c r="O107" i="31"/>
  <c r="P107" i="31"/>
  <c r="I108" i="31"/>
  <c r="J108" i="31"/>
  <c r="K108" i="31"/>
  <c r="L108" i="31"/>
  <c r="M123" i="32"/>
  <c r="N108" i="31"/>
  <c r="O108" i="31"/>
  <c r="P108" i="31"/>
  <c r="Q123" i="32"/>
  <c r="B84" i="31"/>
  <c r="C84" i="31"/>
  <c r="E84" i="31"/>
  <c r="F84" i="31"/>
  <c r="K84" i="31"/>
  <c r="L84" i="31"/>
  <c r="M84" i="31"/>
  <c r="Q84" i="31"/>
  <c r="O85" i="31"/>
  <c r="P85" i="31"/>
  <c r="Q85" i="31"/>
  <c r="B86" i="31"/>
  <c r="C86" i="31"/>
  <c r="D86" i="31"/>
  <c r="E86" i="31"/>
  <c r="M86" i="31"/>
  <c r="N86" i="31"/>
  <c r="P86" i="31"/>
  <c r="Q86" i="31"/>
  <c r="B87" i="31"/>
  <c r="D87" i="31"/>
  <c r="Q87" i="31"/>
  <c r="C88" i="31"/>
  <c r="D88" i="31"/>
  <c r="E88" i="31"/>
  <c r="F88" i="31"/>
  <c r="O88" i="31"/>
  <c r="P88" i="31"/>
  <c r="Q88" i="31"/>
  <c r="C89" i="31"/>
  <c r="D89" i="31"/>
  <c r="E89" i="31"/>
  <c r="F89" i="31"/>
  <c r="H89" i="31"/>
  <c r="I89" i="31"/>
  <c r="K90" i="31"/>
  <c r="M90" i="31"/>
  <c r="N90" i="31"/>
  <c r="O90" i="31"/>
  <c r="P90" i="31"/>
  <c r="Q90" i="31"/>
  <c r="B91" i="31"/>
  <c r="C91" i="31"/>
  <c r="D91" i="31"/>
  <c r="E91" i="31"/>
  <c r="F91" i="31"/>
  <c r="I91" i="31"/>
  <c r="J91" i="31"/>
  <c r="K92" i="31"/>
  <c r="M92" i="31"/>
  <c r="N92" i="31"/>
  <c r="O92" i="31"/>
  <c r="P92" i="31"/>
  <c r="Q92" i="31"/>
  <c r="B93" i="31"/>
  <c r="C93" i="31"/>
  <c r="D93" i="31"/>
  <c r="E93" i="31"/>
  <c r="F93" i="31"/>
  <c r="I93" i="31"/>
  <c r="J93" i="31"/>
  <c r="L93" i="31"/>
  <c r="O93" i="31"/>
  <c r="Q93" i="31"/>
  <c r="C95" i="31"/>
  <c r="D95" i="31"/>
  <c r="E95" i="31"/>
  <c r="F95" i="31"/>
  <c r="I95" i="31"/>
  <c r="J95" i="31"/>
  <c r="L95" i="31"/>
  <c r="M95" i="31"/>
  <c r="O95" i="31"/>
  <c r="P95" i="31"/>
  <c r="Q95" i="31"/>
  <c r="C96" i="31"/>
  <c r="K96" i="31"/>
  <c r="L96" i="31"/>
  <c r="M96" i="31"/>
  <c r="O96" i="31"/>
  <c r="P96" i="31"/>
  <c r="Q96" i="31"/>
  <c r="D97" i="31"/>
  <c r="E97" i="31"/>
  <c r="F97" i="31"/>
  <c r="I97" i="31"/>
  <c r="J97" i="31"/>
  <c r="K97" i="31"/>
  <c r="L97" i="31"/>
  <c r="M97" i="31"/>
  <c r="N97" i="31"/>
  <c r="Q97" i="31"/>
  <c r="B98" i="31"/>
  <c r="K98" i="31"/>
  <c r="M98" i="31"/>
  <c r="P98" i="31"/>
  <c r="Q98" i="31"/>
  <c r="E99" i="31"/>
  <c r="F99" i="31"/>
  <c r="L99" i="31"/>
  <c r="M99" i="31"/>
  <c r="Q99" i="31"/>
  <c r="C100" i="31"/>
  <c r="D100" i="31"/>
  <c r="E100" i="31"/>
  <c r="F100" i="31"/>
  <c r="K100" i="31"/>
  <c r="Q100" i="31"/>
  <c r="I101" i="31"/>
  <c r="J101" i="31"/>
  <c r="K101" i="31"/>
  <c r="L101" i="31"/>
  <c r="M101" i="31"/>
  <c r="N101" i="31"/>
  <c r="O101" i="31"/>
  <c r="P101" i="31"/>
  <c r="Q101" i="31"/>
  <c r="B102" i="31"/>
  <c r="K102" i="31"/>
  <c r="L102" i="31"/>
  <c r="M102" i="31"/>
  <c r="N102" i="31"/>
  <c r="Q102" i="31"/>
  <c r="C103" i="31"/>
  <c r="I103" i="31"/>
  <c r="J103" i="31"/>
  <c r="D104" i="31"/>
  <c r="E104" i="31"/>
  <c r="F104" i="31"/>
  <c r="K104" i="31"/>
  <c r="M104" i="31"/>
  <c r="N104" i="31"/>
  <c r="O104" i="31"/>
  <c r="P104" i="31"/>
  <c r="Q104" i="31"/>
  <c r="B105" i="31"/>
  <c r="C105" i="31"/>
  <c r="D105" i="31"/>
  <c r="E105" i="31"/>
  <c r="Q105" i="31"/>
  <c r="K106" i="31"/>
  <c r="L106" i="31"/>
  <c r="M106" i="31"/>
  <c r="O106" i="31"/>
  <c r="P106" i="31"/>
  <c r="Q106" i="31"/>
  <c r="B107" i="31"/>
  <c r="C107" i="31"/>
  <c r="D107" i="31"/>
  <c r="E107" i="31"/>
  <c r="F107" i="31"/>
  <c r="H107" i="31"/>
  <c r="I107" i="31"/>
  <c r="Q107" i="31"/>
  <c r="Q108" i="31"/>
  <c r="B114" i="31"/>
  <c r="B115" i="31"/>
  <c r="B116" i="31"/>
  <c r="B118" i="31"/>
  <c r="B119" i="31"/>
  <c r="B122" i="31"/>
  <c r="B123" i="31"/>
  <c r="C34" i="30"/>
  <c r="D34" i="30"/>
  <c r="B113" i="31"/>
  <c r="D35" i="30"/>
  <c r="O36" i="30"/>
  <c r="F35" i="30"/>
  <c r="H34" i="30"/>
  <c r="J34" i="30"/>
  <c r="L34" i="30"/>
  <c r="M37" i="30"/>
  <c r="M174" i="6" s="1"/>
  <c r="N35" i="30"/>
  <c r="D37" i="30"/>
  <c r="F37" i="30"/>
  <c r="B34" i="30"/>
  <c r="F34" i="30"/>
  <c r="N34" i="30"/>
  <c r="P34" i="30"/>
  <c r="B35" i="30"/>
  <c r="P35" i="30"/>
  <c r="C36" i="30"/>
  <c r="C37" i="30"/>
  <c r="C174" i="6" s="1"/>
  <c r="G37" i="30"/>
  <c r="G174" i="6" s="1"/>
  <c r="H37" i="30"/>
  <c r="L37" i="30"/>
  <c r="B57" i="26"/>
  <c r="E57" i="26"/>
  <c r="E74" i="26" s="1"/>
  <c r="E171" i="6" s="1"/>
  <c r="D96" i="29"/>
  <c r="F134" i="29"/>
  <c r="G134" i="29"/>
  <c r="H96" i="29"/>
  <c r="I96" i="29"/>
  <c r="K96" i="29"/>
  <c r="L96" i="29"/>
  <c r="M96" i="29"/>
  <c r="O96" i="29"/>
  <c r="P96" i="29"/>
  <c r="Q134" i="29"/>
  <c r="B135" i="29"/>
  <c r="C135" i="29"/>
  <c r="G97" i="29"/>
  <c r="H97" i="29"/>
  <c r="I97" i="29"/>
  <c r="K97" i="29"/>
  <c r="L97" i="29"/>
  <c r="M97" i="29"/>
  <c r="O97" i="29"/>
  <c r="P97" i="29"/>
  <c r="D98" i="29"/>
  <c r="E98" i="29"/>
  <c r="H98" i="29"/>
  <c r="I136" i="29"/>
  <c r="J136" i="29"/>
  <c r="M98" i="29"/>
  <c r="P98" i="29"/>
  <c r="Q98" i="29"/>
  <c r="C99" i="29"/>
  <c r="D99" i="29"/>
  <c r="H99" i="29"/>
  <c r="L99" i="29"/>
  <c r="P99" i="29"/>
  <c r="Q99" i="29"/>
  <c r="B100" i="29"/>
  <c r="C100" i="29"/>
  <c r="E100" i="29"/>
  <c r="G100" i="29"/>
  <c r="M100" i="29"/>
  <c r="O100" i="29"/>
  <c r="C139" i="29"/>
  <c r="D101" i="29"/>
  <c r="H101" i="29"/>
  <c r="L101" i="29"/>
  <c r="P101" i="29"/>
  <c r="Q101" i="29"/>
  <c r="B102" i="29"/>
  <c r="C102" i="29"/>
  <c r="E102" i="29"/>
  <c r="G102" i="29"/>
  <c r="M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B104" i="29"/>
  <c r="D104" i="29"/>
  <c r="F104" i="29"/>
  <c r="H104" i="29"/>
  <c r="J104" i="29"/>
  <c r="L104" i="29"/>
  <c r="N104" i="29"/>
  <c r="P104" i="29"/>
  <c r="K105" i="29"/>
  <c r="M105" i="29"/>
  <c r="O105" i="29"/>
  <c r="Q105" i="29"/>
  <c r="E112" i="29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B109" i="29"/>
  <c r="F109" i="29"/>
  <c r="H145" i="29"/>
  <c r="I145" i="29"/>
  <c r="J109" i="29"/>
  <c r="N109" i="29"/>
  <c r="P145" i="29"/>
  <c r="Q145" i="29"/>
  <c r="B110" i="29"/>
  <c r="C146" i="29"/>
  <c r="E146" i="29"/>
  <c r="F110" i="29"/>
  <c r="G146" i="29"/>
  <c r="H146" i="29"/>
  <c r="J110" i="29"/>
  <c r="N110" i="29"/>
  <c r="P146" i="29"/>
  <c r="B111" i="29"/>
  <c r="E111" i="29"/>
  <c r="F111" i="29"/>
  <c r="G111" i="29"/>
  <c r="J111" i="29"/>
  <c r="K147" i="29"/>
  <c r="M147" i="29"/>
  <c r="N111" i="29"/>
  <c r="O147" i="29"/>
  <c r="P147" i="29"/>
  <c r="Q147" i="29"/>
  <c r="H112" i="29"/>
  <c r="I112" i="29"/>
  <c r="K112" i="29"/>
  <c r="M112" i="29"/>
  <c r="O112" i="29"/>
  <c r="I113" i="29"/>
  <c r="K113" i="29"/>
  <c r="M113" i="29"/>
  <c r="O113" i="29"/>
  <c r="I114" i="29"/>
  <c r="J114" i="29"/>
  <c r="K114" i="29"/>
  <c r="L114" i="29"/>
  <c r="M114" i="29"/>
  <c r="N114" i="29"/>
  <c r="P114" i="29"/>
  <c r="Q114" i="29"/>
  <c r="B115" i="29"/>
  <c r="C115" i="29"/>
  <c r="D115" i="29"/>
  <c r="E115" i="29"/>
  <c r="F115" i="29"/>
  <c r="G115" i="29"/>
  <c r="H115" i="29"/>
  <c r="I115" i="29"/>
  <c r="J115" i="29"/>
  <c r="K115" i="29"/>
  <c r="L115" i="29"/>
  <c r="M115" i="29"/>
  <c r="N115" i="29"/>
  <c r="O115" i="29"/>
  <c r="P115" i="29"/>
  <c r="H116" i="29"/>
  <c r="M116" i="29"/>
  <c r="O116" i="29"/>
  <c r="P116" i="29"/>
  <c r="Q116" i="29"/>
  <c r="B117" i="29"/>
  <c r="C117" i="29"/>
  <c r="E117" i="29"/>
  <c r="F117" i="29"/>
  <c r="G117" i="29"/>
  <c r="H117" i="29"/>
  <c r="I117" i="29"/>
  <c r="J117" i="29"/>
  <c r="L117" i="29"/>
  <c r="N117" i="29"/>
  <c r="B118" i="29"/>
  <c r="D118" i="29"/>
  <c r="F118" i="29"/>
  <c r="I118" i="29"/>
  <c r="J118" i="29"/>
  <c r="K118" i="29"/>
  <c r="L118" i="29"/>
  <c r="M118" i="29"/>
  <c r="N118" i="29"/>
  <c r="O118" i="29"/>
  <c r="P118" i="29"/>
  <c r="Q118" i="29"/>
  <c r="B119" i="29"/>
  <c r="C119" i="29"/>
  <c r="E119" i="29"/>
  <c r="G119" i="29"/>
  <c r="H119" i="29"/>
  <c r="I119" i="29"/>
  <c r="K119" i="29"/>
  <c r="M119" i="29"/>
  <c r="O119" i="29"/>
  <c r="P119" i="29"/>
  <c r="H120" i="29"/>
  <c r="I120" i="29"/>
  <c r="J120" i="29"/>
  <c r="K120" i="29"/>
  <c r="L120" i="29"/>
  <c r="M120" i="29"/>
  <c r="N120" i="29"/>
  <c r="O120" i="29"/>
  <c r="B121" i="29"/>
  <c r="D121" i="29"/>
  <c r="E121" i="29"/>
  <c r="F121" i="29"/>
  <c r="G121" i="29"/>
  <c r="I121" i="29"/>
  <c r="J121" i="29"/>
  <c r="L121" i="29"/>
  <c r="N121" i="29"/>
  <c r="B59" i="26"/>
  <c r="C59" i="26"/>
  <c r="E59" i="26"/>
  <c r="G59" i="26"/>
  <c r="O128" i="29"/>
  <c r="E124" i="29"/>
  <c r="I154" i="29"/>
  <c r="K124" i="29"/>
  <c r="M124" i="29"/>
  <c r="O124" i="29"/>
  <c r="B125" i="29"/>
  <c r="E125" i="29"/>
  <c r="F125" i="29"/>
  <c r="G125" i="29"/>
  <c r="J125" i="29"/>
  <c r="M125" i="29"/>
  <c r="O125" i="29"/>
  <c r="Q125" i="29"/>
  <c r="B126" i="29"/>
  <c r="G156" i="29"/>
  <c r="I156" i="29"/>
  <c r="J126" i="29"/>
  <c r="B127" i="29"/>
  <c r="E127" i="29"/>
  <c r="F127" i="29"/>
  <c r="I127" i="29"/>
  <c r="J127" i="29"/>
  <c r="K127" i="29"/>
  <c r="M127" i="29"/>
  <c r="N127" i="29"/>
  <c r="O127" i="29"/>
  <c r="Q127" i="29"/>
  <c r="B128" i="29"/>
  <c r="C128" i="29"/>
  <c r="E128" i="29"/>
  <c r="G128" i="29"/>
  <c r="B159" i="29"/>
  <c r="D129" i="29"/>
  <c r="E129" i="29"/>
  <c r="F159" i="29"/>
  <c r="G129" i="29"/>
  <c r="H129" i="29"/>
  <c r="I129" i="29"/>
  <c r="J159" i="29"/>
  <c r="K129" i="29"/>
  <c r="L129" i="29"/>
  <c r="M129" i="29"/>
  <c r="N159" i="29"/>
  <c r="O159" i="29"/>
  <c r="P129" i="29"/>
  <c r="Q159" i="29"/>
  <c r="C96" i="29"/>
  <c r="E96" i="29"/>
  <c r="G96" i="29"/>
  <c r="Q96" i="29"/>
  <c r="C97" i="29"/>
  <c r="E97" i="29"/>
  <c r="Q97" i="29"/>
  <c r="C98" i="29"/>
  <c r="G98" i="29"/>
  <c r="O98" i="29"/>
  <c r="E99" i="29"/>
  <c r="G99" i="29"/>
  <c r="I99" i="29"/>
  <c r="K99" i="29"/>
  <c r="M99" i="29"/>
  <c r="O99" i="29"/>
  <c r="I100" i="29"/>
  <c r="K100" i="29"/>
  <c r="Q100" i="29"/>
  <c r="C101" i="29"/>
  <c r="I101" i="29"/>
  <c r="K101" i="29"/>
  <c r="M101" i="29"/>
  <c r="O101" i="29"/>
  <c r="O102" i="29"/>
  <c r="Q103" i="29"/>
  <c r="C104" i="29"/>
  <c r="E104" i="29"/>
  <c r="G104" i="29"/>
  <c r="I104" i="29"/>
  <c r="K104" i="29"/>
  <c r="M104" i="29"/>
  <c r="O104" i="29"/>
  <c r="Q104" i="29"/>
  <c r="C105" i="29"/>
  <c r="G105" i="29"/>
  <c r="I105" i="29"/>
  <c r="Q108" i="29"/>
  <c r="C109" i="29"/>
  <c r="E109" i="29"/>
  <c r="G109" i="29"/>
  <c r="H109" i="29"/>
  <c r="P109" i="29"/>
  <c r="Q109" i="29"/>
  <c r="C110" i="29"/>
  <c r="H110" i="29"/>
  <c r="I110" i="29"/>
  <c r="K110" i="29"/>
  <c r="M110" i="29"/>
  <c r="O110" i="29"/>
  <c r="P110" i="29"/>
  <c r="Q110" i="29"/>
  <c r="C111" i="29"/>
  <c r="Q111" i="29"/>
  <c r="P112" i="29"/>
  <c r="C113" i="29"/>
  <c r="E113" i="29"/>
  <c r="G113" i="29"/>
  <c r="H113" i="29"/>
  <c r="P113" i="29"/>
  <c r="H114" i="29"/>
  <c r="O114" i="29"/>
  <c r="Q115" i="29"/>
  <c r="C116" i="29"/>
  <c r="G116" i="29"/>
  <c r="I116" i="29"/>
  <c r="K116" i="29"/>
  <c r="K117" i="29"/>
  <c r="M117" i="29"/>
  <c r="O117" i="29"/>
  <c r="P117" i="29"/>
  <c r="C118" i="29"/>
  <c r="E118" i="29"/>
  <c r="G118" i="29"/>
  <c r="H118" i="29"/>
  <c r="P120" i="29"/>
  <c r="C121" i="29"/>
  <c r="H121" i="29"/>
  <c r="K121" i="29"/>
  <c r="M121" i="29"/>
  <c r="O121" i="29"/>
  <c r="P121" i="29"/>
  <c r="Q121" i="29"/>
  <c r="I124" i="29"/>
  <c r="Q124" i="29"/>
  <c r="C125" i="29"/>
  <c r="I125" i="29"/>
  <c r="K125" i="29"/>
  <c r="Q126" i="29"/>
  <c r="C127" i="29"/>
  <c r="G127" i="29"/>
  <c r="K128" i="29"/>
  <c r="C129" i="29"/>
  <c r="O129" i="29"/>
  <c r="Q129" i="29"/>
  <c r="B134" i="29"/>
  <c r="C134" i="29"/>
  <c r="D134" i="29"/>
  <c r="E134" i="29"/>
  <c r="H134" i="29"/>
  <c r="I134" i="29"/>
  <c r="J134" i="29"/>
  <c r="K134" i="29"/>
  <c r="L134" i="29"/>
  <c r="M134" i="29"/>
  <c r="N134" i="29"/>
  <c r="O134" i="29"/>
  <c r="P134" i="29"/>
  <c r="E135" i="29"/>
  <c r="F135" i="29"/>
  <c r="G135" i="29"/>
  <c r="H135" i="29"/>
  <c r="I135" i="29"/>
  <c r="J135" i="29"/>
  <c r="K135" i="29"/>
  <c r="L135" i="29"/>
  <c r="M135" i="29"/>
  <c r="N135" i="29"/>
  <c r="O135" i="29"/>
  <c r="P135" i="29"/>
  <c r="Q135" i="29"/>
  <c r="B136" i="29"/>
  <c r="C136" i="29"/>
  <c r="D136" i="29"/>
  <c r="E136" i="29"/>
  <c r="F136" i="29"/>
  <c r="G136" i="29"/>
  <c r="H136" i="29"/>
  <c r="M136" i="29"/>
  <c r="N136" i="29"/>
  <c r="O136" i="29"/>
  <c r="P136" i="29"/>
  <c r="Q136" i="29"/>
  <c r="B137" i="29"/>
  <c r="C137" i="29"/>
  <c r="D137" i="29"/>
  <c r="E137" i="29"/>
  <c r="F137" i="29"/>
  <c r="G137" i="29"/>
  <c r="H137" i="29"/>
  <c r="I137" i="29"/>
  <c r="J137" i="29"/>
  <c r="K137" i="29"/>
  <c r="L137" i="29"/>
  <c r="M137" i="29"/>
  <c r="N137" i="29"/>
  <c r="O137" i="29"/>
  <c r="P137" i="29"/>
  <c r="I139" i="29"/>
  <c r="K139" i="29"/>
  <c r="M139" i="29"/>
  <c r="O139" i="29"/>
  <c r="Q139" i="29"/>
  <c r="C141" i="29"/>
  <c r="G141" i="29"/>
  <c r="I141" i="29"/>
  <c r="K141" i="29"/>
  <c r="M141" i="29"/>
  <c r="O141" i="29"/>
  <c r="Q144" i="29"/>
  <c r="C145" i="29"/>
  <c r="E145" i="29"/>
  <c r="G145" i="29"/>
  <c r="I146" i="29"/>
  <c r="K146" i="29"/>
  <c r="M146" i="29"/>
  <c r="O146" i="29"/>
  <c r="Q146" i="29"/>
  <c r="C147" i="29"/>
  <c r="E147" i="29"/>
  <c r="G147" i="29"/>
  <c r="O154" i="29"/>
  <c r="Q154" i="29"/>
  <c r="C155" i="29"/>
  <c r="I155" i="29"/>
  <c r="J155" i="29"/>
  <c r="K155" i="29"/>
  <c r="O155" i="29"/>
  <c r="Q155" i="29"/>
  <c r="Q156" i="29"/>
  <c r="C157" i="29"/>
  <c r="E157" i="29"/>
  <c r="G157" i="29"/>
  <c r="K157" i="29"/>
  <c r="M157" i="29"/>
  <c r="N157" i="29"/>
  <c r="O157" i="29"/>
  <c r="Q157" i="29"/>
  <c r="C159" i="29"/>
  <c r="G159" i="29"/>
  <c r="I159" i="29"/>
  <c r="H96" i="28"/>
  <c r="I96" i="28"/>
  <c r="K96" i="28"/>
  <c r="L96" i="28"/>
  <c r="M96" i="28"/>
  <c r="N96" i="28"/>
  <c r="P104" i="28"/>
  <c r="C134" i="28"/>
  <c r="E134" i="28"/>
  <c r="F96" i="28"/>
  <c r="D97" i="28"/>
  <c r="E97" i="28"/>
  <c r="F97" i="28"/>
  <c r="G97" i="28"/>
  <c r="H97" i="28"/>
  <c r="I97" i="28"/>
  <c r="J97" i="28"/>
  <c r="K97" i="28"/>
  <c r="L97" i="28"/>
  <c r="M135" i="28"/>
  <c r="N97" i="28"/>
  <c r="H98" i="28"/>
  <c r="J98" i="28"/>
  <c r="L98" i="28"/>
  <c r="M98" i="28"/>
  <c r="N98" i="28"/>
  <c r="O98" i="28"/>
  <c r="D99" i="28"/>
  <c r="E99" i="28"/>
  <c r="F99" i="28"/>
  <c r="B100" i="28"/>
  <c r="D100" i="28"/>
  <c r="E138" i="28"/>
  <c r="F100" i="28"/>
  <c r="H100" i="28"/>
  <c r="I100" i="28"/>
  <c r="J100" i="28"/>
  <c r="K100" i="28"/>
  <c r="N100" i="28"/>
  <c r="B101" i="28"/>
  <c r="D101" i="28"/>
  <c r="E101" i="28"/>
  <c r="F101" i="28"/>
  <c r="H102" i="28"/>
  <c r="N102" i="28"/>
  <c r="H103" i="28"/>
  <c r="I103" i="28"/>
  <c r="J103" i="28"/>
  <c r="K103" i="28"/>
  <c r="L103" i="28"/>
  <c r="M103" i="28"/>
  <c r="N103" i="28"/>
  <c r="O103" i="28"/>
  <c r="D104" i="28"/>
  <c r="E104" i="28"/>
  <c r="F104" i="28"/>
  <c r="G104" i="28"/>
  <c r="H104" i="28"/>
  <c r="I104" i="28"/>
  <c r="J104" i="28"/>
  <c r="N104" i="28"/>
  <c r="M105" i="28"/>
  <c r="N105" i="28"/>
  <c r="O105" i="28"/>
  <c r="D116" i="28"/>
  <c r="P108" i="28"/>
  <c r="Q111" i="28"/>
  <c r="B108" i="28"/>
  <c r="D108" i="28"/>
  <c r="H108" i="28"/>
  <c r="I108" i="28"/>
  <c r="J108" i="28"/>
  <c r="L108" i="28"/>
  <c r="M108" i="28"/>
  <c r="N108" i="28"/>
  <c r="H109" i="28"/>
  <c r="L109" i="28"/>
  <c r="N109" i="28"/>
  <c r="P109" i="28"/>
  <c r="B110" i="28"/>
  <c r="D110" i="28"/>
  <c r="E110" i="28"/>
  <c r="F110" i="28"/>
  <c r="C147" i="28"/>
  <c r="D111" i="28"/>
  <c r="H111" i="28"/>
  <c r="L111" i="28"/>
  <c r="N111" i="28"/>
  <c r="H112" i="28"/>
  <c r="I112" i="28"/>
  <c r="J112" i="28"/>
  <c r="K112" i="28"/>
  <c r="L112" i="28"/>
  <c r="M148" i="28"/>
  <c r="N112" i="28"/>
  <c r="O148" i="28"/>
  <c r="P112" i="28"/>
  <c r="B113" i="28"/>
  <c r="D113" i="28"/>
  <c r="E113" i="28"/>
  <c r="F113" i="28"/>
  <c r="G113" i="28"/>
  <c r="L113" i="28"/>
  <c r="M113" i="28"/>
  <c r="N113" i="28"/>
  <c r="H114" i="28"/>
  <c r="I114" i="28"/>
  <c r="J114" i="28"/>
  <c r="K114" i="28"/>
  <c r="L114" i="28"/>
  <c r="M114" i="28"/>
  <c r="N114" i="28"/>
  <c r="O114" i="28"/>
  <c r="B115" i="28"/>
  <c r="C115" i="28"/>
  <c r="D115" i="28"/>
  <c r="E115" i="28"/>
  <c r="G115" i="28"/>
  <c r="H115" i="28"/>
  <c r="I115" i="28"/>
  <c r="N115" i="28"/>
  <c r="H116" i="28"/>
  <c r="N116" i="28"/>
  <c r="P116" i="28"/>
  <c r="B117" i="28"/>
  <c r="C117" i="28"/>
  <c r="D117" i="28"/>
  <c r="E117" i="28"/>
  <c r="F117" i="28"/>
  <c r="H118" i="28"/>
  <c r="I118" i="28"/>
  <c r="J118" i="28"/>
  <c r="K118" i="28"/>
  <c r="L118" i="28"/>
  <c r="M118" i="28"/>
  <c r="N118" i="28"/>
  <c r="O118" i="28"/>
  <c r="B119" i="28"/>
  <c r="C119" i="28"/>
  <c r="D119" i="28"/>
  <c r="E151" i="28"/>
  <c r="F119" i="28"/>
  <c r="G119" i="28"/>
  <c r="L119" i="28"/>
  <c r="B120" i="28"/>
  <c r="C120" i="28"/>
  <c r="D120" i="28"/>
  <c r="E120" i="28"/>
  <c r="G120" i="28"/>
  <c r="H120" i="28"/>
  <c r="I120" i="28"/>
  <c r="J120" i="28"/>
  <c r="K120" i="28"/>
  <c r="L120" i="28"/>
  <c r="M120" i="28"/>
  <c r="N120" i="28"/>
  <c r="O120" i="28"/>
  <c r="B121" i="28"/>
  <c r="C121" i="28"/>
  <c r="E121" i="28"/>
  <c r="F121" i="28"/>
  <c r="H121" i="28"/>
  <c r="I121" i="28"/>
  <c r="J121" i="28"/>
  <c r="K121" i="28"/>
  <c r="C127" i="28"/>
  <c r="D153" i="28"/>
  <c r="F72" i="26"/>
  <c r="J128" i="28"/>
  <c r="M124" i="28"/>
  <c r="O124" i="28"/>
  <c r="P124" i="28"/>
  <c r="Q124" i="28"/>
  <c r="F125" i="28"/>
  <c r="P125" i="28"/>
  <c r="B126" i="28"/>
  <c r="D126" i="28"/>
  <c r="I126" i="28"/>
  <c r="J126" i="28"/>
  <c r="K126" i="28"/>
  <c r="L126" i="28"/>
  <c r="M126" i="28"/>
  <c r="N126" i="28"/>
  <c r="P127" i="28"/>
  <c r="E128" i="28"/>
  <c r="F128" i="28"/>
  <c r="L158" i="28"/>
  <c r="P128" i="28"/>
  <c r="J129" i="28"/>
  <c r="L159" i="28"/>
  <c r="B96" i="28"/>
  <c r="D96" i="28"/>
  <c r="E96" i="28"/>
  <c r="G96" i="28"/>
  <c r="B98" i="28"/>
  <c r="D98" i="28"/>
  <c r="E98" i="28"/>
  <c r="F98" i="28"/>
  <c r="G99" i="28"/>
  <c r="H99" i="28"/>
  <c r="I99" i="28"/>
  <c r="J99" i="28"/>
  <c r="K99" i="28"/>
  <c r="L99" i="28"/>
  <c r="M99" i="28"/>
  <c r="N99" i="28"/>
  <c r="P99" i="28"/>
  <c r="Q99" i="28"/>
  <c r="G101" i="28"/>
  <c r="I101" i="28"/>
  <c r="O101" i="28"/>
  <c r="P101" i="28"/>
  <c r="Q101" i="28"/>
  <c r="B102" i="28"/>
  <c r="D102" i="28"/>
  <c r="E102" i="28"/>
  <c r="F102" i="28"/>
  <c r="G102" i="28"/>
  <c r="P102" i="28"/>
  <c r="B103" i="28"/>
  <c r="D103" i="28"/>
  <c r="E103" i="28"/>
  <c r="F103" i="28"/>
  <c r="G103" i="28"/>
  <c r="K104" i="28"/>
  <c r="L104" i="28"/>
  <c r="M104" i="28"/>
  <c r="B105" i="28"/>
  <c r="D105" i="28"/>
  <c r="E105" i="28"/>
  <c r="F105" i="28"/>
  <c r="G105" i="28"/>
  <c r="H105" i="28"/>
  <c r="I105" i="28"/>
  <c r="J105" i="28"/>
  <c r="K105" i="28"/>
  <c r="L105" i="28"/>
  <c r="O108" i="28"/>
  <c r="G109" i="28"/>
  <c r="G110" i="28"/>
  <c r="H110" i="28"/>
  <c r="I110" i="28"/>
  <c r="J110" i="28"/>
  <c r="K110" i="28"/>
  <c r="L110" i="28"/>
  <c r="M110" i="28"/>
  <c r="N110" i="28"/>
  <c r="O110" i="28"/>
  <c r="P110" i="28"/>
  <c r="Q110" i="28"/>
  <c r="B111" i="28"/>
  <c r="P111" i="28"/>
  <c r="G112" i="28"/>
  <c r="O113" i="28"/>
  <c r="P113" i="28"/>
  <c r="G114" i="28"/>
  <c r="J115" i="28"/>
  <c r="K115" i="28"/>
  <c r="L115" i="28"/>
  <c r="M115" i="28"/>
  <c r="O115" i="28"/>
  <c r="P115" i="28"/>
  <c r="Q115" i="28"/>
  <c r="B116" i="28"/>
  <c r="G116" i="28"/>
  <c r="G117" i="28"/>
  <c r="H117" i="28"/>
  <c r="I117" i="28"/>
  <c r="J117" i="28"/>
  <c r="K117" i="28"/>
  <c r="L117" i="28"/>
  <c r="M117" i="28"/>
  <c r="N117" i="28"/>
  <c r="O117" i="28"/>
  <c r="P117" i="28"/>
  <c r="Q117" i="28"/>
  <c r="B118" i="28"/>
  <c r="C118" i="28"/>
  <c r="D118" i="28"/>
  <c r="E118" i="28"/>
  <c r="G118" i="28"/>
  <c r="P118" i="28"/>
  <c r="Q118" i="28"/>
  <c r="H119" i="28"/>
  <c r="I119" i="28"/>
  <c r="J119" i="28"/>
  <c r="M119" i="28"/>
  <c r="N119" i="28"/>
  <c r="O119" i="28"/>
  <c r="D121" i="28"/>
  <c r="G121" i="28"/>
  <c r="H124" i="28"/>
  <c r="I124" i="28"/>
  <c r="J124" i="28"/>
  <c r="K124" i="28"/>
  <c r="L124" i="28"/>
  <c r="E126" i="28"/>
  <c r="F126" i="28"/>
  <c r="G126" i="28"/>
  <c r="H126" i="28"/>
  <c r="O126" i="28"/>
  <c r="P126" i="28"/>
  <c r="Q126" i="28"/>
  <c r="O128" i="28"/>
  <c r="D129" i="28"/>
  <c r="E129" i="28"/>
  <c r="F129" i="28"/>
  <c r="L129" i="28"/>
  <c r="O129" i="28"/>
  <c r="P129" i="28"/>
  <c r="B133" i="28"/>
  <c r="C101" i="27"/>
  <c r="D133" i="28"/>
  <c r="E101" i="27"/>
  <c r="F133" i="28"/>
  <c r="H133" i="28"/>
  <c r="N133" i="28"/>
  <c r="O96" i="27"/>
  <c r="C97" i="27"/>
  <c r="E135" i="27"/>
  <c r="Q97" i="27"/>
  <c r="I98" i="27"/>
  <c r="K98" i="27"/>
  <c r="M98" i="27"/>
  <c r="O98" i="27"/>
  <c r="O99" i="27"/>
  <c r="Q138" i="29"/>
  <c r="O101" i="27"/>
  <c r="C102" i="27"/>
  <c r="Q140" i="28"/>
  <c r="G103" i="27"/>
  <c r="H103" i="27"/>
  <c r="I103" i="27"/>
  <c r="J103" i="27"/>
  <c r="K103" i="27"/>
  <c r="L103" i="27"/>
  <c r="M103" i="27"/>
  <c r="N103" i="27"/>
  <c r="O103" i="27"/>
  <c r="P103" i="27"/>
  <c r="C104" i="27"/>
  <c r="E104" i="27"/>
  <c r="P104" i="27"/>
  <c r="Q104" i="27"/>
  <c r="C105" i="27"/>
  <c r="G105" i="27"/>
  <c r="I105" i="27"/>
  <c r="K105" i="27"/>
  <c r="M141" i="27"/>
  <c r="O105" i="27"/>
  <c r="I143" i="29"/>
  <c r="L113" i="27"/>
  <c r="M143" i="29"/>
  <c r="N111" i="27"/>
  <c r="Q143" i="29"/>
  <c r="E108" i="27"/>
  <c r="G108" i="27"/>
  <c r="P144" i="28"/>
  <c r="D109" i="27"/>
  <c r="E109" i="27"/>
  <c r="G109" i="27"/>
  <c r="M109" i="27"/>
  <c r="N145" i="28"/>
  <c r="C110" i="27"/>
  <c r="E110" i="27"/>
  <c r="G110" i="27"/>
  <c r="I110" i="27"/>
  <c r="K110" i="27"/>
  <c r="L146" i="28"/>
  <c r="N146" i="28"/>
  <c r="E111" i="27"/>
  <c r="L111" i="27"/>
  <c r="P147" i="28"/>
  <c r="B148" i="28"/>
  <c r="C112" i="27"/>
  <c r="D148" i="28"/>
  <c r="E148" i="29"/>
  <c r="F148" i="28"/>
  <c r="G112" i="27"/>
  <c r="I148" i="29"/>
  <c r="K112" i="27"/>
  <c r="L112" i="27"/>
  <c r="M148" i="29"/>
  <c r="N112" i="27"/>
  <c r="C113" i="27"/>
  <c r="E149" i="29"/>
  <c r="F149" i="28"/>
  <c r="G113" i="27"/>
  <c r="Q149" i="29"/>
  <c r="E114" i="27"/>
  <c r="F114" i="27"/>
  <c r="I114" i="27"/>
  <c r="J114" i="27"/>
  <c r="K114" i="27"/>
  <c r="M114" i="27"/>
  <c r="N114" i="27"/>
  <c r="D115" i="27"/>
  <c r="E115" i="27"/>
  <c r="F115" i="27"/>
  <c r="G115" i="27"/>
  <c r="B150" i="28"/>
  <c r="D116" i="27"/>
  <c r="E150" i="29"/>
  <c r="G116" i="27"/>
  <c r="H116" i="27"/>
  <c r="I150" i="29"/>
  <c r="K116" i="27"/>
  <c r="L116" i="27"/>
  <c r="M150" i="29"/>
  <c r="N150" i="28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P117" i="27"/>
  <c r="B118" i="27"/>
  <c r="C118" i="27"/>
  <c r="E118" i="27"/>
  <c r="F118" i="27"/>
  <c r="I118" i="27"/>
  <c r="M118" i="27"/>
  <c r="N118" i="27"/>
  <c r="G119" i="27"/>
  <c r="H151" i="28"/>
  <c r="J151" i="28"/>
  <c r="K119" i="27"/>
  <c r="L151" i="28"/>
  <c r="M151" i="29"/>
  <c r="N151" i="28"/>
  <c r="O119" i="27"/>
  <c r="P151" i="28"/>
  <c r="Q151" i="29"/>
  <c r="E120" i="27"/>
  <c r="F120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C153" i="29"/>
  <c r="F153" i="28"/>
  <c r="P153" i="28"/>
  <c r="Q124" i="27"/>
  <c r="G124" i="27"/>
  <c r="I124" i="27"/>
  <c r="K124" i="27"/>
  <c r="M154" i="27"/>
  <c r="O124" i="27"/>
  <c r="K125" i="27"/>
  <c r="L125" i="27"/>
  <c r="O125" i="27"/>
  <c r="Q125" i="27"/>
  <c r="C126" i="27"/>
  <c r="E126" i="27"/>
  <c r="G126" i="27"/>
  <c r="K126" i="27"/>
  <c r="L126" i="27"/>
  <c r="M126" i="27"/>
  <c r="G127" i="27"/>
  <c r="H127" i="27"/>
  <c r="I127" i="27"/>
  <c r="K127" i="27"/>
  <c r="L127" i="27"/>
  <c r="O127" i="27"/>
  <c r="H128" i="27"/>
  <c r="I158" i="29"/>
  <c r="L128" i="27"/>
  <c r="M158" i="29"/>
  <c r="O128" i="27"/>
  <c r="Q158" i="29"/>
  <c r="E129" i="27"/>
  <c r="G129" i="27"/>
  <c r="H129" i="27"/>
  <c r="K129" i="27"/>
  <c r="L129" i="27"/>
  <c r="M129" i="27"/>
  <c r="O129" i="27"/>
  <c r="O97" i="27"/>
  <c r="G100" i="27"/>
  <c r="I100" i="27"/>
  <c r="K100" i="27"/>
  <c r="M100" i="27"/>
  <c r="O100" i="27"/>
  <c r="Q100" i="27"/>
  <c r="G101" i="27"/>
  <c r="I101" i="27"/>
  <c r="M102" i="27"/>
  <c r="O102" i="27"/>
  <c r="Q103" i="27"/>
  <c r="I104" i="27"/>
  <c r="K104" i="27"/>
  <c r="O104" i="27"/>
  <c r="H109" i="27"/>
  <c r="K109" i="27"/>
  <c r="O109" i="27"/>
  <c r="P109" i="27"/>
  <c r="L110" i="27"/>
  <c r="N110" i="27"/>
  <c r="O110" i="27"/>
  <c r="D111" i="27"/>
  <c r="G111" i="27"/>
  <c r="K111" i="27"/>
  <c r="N113" i="27"/>
  <c r="O113" i="27"/>
  <c r="D114" i="27"/>
  <c r="G114" i="27"/>
  <c r="H114" i="27"/>
  <c r="L114" i="27"/>
  <c r="O114" i="27"/>
  <c r="P114" i="27"/>
  <c r="B115" i="27"/>
  <c r="C115" i="27"/>
  <c r="D118" i="27"/>
  <c r="G118" i="27"/>
  <c r="H118" i="27"/>
  <c r="K118" i="27"/>
  <c r="L118" i="27"/>
  <c r="O118" i="27"/>
  <c r="C119" i="27"/>
  <c r="D119" i="27"/>
  <c r="D120" i="27"/>
  <c r="G120" i="27"/>
  <c r="H120" i="27"/>
  <c r="O126" i="27"/>
  <c r="E127" i="27"/>
  <c r="M127" i="27"/>
  <c r="G128" i="27"/>
  <c r="I128" i="27"/>
  <c r="K128" i="27"/>
  <c r="M128" i="27"/>
  <c r="E136" i="27"/>
  <c r="E137" i="27"/>
  <c r="E138" i="27"/>
  <c r="E139" i="27"/>
  <c r="I147" i="27"/>
  <c r="H63" i="26"/>
  <c r="J63" i="26"/>
  <c r="B70" i="26"/>
  <c r="E134" i="27"/>
  <c r="F70" i="26"/>
  <c r="H62" i="26"/>
  <c r="J70" i="26"/>
  <c r="K62" i="26"/>
  <c r="M135" i="27"/>
  <c r="O62" i="26"/>
  <c r="G64" i="26"/>
  <c r="H64" i="26"/>
  <c r="J64" i="26"/>
  <c r="K64" i="26"/>
  <c r="M156" i="27"/>
  <c r="B66" i="26"/>
  <c r="H66" i="26"/>
  <c r="D67" i="26"/>
  <c r="F67" i="26"/>
  <c r="H67" i="26"/>
  <c r="J51" i="26"/>
  <c r="L67" i="26"/>
  <c r="N67" i="26"/>
  <c r="P67" i="26"/>
  <c r="B68" i="26"/>
  <c r="D68" i="26"/>
  <c r="N68" i="26"/>
  <c r="P68" i="26"/>
  <c r="C57" i="26"/>
  <c r="G57" i="26"/>
  <c r="I57" i="26"/>
  <c r="I74" i="26" s="1"/>
  <c r="I171" i="6" s="1"/>
  <c r="K57" i="26"/>
  <c r="M57" i="26"/>
  <c r="O57" i="26"/>
  <c r="Q57" i="26"/>
  <c r="I58" i="26"/>
  <c r="I75" i="26" s="1"/>
  <c r="I172" i="6" s="1"/>
  <c r="K58" i="26"/>
  <c r="M58" i="26"/>
  <c r="M75" i="26" s="1"/>
  <c r="M172" i="6" s="1"/>
  <c r="O58" i="26"/>
  <c r="O75" i="26" s="1"/>
  <c r="O172" i="6" s="1"/>
  <c r="Q58" i="26"/>
  <c r="Q75" i="26" s="1"/>
  <c r="Q172" i="6" s="1"/>
  <c r="K59" i="26"/>
  <c r="K76" i="26" s="1"/>
  <c r="M59" i="26"/>
  <c r="O59" i="26"/>
  <c r="Q59" i="26"/>
  <c r="Q76" i="26" s="1"/>
  <c r="B62" i="26"/>
  <c r="J62" i="26"/>
  <c r="P62" i="26"/>
  <c r="B63" i="26"/>
  <c r="P64" i="26"/>
  <c r="B67" i="26"/>
  <c r="J67" i="26"/>
  <c r="J71" i="26"/>
  <c r="N71" i="26"/>
  <c r="B130" i="25"/>
  <c r="F130" i="25"/>
  <c r="G130" i="25"/>
  <c r="I130" i="25"/>
  <c r="J130" i="25"/>
  <c r="K130" i="25"/>
  <c r="I182" i="25"/>
  <c r="J182" i="25"/>
  <c r="M131" i="25"/>
  <c r="N131" i="25"/>
  <c r="Q131" i="25"/>
  <c r="C132" i="25"/>
  <c r="E183" i="25"/>
  <c r="F132" i="25"/>
  <c r="G132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E135" i="25"/>
  <c r="G135" i="25"/>
  <c r="I135" i="25"/>
  <c r="J135" i="25"/>
  <c r="K186" i="25"/>
  <c r="M135" i="25"/>
  <c r="N135" i="25"/>
  <c r="O135" i="25"/>
  <c r="B189" i="25"/>
  <c r="C140" i="25"/>
  <c r="E140" i="25"/>
  <c r="F189" i="25"/>
  <c r="G140" i="25"/>
  <c r="I140" i="25"/>
  <c r="J140" i="25"/>
  <c r="K140" i="25"/>
  <c r="M140" i="25"/>
  <c r="N189" i="25"/>
  <c r="O140" i="25"/>
  <c r="Q189" i="25"/>
  <c r="F59" i="22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N144" i="25"/>
  <c r="O192" i="25"/>
  <c r="Q144" i="25"/>
  <c r="B145" i="25"/>
  <c r="C145" i="25"/>
  <c r="D145" i="25"/>
  <c r="E145" i="25"/>
  <c r="F145" i="25"/>
  <c r="G145" i="25"/>
  <c r="H145" i="25"/>
  <c r="I145" i="25"/>
  <c r="M145" i="25"/>
  <c r="N145" i="25"/>
  <c r="O145" i="25"/>
  <c r="P193" i="25"/>
  <c r="Q145" i="25"/>
  <c r="B146" i="25"/>
  <c r="E146" i="25"/>
  <c r="H146" i="25"/>
  <c r="J194" i="25"/>
  <c r="L146" i="25"/>
  <c r="M146" i="25"/>
  <c r="N146" i="25"/>
  <c r="O194" i="25"/>
  <c r="Q146" i="25"/>
  <c r="E147" i="25"/>
  <c r="H147" i="25"/>
  <c r="I147" i="25"/>
  <c r="J147" i="25"/>
  <c r="K147" i="25"/>
  <c r="L147" i="25"/>
  <c r="M147" i="25"/>
  <c r="N147" i="25"/>
  <c r="O147" i="25"/>
  <c r="P147" i="25"/>
  <c r="Q147" i="25"/>
  <c r="B149" i="25"/>
  <c r="C197" i="25"/>
  <c r="F197" i="25"/>
  <c r="H197" i="25"/>
  <c r="I197" i="25"/>
  <c r="L197" i="25"/>
  <c r="M149" i="25"/>
  <c r="N149" i="25"/>
  <c r="O149" i="25"/>
  <c r="Q149" i="25"/>
  <c r="B153" i="25"/>
  <c r="C153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B156" i="25"/>
  <c r="C156" i="25"/>
  <c r="D156" i="25"/>
  <c r="E156" i="25"/>
  <c r="F156" i="25"/>
  <c r="G156" i="25"/>
  <c r="H156" i="25"/>
  <c r="I156" i="25"/>
  <c r="J156" i="25"/>
  <c r="K156" i="25"/>
  <c r="L156" i="25"/>
  <c r="M156" i="25"/>
  <c r="N156" i="25"/>
  <c r="O156" i="25"/>
  <c r="P156" i="25"/>
  <c r="B159" i="25"/>
  <c r="C159" i="25"/>
  <c r="D159" i="25"/>
  <c r="E159" i="25"/>
  <c r="F159" i="25"/>
  <c r="G159" i="25"/>
  <c r="I159" i="25"/>
  <c r="M159" i="25"/>
  <c r="P159" i="25"/>
  <c r="Q159" i="25"/>
  <c r="D60" i="22"/>
  <c r="F60" i="22"/>
  <c r="H60" i="22"/>
  <c r="J60" i="22"/>
  <c r="L60" i="22"/>
  <c r="M157" i="25"/>
  <c r="N60" i="22"/>
  <c r="P60" i="22"/>
  <c r="C163" i="25"/>
  <c r="F163" i="25"/>
  <c r="G163" i="25"/>
  <c r="I163" i="25"/>
  <c r="K163" i="25"/>
  <c r="L163" i="25"/>
  <c r="M163" i="25"/>
  <c r="O163" i="25"/>
  <c r="P163" i="25"/>
  <c r="Q163" i="25"/>
  <c r="C164" i="25"/>
  <c r="D164" i="25"/>
  <c r="E164" i="25"/>
  <c r="F164" i="25"/>
  <c r="G164" i="25"/>
  <c r="H204" i="25"/>
  <c r="I164" i="25"/>
  <c r="K164" i="25"/>
  <c r="L204" i="25"/>
  <c r="O164" i="25"/>
  <c r="P164" i="25"/>
  <c r="Q164" i="25"/>
  <c r="C165" i="25"/>
  <c r="D165" i="25"/>
  <c r="E165" i="25"/>
  <c r="F165" i="25"/>
  <c r="G165" i="25"/>
  <c r="K165" i="25"/>
  <c r="M205" i="25"/>
  <c r="O165" i="25"/>
  <c r="P165" i="25"/>
  <c r="Q205" i="25"/>
  <c r="C166" i="25"/>
  <c r="D206" i="25"/>
  <c r="F166" i="25"/>
  <c r="G166" i="25"/>
  <c r="I166" i="25"/>
  <c r="K166" i="25"/>
  <c r="L206" i="25"/>
  <c r="M206" i="25"/>
  <c r="O166" i="25"/>
  <c r="P166" i="25"/>
  <c r="Q206" i="25"/>
  <c r="B170" i="25"/>
  <c r="C170" i="25"/>
  <c r="D170" i="25"/>
  <c r="G170" i="25"/>
  <c r="K170" i="25"/>
  <c r="L170" i="25"/>
  <c r="M170" i="25"/>
  <c r="N170" i="25"/>
  <c r="O170" i="25"/>
  <c r="P170" i="25"/>
  <c r="Q170" i="25"/>
  <c r="C209" i="25"/>
  <c r="D171" i="25"/>
  <c r="E171" i="25"/>
  <c r="F209" i="25"/>
  <c r="G209" i="25"/>
  <c r="I171" i="25"/>
  <c r="J209" i="25"/>
  <c r="K209" i="25"/>
  <c r="L209" i="25"/>
  <c r="M209" i="25"/>
  <c r="N209" i="25"/>
  <c r="O209" i="25"/>
  <c r="B174" i="25"/>
  <c r="C174" i="25"/>
  <c r="D174" i="25"/>
  <c r="E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E175" i="25"/>
  <c r="F175" i="25"/>
  <c r="G175" i="25"/>
  <c r="H175" i="25"/>
  <c r="I175" i="25"/>
  <c r="J175" i="25"/>
  <c r="K175" i="25"/>
  <c r="L175" i="25"/>
  <c r="M175" i="25"/>
  <c r="N175" i="25"/>
  <c r="B61" i="22"/>
  <c r="D61" i="22"/>
  <c r="F61" i="22"/>
  <c r="H61" i="22"/>
  <c r="J61" i="22"/>
  <c r="N61" i="22"/>
  <c r="P61" i="22"/>
  <c r="P78" i="22" s="1"/>
  <c r="M130" i="25"/>
  <c r="N130" i="25"/>
  <c r="O130" i="25"/>
  <c r="Q130" i="25"/>
  <c r="B131" i="25"/>
  <c r="C131" i="25"/>
  <c r="E131" i="25"/>
  <c r="F131" i="25"/>
  <c r="G131" i="25"/>
  <c r="I132" i="25"/>
  <c r="J132" i="25"/>
  <c r="K132" i="25"/>
  <c r="M132" i="25"/>
  <c r="N132" i="25"/>
  <c r="O132" i="25"/>
  <c r="Q132" i="25"/>
  <c r="B133" i="25"/>
  <c r="C133" i="25"/>
  <c r="B135" i="25"/>
  <c r="C135" i="25"/>
  <c r="K135" i="25"/>
  <c r="Q135" i="25"/>
  <c r="E139" i="25"/>
  <c r="B140" i="25"/>
  <c r="F140" i="25"/>
  <c r="O144" i="25"/>
  <c r="P144" i="25"/>
  <c r="J145" i="25"/>
  <c r="K145" i="25"/>
  <c r="L145" i="25"/>
  <c r="P145" i="25"/>
  <c r="P146" i="25"/>
  <c r="B147" i="25"/>
  <c r="C147" i="25"/>
  <c r="D147" i="25"/>
  <c r="F147" i="25"/>
  <c r="G147" i="25"/>
  <c r="C149" i="25"/>
  <c r="F149" i="25"/>
  <c r="H149" i="25"/>
  <c r="I149" i="25"/>
  <c r="J149" i="25"/>
  <c r="K149" i="25"/>
  <c r="L149" i="25"/>
  <c r="Q153" i="25"/>
  <c r="Q156" i="25"/>
  <c r="H159" i="25"/>
  <c r="J159" i="25"/>
  <c r="K159" i="25"/>
  <c r="L159" i="25"/>
  <c r="N159" i="25"/>
  <c r="O159" i="25"/>
  <c r="E160" i="25"/>
  <c r="D163" i="25"/>
  <c r="E163" i="25"/>
  <c r="H163" i="25"/>
  <c r="M164" i="25"/>
  <c r="H165" i="25"/>
  <c r="I165" i="25"/>
  <c r="D166" i="25"/>
  <c r="E166" i="25"/>
  <c r="H166" i="25"/>
  <c r="E170" i="25"/>
  <c r="F170" i="25"/>
  <c r="H170" i="25"/>
  <c r="I170" i="25"/>
  <c r="J170" i="25"/>
  <c r="F171" i="25"/>
  <c r="G171" i="25"/>
  <c r="J171" i="25"/>
  <c r="K171" i="25"/>
  <c r="L171" i="25"/>
  <c r="N171" i="25"/>
  <c r="O171" i="25"/>
  <c r="P171" i="25"/>
  <c r="Q171" i="25"/>
  <c r="O175" i="25"/>
  <c r="P175" i="25"/>
  <c r="Q175" i="25"/>
  <c r="B181" i="25"/>
  <c r="F181" i="25"/>
  <c r="G181" i="25"/>
  <c r="I181" i="25"/>
  <c r="J181" i="25"/>
  <c r="K181" i="25"/>
  <c r="M181" i="25"/>
  <c r="N181" i="25"/>
  <c r="O181" i="25"/>
  <c r="Q181" i="25"/>
  <c r="B182" i="25"/>
  <c r="C182" i="25"/>
  <c r="E182" i="25"/>
  <c r="F182" i="25"/>
  <c r="G182" i="25"/>
  <c r="M182" i="25"/>
  <c r="I183" i="25"/>
  <c r="J183" i="25"/>
  <c r="K183" i="25"/>
  <c r="M183" i="25"/>
  <c r="N183" i="25"/>
  <c r="O183" i="25"/>
  <c r="Q183" i="25"/>
  <c r="B184" i="25"/>
  <c r="C184" i="25"/>
  <c r="E186" i="25"/>
  <c r="G186" i="25"/>
  <c r="I186" i="25"/>
  <c r="J186" i="25"/>
  <c r="Q186" i="25"/>
  <c r="I189" i="25"/>
  <c r="K189" i="25"/>
  <c r="M189" i="25"/>
  <c r="O189" i="25"/>
  <c r="N192" i="25"/>
  <c r="P192" i="25"/>
  <c r="Q192" i="25"/>
  <c r="B193" i="25"/>
  <c r="C193" i="25"/>
  <c r="D193" i="25"/>
  <c r="E193" i="25"/>
  <c r="F193" i="25"/>
  <c r="G193" i="25"/>
  <c r="H193" i="25"/>
  <c r="I193" i="25"/>
  <c r="J193" i="25"/>
  <c r="K193" i="25"/>
  <c r="L193" i="25"/>
  <c r="M193" i="25"/>
  <c r="N193" i="25"/>
  <c r="P194" i="25"/>
  <c r="Q194" i="25"/>
  <c r="B195" i="25"/>
  <c r="C195" i="25"/>
  <c r="D195" i="25"/>
  <c r="E195" i="25"/>
  <c r="F195" i="25"/>
  <c r="G195" i="25"/>
  <c r="H195" i="25"/>
  <c r="I195" i="25"/>
  <c r="J195" i="25"/>
  <c r="K195" i="25"/>
  <c r="L195" i="25"/>
  <c r="J197" i="25"/>
  <c r="K197" i="25"/>
  <c r="D203" i="25"/>
  <c r="E203" i="25"/>
  <c r="F203" i="25"/>
  <c r="H203" i="25"/>
  <c r="I203" i="25"/>
  <c r="L203" i="25"/>
  <c r="M203" i="25"/>
  <c r="Q203" i="25"/>
  <c r="D204" i="25"/>
  <c r="M204" i="25"/>
  <c r="Q204" i="25"/>
  <c r="D205" i="25"/>
  <c r="E205" i="25"/>
  <c r="F205" i="25"/>
  <c r="H205" i="25"/>
  <c r="I205" i="25"/>
  <c r="E206" i="25"/>
  <c r="F206" i="25"/>
  <c r="H206" i="25"/>
  <c r="I206" i="25"/>
  <c r="P209" i="25"/>
  <c r="Q209" i="25"/>
  <c r="B211" i="25"/>
  <c r="E211" i="25"/>
  <c r="G211" i="25"/>
  <c r="H211" i="25"/>
  <c r="I211" i="25"/>
  <c r="J211" i="25"/>
  <c r="K211" i="25"/>
  <c r="L211" i="25"/>
  <c r="M211" i="25"/>
  <c r="N211" i="25"/>
  <c r="O211" i="25"/>
  <c r="P211" i="25"/>
  <c r="Q211" i="25"/>
  <c r="I72" i="22"/>
  <c r="K72" i="22"/>
  <c r="M72" i="22"/>
  <c r="B130" i="24"/>
  <c r="D130" i="24"/>
  <c r="F130" i="24"/>
  <c r="B131" i="24"/>
  <c r="C131" i="24"/>
  <c r="D131" i="24"/>
  <c r="G131" i="24"/>
  <c r="H131" i="24"/>
  <c r="I131" i="24"/>
  <c r="Q131" i="24"/>
  <c r="O132" i="24"/>
  <c r="P132" i="24"/>
  <c r="Q132" i="24"/>
  <c r="B133" i="24"/>
  <c r="C133" i="24"/>
  <c r="D133" i="24"/>
  <c r="E133" i="24"/>
  <c r="B134" i="24"/>
  <c r="C134" i="24"/>
  <c r="I134" i="24"/>
  <c r="J134" i="24"/>
  <c r="K134" i="24"/>
  <c r="N134" i="24"/>
  <c r="P134" i="24"/>
  <c r="Q134" i="24"/>
  <c r="C136" i="24"/>
  <c r="E136" i="24"/>
  <c r="N136" i="24"/>
  <c r="P136" i="24"/>
  <c r="Q136" i="24"/>
  <c r="C137" i="24"/>
  <c r="I137" i="24"/>
  <c r="J137" i="24"/>
  <c r="K137" i="24"/>
  <c r="N137" i="24"/>
  <c r="O137" i="24"/>
  <c r="P137" i="24"/>
  <c r="Q137" i="24"/>
  <c r="N138" i="24"/>
  <c r="O138" i="24"/>
  <c r="P138" i="24"/>
  <c r="Q138" i="24"/>
  <c r="D139" i="24"/>
  <c r="H139" i="24"/>
  <c r="C140" i="24"/>
  <c r="D140" i="24"/>
  <c r="E140" i="24"/>
  <c r="N140" i="24"/>
  <c r="O140" i="24"/>
  <c r="P140" i="24"/>
  <c r="Q140" i="24"/>
  <c r="B144" i="24"/>
  <c r="D157" i="24"/>
  <c r="H158" i="24"/>
  <c r="Q73" i="22"/>
  <c r="K145" i="24"/>
  <c r="M145" i="24"/>
  <c r="E147" i="24"/>
  <c r="F147" i="24"/>
  <c r="G147" i="24"/>
  <c r="M148" i="24"/>
  <c r="N148" i="24"/>
  <c r="O148" i="24"/>
  <c r="L149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C153" i="24"/>
  <c r="E153" i="24"/>
  <c r="G153" i="24"/>
  <c r="I153" i="24"/>
  <c r="J153" i="24"/>
  <c r="K153" i="24"/>
  <c r="L153" i="24"/>
  <c r="M153" i="24"/>
  <c r="N153" i="24"/>
  <c r="O153" i="24"/>
  <c r="P153" i="24"/>
  <c r="B154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G157" i="24"/>
  <c r="M157" i="24"/>
  <c r="O157" i="24"/>
  <c r="Q157" i="24"/>
  <c r="M159" i="24"/>
  <c r="O159" i="24"/>
  <c r="Q159" i="24"/>
  <c r="B170" i="24"/>
  <c r="E74" i="22"/>
  <c r="G74" i="22"/>
  <c r="H74" i="22"/>
  <c r="J163" i="24"/>
  <c r="K163" i="24"/>
  <c r="L163" i="24"/>
  <c r="M163" i="24"/>
  <c r="N163" i="24"/>
  <c r="O163" i="24"/>
  <c r="P163" i="24"/>
  <c r="Q163" i="24"/>
  <c r="G164" i="24"/>
  <c r="J164" i="24"/>
  <c r="K164" i="24"/>
  <c r="L164" i="24"/>
  <c r="M164" i="24"/>
  <c r="N164" i="24"/>
  <c r="O164" i="24"/>
  <c r="P164" i="24"/>
  <c r="Q164" i="24"/>
  <c r="G165" i="24"/>
  <c r="H165" i="24"/>
  <c r="I165" i="24"/>
  <c r="J165" i="24"/>
  <c r="K165" i="24"/>
  <c r="L165" i="24"/>
  <c r="M165" i="24"/>
  <c r="O165" i="24"/>
  <c r="F166" i="24"/>
  <c r="G166" i="24"/>
  <c r="J166" i="24"/>
  <c r="K166" i="24"/>
  <c r="L166" i="24"/>
  <c r="M166" i="24"/>
  <c r="N166" i="24"/>
  <c r="O166" i="24"/>
  <c r="P166" i="24"/>
  <c r="Q166" i="24"/>
  <c r="Q167" i="24"/>
  <c r="F168" i="24"/>
  <c r="G168" i="24"/>
  <c r="J168" i="24"/>
  <c r="K168" i="24"/>
  <c r="L168" i="24"/>
  <c r="M168" i="24"/>
  <c r="O168" i="24"/>
  <c r="M169" i="24"/>
  <c r="Q169" i="24"/>
  <c r="J170" i="24"/>
  <c r="K170" i="24"/>
  <c r="L170" i="24"/>
  <c r="M170" i="24"/>
  <c r="N170" i="24"/>
  <c r="O170" i="24"/>
  <c r="F171" i="24"/>
  <c r="G171" i="24"/>
  <c r="H171" i="24"/>
  <c r="I171" i="24"/>
  <c r="J171" i="24"/>
  <c r="K171" i="24"/>
  <c r="L171" i="24"/>
  <c r="M171" i="24"/>
  <c r="N171" i="24"/>
  <c r="O171" i="24"/>
  <c r="P171" i="24"/>
  <c r="Q171" i="24"/>
  <c r="E172" i="24"/>
  <c r="F172" i="24"/>
  <c r="G172" i="24"/>
  <c r="J172" i="24"/>
  <c r="K172" i="24"/>
  <c r="L172" i="24"/>
  <c r="N172" i="24"/>
  <c r="O172" i="24"/>
  <c r="P172" i="24"/>
  <c r="Q172" i="24"/>
  <c r="J173" i="24"/>
  <c r="K173" i="24"/>
  <c r="L173" i="24"/>
  <c r="M173" i="24"/>
  <c r="N173" i="24"/>
  <c r="O173" i="24"/>
  <c r="P173" i="24"/>
  <c r="Q173" i="24"/>
  <c r="M174" i="24"/>
  <c r="Q174" i="24"/>
  <c r="G175" i="24"/>
  <c r="H175" i="24"/>
  <c r="I175" i="24"/>
  <c r="J175" i="24"/>
  <c r="K175" i="24"/>
  <c r="L175" i="24"/>
  <c r="M175" i="24"/>
  <c r="N175" i="24"/>
  <c r="O175" i="24"/>
  <c r="P175" i="24"/>
  <c r="Q175" i="24"/>
  <c r="H130" i="24"/>
  <c r="N131" i="24"/>
  <c r="P131" i="24"/>
  <c r="D132" i="24"/>
  <c r="H132" i="24"/>
  <c r="N133" i="24"/>
  <c r="P133" i="24"/>
  <c r="P135" i="24"/>
  <c r="B136" i="24"/>
  <c r="D136" i="24"/>
  <c r="F136" i="24"/>
  <c r="H136" i="24"/>
  <c r="J136" i="24"/>
  <c r="B137" i="24"/>
  <c r="D137" i="24"/>
  <c r="F137" i="24"/>
  <c r="H137" i="24"/>
  <c r="J145" i="24"/>
  <c r="L145" i="24"/>
  <c r="N145" i="24"/>
  <c r="P145" i="24"/>
  <c r="B146" i="24"/>
  <c r="D146" i="24"/>
  <c r="F146" i="24"/>
  <c r="H146" i="24"/>
  <c r="J146" i="24"/>
  <c r="B149" i="24"/>
  <c r="L150" i="24"/>
  <c r="N150" i="24"/>
  <c r="J152" i="24"/>
  <c r="L152" i="24"/>
  <c r="N152" i="24"/>
  <c r="B153" i="24"/>
  <c r="D153" i="24"/>
  <c r="F153" i="24"/>
  <c r="H153" i="24"/>
  <c r="F157" i="24"/>
  <c r="H157" i="24"/>
  <c r="J157" i="24"/>
  <c r="L157" i="24"/>
  <c r="N157" i="24"/>
  <c r="J159" i="24"/>
  <c r="L159" i="24"/>
  <c r="N159" i="24"/>
  <c r="P159" i="24"/>
  <c r="F163" i="24"/>
  <c r="G163" i="24"/>
  <c r="F164" i="24"/>
  <c r="N165" i="24"/>
  <c r="P165" i="24"/>
  <c r="J167" i="24"/>
  <c r="K167" i="24"/>
  <c r="L167" i="24"/>
  <c r="N167" i="24"/>
  <c r="O167" i="24"/>
  <c r="P167" i="24"/>
  <c r="N168" i="24"/>
  <c r="F169" i="24"/>
  <c r="J169" i="24"/>
  <c r="K169" i="24"/>
  <c r="L169" i="24"/>
  <c r="N169" i="24"/>
  <c r="O169" i="24"/>
  <c r="P169" i="24"/>
  <c r="J174" i="24"/>
  <c r="K174" i="24"/>
  <c r="L174" i="24"/>
  <c r="N174" i="24"/>
  <c r="O174" i="24"/>
  <c r="P174" i="24"/>
  <c r="F175" i="24"/>
  <c r="P207" i="24"/>
  <c r="B180" i="24"/>
  <c r="E135" i="23"/>
  <c r="F180" i="24"/>
  <c r="J180" i="24"/>
  <c r="O139" i="23"/>
  <c r="B181" i="24"/>
  <c r="F181" i="24"/>
  <c r="J181" i="24"/>
  <c r="K130" i="23"/>
  <c r="L130" i="23"/>
  <c r="N181" i="24"/>
  <c r="B182" i="24"/>
  <c r="F131" i="23"/>
  <c r="G131" i="23"/>
  <c r="I131" i="23"/>
  <c r="J182" i="24"/>
  <c r="K131" i="23"/>
  <c r="L131" i="23"/>
  <c r="M131" i="23"/>
  <c r="N182" i="24"/>
  <c r="O182" i="23"/>
  <c r="P131" i="23"/>
  <c r="Q131" i="23"/>
  <c r="B183" i="24"/>
  <c r="E132" i="23"/>
  <c r="F183" i="24"/>
  <c r="I132" i="23"/>
  <c r="J183" i="24"/>
  <c r="K132" i="23"/>
  <c r="L132" i="23"/>
  <c r="N132" i="23"/>
  <c r="O132" i="23"/>
  <c r="P132" i="23"/>
  <c r="Q132" i="23"/>
  <c r="B184" i="24"/>
  <c r="F184" i="24"/>
  <c r="G184" i="23"/>
  <c r="J184" i="24"/>
  <c r="K133" i="23"/>
  <c r="L133" i="23"/>
  <c r="N184" i="24"/>
  <c r="B185" i="25"/>
  <c r="G134" i="23"/>
  <c r="I134" i="23"/>
  <c r="K134" i="23"/>
  <c r="M134" i="23"/>
  <c r="N185" i="25"/>
  <c r="B186" i="24"/>
  <c r="C186" i="23"/>
  <c r="J186" i="24"/>
  <c r="L135" i="23"/>
  <c r="M135" i="23"/>
  <c r="N186" i="24"/>
  <c r="B187" i="25"/>
  <c r="G136" i="23"/>
  <c r="I136" i="23"/>
  <c r="K136" i="23"/>
  <c r="M136" i="23"/>
  <c r="O136" i="23"/>
  <c r="Q136" i="23"/>
  <c r="F137" i="23"/>
  <c r="G137" i="23"/>
  <c r="H137" i="23"/>
  <c r="I137" i="23"/>
  <c r="J137" i="23"/>
  <c r="K137" i="23"/>
  <c r="L137" i="23"/>
  <c r="M137" i="23"/>
  <c r="N137" i="23"/>
  <c r="O137" i="23"/>
  <c r="Q137" i="23"/>
  <c r="K138" i="23"/>
  <c r="L138" i="23"/>
  <c r="M138" i="23"/>
  <c r="N138" i="23"/>
  <c r="O138" i="23"/>
  <c r="P138" i="23"/>
  <c r="Q138" i="23"/>
  <c r="C188" i="23"/>
  <c r="E188" i="23"/>
  <c r="F188" i="25"/>
  <c r="G188" i="23"/>
  <c r="I139" i="23"/>
  <c r="K139" i="23"/>
  <c r="M188" i="23"/>
  <c r="F189" i="24"/>
  <c r="J189" i="24"/>
  <c r="L140" i="23"/>
  <c r="O140" i="23"/>
  <c r="P140" i="23"/>
  <c r="Q140" i="23"/>
  <c r="B149" i="23"/>
  <c r="C149" i="23"/>
  <c r="M144" i="23"/>
  <c r="B192" i="24"/>
  <c r="J192" i="24"/>
  <c r="P144" i="23"/>
  <c r="Q144" i="23"/>
  <c r="D145" i="23"/>
  <c r="E145" i="23"/>
  <c r="P145" i="23"/>
  <c r="Q145" i="23"/>
  <c r="B194" i="24"/>
  <c r="F194" i="24"/>
  <c r="M146" i="23"/>
  <c r="P146" i="23"/>
  <c r="B195" i="24"/>
  <c r="C195" i="23"/>
  <c r="G147" i="23"/>
  <c r="I147" i="23"/>
  <c r="J195" i="24"/>
  <c r="K147" i="23"/>
  <c r="N195" i="24"/>
  <c r="O147" i="23"/>
  <c r="P147" i="23"/>
  <c r="Q147" i="23"/>
  <c r="O148" i="23"/>
  <c r="Q148" i="23"/>
  <c r="B197" i="24"/>
  <c r="I149" i="23"/>
  <c r="J197" i="24"/>
  <c r="K149" i="23"/>
  <c r="O149" i="23"/>
  <c r="P149" i="23"/>
  <c r="Q149" i="23"/>
  <c r="C150" i="23"/>
  <c r="E150" i="23"/>
  <c r="O198" i="23"/>
  <c r="Q150" i="23"/>
  <c r="D151" i="23"/>
  <c r="J151" i="23"/>
  <c r="K151" i="23"/>
  <c r="L151" i="23"/>
  <c r="M151" i="23"/>
  <c r="P151" i="23"/>
  <c r="D152" i="23"/>
  <c r="P152" i="23"/>
  <c r="Q152" i="23"/>
  <c r="D153" i="23"/>
  <c r="E153" i="23"/>
  <c r="F153" i="23"/>
  <c r="H153" i="23"/>
  <c r="L153" i="23"/>
  <c r="N153" i="23"/>
  <c r="O153" i="23"/>
  <c r="P153" i="23"/>
  <c r="Q153" i="23"/>
  <c r="B154" i="23"/>
  <c r="C199" i="23"/>
  <c r="E154" i="23"/>
  <c r="F199" i="25"/>
  <c r="G154" i="23"/>
  <c r="I154" i="23"/>
  <c r="J154" i="23"/>
  <c r="K154" i="23"/>
  <c r="M154" i="23"/>
  <c r="Q154" i="23"/>
  <c r="N155" i="23"/>
  <c r="O155" i="23"/>
  <c r="P155" i="23"/>
  <c r="Q155" i="23"/>
  <c r="C156" i="23"/>
  <c r="D156" i="23"/>
  <c r="E156" i="23"/>
  <c r="P156" i="23"/>
  <c r="C200" i="23"/>
  <c r="J157" i="23"/>
  <c r="K157" i="23"/>
  <c r="Q157" i="23"/>
  <c r="B158" i="23"/>
  <c r="P158" i="23"/>
  <c r="Q158" i="23"/>
  <c r="B159" i="23"/>
  <c r="C159" i="23"/>
  <c r="D159" i="23"/>
  <c r="E159" i="23"/>
  <c r="N159" i="23"/>
  <c r="O159" i="23"/>
  <c r="P159" i="23"/>
  <c r="Q159" i="23"/>
  <c r="F202" i="24"/>
  <c r="G164" i="23"/>
  <c r="I174" i="23"/>
  <c r="L202" i="24"/>
  <c r="N202" i="24"/>
  <c r="I163" i="23"/>
  <c r="J163" i="23"/>
  <c r="O203" i="23"/>
  <c r="B204" i="24"/>
  <c r="C164" i="23"/>
  <c r="E164" i="23"/>
  <c r="J204" i="24"/>
  <c r="K204" i="23"/>
  <c r="O204" i="23"/>
  <c r="B205" i="24"/>
  <c r="C165" i="23"/>
  <c r="E205" i="23"/>
  <c r="F165" i="23"/>
  <c r="K205" i="23"/>
  <c r="M205" i="23"/>
  <c r="N205" i="24"/>
  <c r="B206" i="24"/>
  <c r="I166" i="23"/>
  <c r="J206" i="24"/>
  <c r="K166" i="23"/>
  <c r="N206" i="24"/>
  <c r="Q166" i="23"/>
  <c r="E207" i="23"/>
  <c r="K207" i="23"/>
  <c r="O167" i="23"/>
  <c r="F208" i="25"/>
  <c r="I168" i="23"/>
  <c r="K168" i="23"/>
  <c r="O168" i="23"/>
  <c r="Q168" i="23"/>
  <c r="C169" i="23"/>
  <c r="D169" i="23"/>
  <c r="E169" i="23"/>
  <c r="N169" i="23"/>
  <c r="O169" i="23"/>
  <c r="P169" i="23"/>
  <c r="Q169" i="23"/>
  <c r="B170" i="23"/>
  <c r="C170" i="23"/>
  <c r="D170" i="23"/>
  <c r="E170" i="23"/>
  <c r="K170" i="23"/>
  <c r="Q170" i="23"/>
  <c r="B209" i="24"/>
  <c r="F171" i="23"/>
  <c r="J209" i="24"/>
  <c r="K209" i="23"/>
  <c r="M209" i="23"/>
  <c r="N209" i="24"/>
  <c r="O209" i="23"/>
  <c r="E210" i="23"/>
  <c r="F210" i="25"/>
  <c r="L210" i="24"/>
  <c r="C173" i="23"/>
  <c r="D173" i="23"/>
  <c r="E173" i="23"/>
  <c r="N173" i="23"/>
  <c r="O173" i="23"/>
  <c r="P173" i="23"/>
  <c r="Q173" i="23"/>
  <c r="B174" i="23"/>
  <c r="C174" i="23"/>
  <c r="D174" i="23"/>
  <c r="E174" i="23"/>
  <c r="K174" i="23"/>
  <c r="N174" i="23"/>
  <c r="Q174" i="23"/>
  <c r="B211" i="24"/>
  <c r="C175" i="23"/>
  <c r="E211" i="23"/>
  <c r="F175" i="23"/>
  <c r="G175" i="23"/>
  <c r="I175" i="23"/>
  <c r="J211" i="24"/>
  <c r="N211" i="24"/>
  <c r="O211" i="23"/>
  <c r="P175" i="23"/>
  <c r="Q175" i="23"/>
  <c r="O134" i="23"/>
  <c r="Q134" i="23"/>
  <c r="C135" i="23"/>
  <c r="G135" i="23"/>
  <c r="I135" i="23"/>
  <c r="K135" i="23"/>
  <c r="O135" i="23"/>
  <c r="Q135" i="23"/>
  <c r="C136" i="23"/>
  <c r="E136" i="23"/>
  <c r="K140" i="23"/>
  <c r="M140" i="23"/>
  <c r="G144" i="23"/>
  <c r="I144" i="23"/>
  <c r="J144" i="23"/>
  <c r="K144" i="23"/>
  <c r="N144" i="23"/>
  <c r="O144" i="23"/>
  <c r="O145" i="23"/>
  <c r="Q146" i="23"/>
  <c r="B147" i="23"/>
  <c r="C147" i="23"/>
  <c r="E147" i="23"/>
  <c r="F147" i="23"/>
  <c r="O150" i="23"/>
  <c r="N151" i="23"/>
  <c r="O151" i="23"/>
  <c r="Q151" i="23"/>
  <c r="B152" i="23"/>
  <c r="C152" i="23"/>
  <c r="E152" i="23"/>
  <c r="F152" i="23"/>
  <c r="O152" i="23"/>
  <c r="B153" i="23"/>
  <c r="C153" i="23"/>
  <c r="G153" i="23"/>
  <c r="I153" i="23"/>
  <c r="J153" i="23"/>
  <c r="K153" i="23"/>
  <c r="M153" i="23"/>
  <c r="N154" i="23"/>
  <c r="O154" i="23"/>
  <c r="B156" i="23"/>
  <c r="O156" i="23"/>
  <c r="Q156" i="23"/>
  <c r="B157" i="23"/>
  <c r="C157" i="23"/>
  <c r="E157" i="23"/>
  <c r="G158" i="23"/>
  <c r="I158" i="23"/>
  <c r="J158" i="23"/>
  <c r="K158" i="23"/>
  <c r="N158" i="23"/>
  <c r="O158" i="23"/>
  <c r="O164" i="23"/>
  <c r="Q164" i="23"/>
  <c r="E165" i="23"/>
  <c r="G165" i="23"/>
  <c r="I165" i="23"/>
  <c r="K165" i="23"/>
  <c r="C166" i="23"/>
  <c r="E166" i="23"/>
  <c r="C167" i="23"/>
  <c r="G167" i="23"/>
  <c r="I167" i="23"/>
  <c r="K167" i="23"/>
  <c r="O170" i="23"/>
  <c r="C171" i="23"/>
  <c r="E171" i="23"/>
  <c r="G171" i="23"/>
  <c r="I171" i="23"/>
  <c r="K171" i="23"/>
  <c r="Q171" i="23"/>
  <c r="C172" i="23"/>
  <c r="E172" i="23"/>
  <c r="G172" i="23"/>
  <c r="I172" i="23"/>
  <c r="K172" i="23"/>
  <c r="G174" i="23"/>
  <c r="E186" i="23"/>
  <c r="G186" i="23"/>
  <c r="M186" i="23"/>
  <c r="C187" i="23"/>
  <c r="G187" i="23"/>
  <c r="M187" i="23"/>
  <c r="C192" i="23"/>
  <c r="C194" i="23"/>
  <c r="C196" i="23"/>
  <c r="O196" i="23"/>
  <c r="C197" i="23"/>
  <c r="I197" i="23"/>
  <c r="C198" i="23"/>
  <c r="O205" i="23"/>
  <c r="M207" i="23"/>
  <c r="E209" i="23"/>
  <c r="O210" i="23"/>
  <c r="O64" i="22"/>
  <c r="P64" i="22"/>
  <c r="C65" i="22"/>
  <c r="D65" i="22"/>
  <c r="O66" i="22"/>
  <c r="P66" i="22"/>
  <c r="Q66" i="22"/>
  <c r="B64" i="22"/>
  <c r="C185" i="23"/>
  <c r="D64" i="22"/>
  <c r="J64" i="22"/>
  <c r="M189" i="23"/>
  <c r="H65" i="22"/>
  <c r="J65" i="22"/>
  <c r="L65" i="22"/>
  <c r="M65" i="22"/>
  <c r="N65" i="22"/>
  <c r="P65" i="22"/>
  <c r="B66" i="22"/>
  <c r="D66" i="22"/>
  <c r="F66" i="22"/>
  <c r="G204" i="23"/>
  <c r="K210" i="23"/>
  <c r="M74" i="22"/>
  <c r="P74" i="22"/>
  <c r="F76" i="22"/>
  <c r="I68" i="22"/>
  <c r="L68" i="22"/>
  <c r="N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D59" i="22"/>
  <c r="H59" i="22"/>
  <c r="H76" i="22" s="1"/>
  <c r="J59" i="22"/>
  <c r="L59" i="22"/>
  <c r="L76" i="22" s="1"/>
  <c r="P59" i="22"/>
  <c r="B60" i="22"/>
  <c r="L61" i="22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O72" i="22"/>
  <c r="P72" i="22"/>
  <c r="Q72" i="22"/>
  <c r="C73" i="22"/>
  <c r="D73" i="22"/>
  <c r="E73" i="22"/>
  <c r="O73" i="22"/>
  <c r="P73" i="22"/>
  <c r="K74" i="22"/>
  <c r="L74" i="22"/>
  <c r="O74" i="22"/>
  <c r="Q74" i="22"/>
  <c r="C79" i="18"/>
  <c r="D158" i="21"/>
  <c r="E158" i="21"/>
  <c r="F158" i="21"/>
  <c r="G158" i="21"/>
  <c r="H158" i="21"/>
  <c r="I158" i="21"/>
  <c r="J215" i="21"/>
  <c r="K158" i="21"/>
  <c r="O158" i="21"/>
  <c r="Q158" i="21"/>
  <c r="B159" i="21"/>
  <c r="C159" i="21"/>
  <c r="E159" i="21"/>
  <c r="F159" i="21"/>
  <c r="G159" i="21"/>
  <c r="H216" i="21"/>
  <c r="I216" i="21"/>
  <c r="L159" i="21"/>
  <c r="M159" i="21"/>
  <c r="N159" i="21"/>
  <c r="O159" i="21"/>
  <c r="B160" i="21"/>
  <c r="C160" i="21"/>
  <c r="G160" i="21"/>
  <c r="K160" i="21"/>
  <c r="M160" i="21"/>
  <c r="N160" i="21"/>
  <c r="O160" i="21"/>
  <c r="D161" i="21"/>
  <c r="E161" i="21"/>
  <c r="F161" i="21"/>
  <c r="G161" i="21"/>
  <c r="H161" i="21"/>
  <c r="I161" i="21"/>
  <c r="J161" i="21"/>
  <c r="K161" i="21"/>
  <c r="L161" i="21"/>
  <c r="O161" i="21"/>
  <c r="C220" i="21"/>
  <c r="D220" i="21"/>
  <c r="E220" i="21"/>
  <c r="G220" i="21"/>
  <c r="H220" i="21"/>
  <c r="I220" i="21"/>
  <c r="K220" i="21"/>
  <c r="L220" i="21"/>
  <c r="N163" i="21"/>
  <c r="O220" i="21"/>
  <c r="P163" i="21"/>
  <c r="Q163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B171" i="21"/>
  <c r="C171" i="21"/>
  <c r="D171" i="21"/>
  <c r="I171" i="21"/>
  <c r="J171" i="21"/>
  <c r="K171" i="21"/>
  <c r="L171" i="21"/>
  <c r="M171" i="21"/>
  <c r="N171" i="21"/>
  <c r="P171" i="21"/>
  <c r="Q171" i="21"/>
  <c r="B172" i="21"/>
  <c r="C172" i="21"/>
  <c r="K224" i="21"/>
  <c r="L224" i="21"/>
  <c r="K162" i="21"/>
  <c r="F176" i="21"/>
  <c r="G176" i="21"/>
  <c r="H176" i="21"/>
  <c r="I176" i="21"/>
  <c r="K176" i="21"/>
  <c r="L176" i="21"/>
  <c r="N176" i="21"/>
  <c r="O176" i="21"/>
  <c r="Q176" i="21"/>
  <c r="B228" i="21"/>
  <c r="C228" i="21"/>
  <c r="F177" i="21"/>
  <c r="G228" i="21"/>
  <c r="H228" i="21"/>
  <c r="I228" i="21"/>
  <c r="J228" i="21"/>
  <c r="K228" i="21"/>
  <c r="L228" i="21"/>
  <c r="B178" i="21"/>
  <c r="C178" i="21"/>
  <c r="D178" i="21"/>
  <c r="E178" i="21"/>
  <c r="G178" i="21"/>
  <c r="I178" i="21"/>
  <c r="J178" i="21"/>
  <c r="K178" i="21"/>
  <c r="L178" i="21"/>
  <c r="M178" i="21"/>
  <c r="N229" i="21"/>
  <c r="O229" i="21"/>
  <c r="P229" i="21"/>
  <c r="Q229" i="21"/>
  <c r="B179" i="21"/>
  <c r="N179" i="21"/>
  <c r="O179" i="21"/>
  <c r="Q179" i="21"/>
  <c r="K180" i="21"/>
  <c r="B183" i="21"/>
  <c r="C183" i="21"/>
  <c r="D183" i="21"/>
  <c r="F183" i="21"/>
  <c r="H183" i="21"/>
  <c r="I183" i="21"/>
  <c r="J183" i="21"/>
  <c r="L183" i="21"/>
  <c r="N183" i="21"/>
  <c r="P183" i="21"/>
  <c r="Q183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K188" i="21"/>
  <c r="B190" i="21"/>
  <c r="C190" i="21"/>
  <c r="D190" i="21"/>
  <c r="E190" i="21"/>
  <c r="F190" i="21"/>
  <c r="G190" i="21"/>
  <c r="H190" i="21"/>
  <c r="K190" i="21"/>
  <c r="D235" i="21"/>
  <c r="F191" i="21"/>
  <c r="G235" i="21"/>
  <c r="M191" i="21"/>
  <c r="N235" i="21"/>
  <c r="O235" i="21"/>
  <c r="P235" i="21"/>
  <c r="C182" i="21"/>
  <c r="B206" i="21"/>
  <c r="D81" i="18"/>
  <c r="E206" i="21"/>
  <c r="P81" i="18"/>
  <c r="P110" i="6" s="1"/>
  <c r="B238" i="21"/>
  <c r="C195" i="21"/>
  <c r="D238" i="21"/>
  <c r="F238" i="21"/>
  <c r="G195" i="21"/>
  <c r="J238" i="21"/>
  <c r="K195" i="21"/>
  <c r="L238" i="21"/>
  <c r="M238" i="21"/>
  <c r="N238" i="21"/>
  <c r="P238" i="21"/>
  <c r="B239" i="21"/>
  <c r="D239" i="21"/>
  <c r="E196" i="21"/>
  <c r="G196" i="21"/>
  <c r="J239" i="21"/>
  <c r="K196" i="21"/>
  <c r="L239" i="21"/>
  <c r="N239" i="21"/>
  <c r="O196" i="21"/>
  <c r="Q239" i="21"/>
  <c r="B240" i="21"/>
  <c r="D240" i="21"/>
  <c r="E240" i="21"/>
  <c r="G197" i="21"/>
  <c r="K197" i="21"/>
  <c r="M197" i="21"/>
  <c r="N240" i="21"/>
  <c r="O197" i="21"/>
  <c r="P240" i="21"/>
  <c r="Q240" i="21"/>
  <c r="B241" i="21"/>
  <c r="D241" i="21"/>
  <c r="F241" i="21"/>
  <c r="G198" i="21"/>
  <c r="I198" i="21"/>
  <c r="K198" i="21"/>
  <c r="N241" i="21"/>
  <c r="O198" i="21"/>
  <c r="P241" i="21"/>
  <c r="M199" i="21"/>
  <c r="N199" i="21"/>
  <c r="O199" i="21"/>
  <c r="P199" i="21"/>
  <c r="Q199" i="21"/>
  <c r="H200" i="21"/>
  <c r="N200" i="21"/>
  <c r="O200" i="21"/>
  <c r="P200" i="21"/>
  <c r="Q200" i="21"/>
  <c r="B201" i="21"/>
  <c r="C201" i="21"/>
  <c r="D201" i="21"/>
  <c r="O201" i="21"/>
  <c r="P201" i="21"/>
  <c r="Q201" i="21"/>
  <c r="C202" i="21"/>
  <c r="D202" i="21"/>
  <c r="F202" i="21"/>
  <c r="G202" i="21"/>
  <c r="H202" i="21"/>
  <c r="I202" i="21"/>
  <c r="J202" i="21"/>
  <c r="K202" i="21"/>
  <c r="L202" i="21"/>
  <c r="M202" i="21"/>
  <c r="N202" i="21"/>
  <c r="O202" i="21"/>
  <c r="P202" i="21"/>
  <c r="C203" i="21"/>
  <c r="D203" i="21"/>
  <c r="O203" i="21"/>
  <c r="P203" i="21"/>
  <c r="C204" i="21"/>
  <c r="O204" i="21"/>
  <c r="Q204" i="21"/>
  <c r="C205" i="21"/>
  <c r="D205" i="21"/>
  <c r="E205" i="21"/>
  <c r="F205" i="21"/>
  <c r="G205" i="21"/>
  <c r="H205" i="21"/>
  <c r="I205" i="21"/>
  <c r="K205" i="21"/>
  <c r="O205" i="21"/>
  <c r="H206" i="21"/>
  <c r="N206" i="21"/>
  <c r="O206" i="21"/>
  <c r="P206" i="21"/>
  <c r="Q206" i="21"/>
  <c r="B207" i="21"/>
  <c r="C207" i="21"/>
  <c r="D207" i="21"/>
  <c r="O207" i="21"/>
  <c r="P207" i="21"/>
  <c r="F208" i="21"/>
  <c r="G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K209" i="21"/>
  <c r="O209" i="21"/>
  <c r="P209" i="21"/>
  <c r="B246" i="21"/>
  <c r="C210" i="21"/>
  <c r="D246" i="21"/>
  <c r="E210" i="21"/>
  <c r="G210" i="21"/>
  <c r="I210" i="21"/>
  <c r="N246" i="21"/>
  <c r="O210" i="21"/>
  <c r="P246" i="21"/>
  <c r="J158" i="21"/>
  <c r="L158" i="21"/>
  <c r="M158" i="21"/>
  <c r="N158" i="21"/>
  <c r="P158" i="21"/>
  <c r="D159" i="21"/>
  <c r="H159" i="21"/>
  <c r="I159" i="21"/>
  <c r="P159" i="21"/>
  <c r="Q159" i="21"/>
  <c r="D160" i="21"/>
  <c r="E160" i="21"/>
  <c r="F160" i="21"/>
  <c r="H160" i="21"/>
  <c r="I160" i="21"/>
  <c r="J160" i="21"/>
  <c r="L160" i="21"/>
  <c r="M161" i="21"/>
  <c r="N161" i="21"/>
  <c r="P161" i="21"/>
  <c r="Q161" i="21"/>
  <c r="C163" i="21"/>
  <c r="D163" i="21"/>
  <c r="E163" i="21"/>
  <c r="G163" i="21"/>
  <c r="H163" i="21"/>
  <c r="I163" i="21"/>
  <c r="K163" i="21"/>
  <c r="L163" i="21"/>
  <c r="M163" i="21"/>
  <c r="P167" i="21"/>
  <c r="Q167" i="21"/>
  <c r="E171" i="21"/>
  <c r="F171" i="21"/>
  <c r="G171" i="21"/>
  <c r="H171" i="21"/>
  <c r="O171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Q172" i="21"/>
  <c r="E176" i="21"/>
  <c r="J176" i="21"/>
  <c r="M176" i="21"/>
  <c r="G177" i="21"/>
  <c r="H177" i="21"/>
  <c r="I177" i="21"/>
  <c r="M177" i="21"/>
  <c r="N177" i="21"/>
  <c r="O177" i="21"/>
  <c r="P177" i="21"/>
  <c r="Q177" i="21"/>
  <c r="F178" i="21"/>
  <c r="E179" i="21"/>
  <c r="F179" i="21"/>
  <c r="G179" i="21"/>
  <c r="H179" i="21"/>
  <c r="I179" i="21"/>
  <c r="J179" i="21"/>
  <c r="K179" i="21"/>
  <c r="L179" i="21"/>
  <c r="M179" i="21"/>
  <c r="E183" i="21"/>
  <c r="G183" i="21"/>
  <c r="K183" i="21"/>
  <c r="M183" i="21"/>
  <c r="O183" i="21"/>
  <c r="K185" i="21"/>
  <c r="I190" i="21"/>
  <c r="J190" i="21"/>
  <c r="L190" i="21"/>
  <c r="M190" i="21"/>
  <c r="N190" i="21"/>
  <c r="O190" i="21"/>
  <c r="P190" i="21"/>
  <c r="Q190" i="21"/>
  <c r="B191" i="21"/>
  <c r="C191" i="21"/>
  <c r="D191" i="21"/>
  <c r="E191" i="21"/>
  <c r="K192" i="21"/>
  <c r="B195" i="21"/>
  <c r="E195" i="21"/>
  <c r="F195" i="21"/>
  <c r="I195" i="21"/>
  <c r="L195" i="21"/>
  <c r="M195" i="21"/>
  <c r="J196" i="21"/>
  <c r="L196" i="21"/>
  <c r="M196" i="21"/>
  <c r="N196" i="21"/>
  <c r="Q196" i="21"/>
  <c r="B197" i="21"/>
  <c r="E197" i="21"/>
  <c r="N197" i="21"/>
  <c r="P197" i="21"/>
  <c r="M198" i="21"/>
  <c r="N198" i="21"/>
  <c r="P198" i="21"/>
  <c r="Q198" i="21"/>
  <c r="B199" i="21"/>
  <c r="E199" i="21"/>
  <c r="H199" i="21"/>
  <c r="I199" i="21"/>
  <c r="B200" i="21"/>
  <c r="E200" i="21"/>
  <c r="I200" i="21"/>
  <c r="N201" i="21"/>
  <c r="B202" i="21"/>
  <c r="E202" i="21"/>
  <c r="Q202" i="21"/>
  <c r="B203" i="21"/>
  <c r="E203" i="21"/>
  <c r="N203" i="21"/>
  <c r="Q203" i="21"/>
  <c r="B204" i="21"/>
  <c r="E204" i="21"/>
  <c r="H204" i="21"/>
  <c r="N204" i="21"/>
  <c r="P204" i="21"/>
  <c r="B205" i="21"/>
  <c r="J205" i="21"/>
  <c r="L205" i="21"/>
  <c r="M205" i="21"/>
  <c r="N205" i="21"/>
  <c r="P205" i="21"/>
  <c r="Q205" i="21"/>
  <c r="N207" i="21"/>
  <c r="Q207" i="21"/>
  <c r="B208" i="21"/>
  <c r="E208" i="21"/>
  <c r="H208" i="21"/>
  <c r="I208" i="21"/>
  <c r="J209" i="21"/>
  <c r="L209" i="21"/>
  <c r="M209" i="21"/>
  <c r="N209" i="21"/>
  <c r="Q209" i="21"/>
  <c r="B210" i="21"/>
  <c r="M210" i="21"/>
  <c r="N210" i="21"/>
  <c r="P210" i="21"/>
  <c r="Q210" i="21"/>
  <c r="D215" i="21"/>
  <c r="E215" i="21"/>
  <c r="F215" i="21"/>
  <c r="G215" i="21"/>
  <c r="H215" i="21"/>
  <c r="I215" i="21"/>
  <c r="L215" i="21"/>
  <c r="M215" i="21"/>
  <c r="N215" i="21"/>
  <c r="O215" i="21"/>
  <c r="P215" i="21"/>
  <c r="Q215" i="21"/>
  <c r="B216" i="21"/>
  <c r="C216" i="21"/>
  <c r="D216" i="21"/>
  <c r="E216" i="21"/>
  <c r="F216" i="21"/>
  <c r="G216" i="21"/>
  <c r="L216" i="21"/>
  <c r="M216" i="21"/>
  <c r="N216" i="21"/>
  <c r="O216" i="21"/>
  <c r="P216" i="21"/>
  <c r="Q216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M220" i="21"/>
  <c r="N220" i="21"/>
  <c r="P220" i="21"/>
  <c r="Q220" i="21"/>
  <c r="C223" i="21"/>
  <c r="B224" i="21"/>
  <c r="C224" i="21"/>
  <c r="D224" i="21"/>
  <c r="E224" i="21"/>
  <c r="F224" i="21"/>
  <c r="G224" i="21"/>
  <c r="H224" i="21"/>
  <c r="I224" i="21"/>
  <c r="J224" i="21"/>
  <c r="M224" i="21"/>
  <c r="N224" i="21"/>
  <c r="O224" i="21"/>
  <c r="P224" i="21"/>
  <c r="Q224" i="21"/>
  <c r="E227" i="21"/>
  <c r="F227" i="21"/>
  <c r="G227" i="21"/>
  <c r="H227" i="21"/>
  <c r="I227" i="21"/>
  <c r="J227" i="21"/>
  <c r="K227" i="21"/>
  <c r="L227" i="21"/>
  <c r="M227" i="21"/>
  <c r="N227" i="21"/>
  <c r="O227" i="21"/>
  <c r="Q227" i="21"/>
  <c r="F228" i="21"/>
  <c r="M228" i="21"/>
  <c r="N228" i="21"/>
  <c r="O228" i="21"/>
  <c r="P228" i="21"/>
  <c r="Q228" i="21"/>
  <c r="B229" i="21"/>
  <c r="C229" i="21"/>
  <c r="D229" i="21"/>
  <c r="E229" i="21"/>
  <c r="F229" i="21"/>
  <c r="G229" i="21"/>
  <c r="I229" i="21"/>
  <c r="J229" i="21"/>
  <c r="K229" i="21"/>
  <c r="L229" i="21"/>
  <c r="M229" i="21"/>
  <c r="E230" i="21"/>
  <c r="F230" i="21"/>
  <c r="G230" i="21"/>
  <c r="H230" i="21"/>
  <c r="I230" i="21"/>
  <c r="J230" i="21"/>
  <c r="K230" i="21"/>
  <c r="L230" i="21"/>
  <c r="M230" i="21"/>
  <c r="N230" i="21"/>
  <c r="O230" i="21"/>
  <c r="Q230" i="21"/>
  <c r="B235" i="21"/>
  <c r="C235" i="21"/>
  <c r="E235" i="21"/>
  <c r="F235" i="21"/>
  <c r="C238" i="21"/>
  <c r="E238" i="21"/>
  <c r="G238" i="21"/>
  <c r="I238" i="21"/>
  <c r="K238" i="21"/>
  <c r="E239" i="21"/>
  <c r="K239" i="21"/>
  <c r="M239" i="21"/>
  <c r="G240" i="21"/>
  <c r="G241" i="21"/>
  <c r="I241" i="21"/>
  <c r="K241" i="21"/>
  <c r="M241" i="21"/>
  <c r="O241" i="21"/>
  <c r="Q241" i="21"/>
  <c r="K243" i="21"/>
  <c r="K245" i="21"/>
  <c r="C246" i="21"/>
  <c r="E246" i="21"/>
  <c r="G246" i="21"/>
  <c r="I246" i="21"/>
  <c r="M246" i="21"/>
  <c r="O246" i="21"/>
  <c r="Q246" i="21"/>
  <c r="H170" i="20"/>
  <c r="I170" i="20"/>
  <c r="Q159" i="20"/>
  <c r="C159" i="20"/>
  <c r="D159" i="20"/>
  <c r="E159" i="20"/>
  <c r="G159" i="20"/>
  <c r="H159" i="20"/>
  <c r="I159" i="20"/>
  <c r="K159" i="20"/>
  <c r="L159" i="20"/>
  <c r="L160" i="20"/>
  <c r="C161" i="20"/>
  <c r="D161" i="20"/>
  <c r="C162" i="20"/>
  <c r="D219" i="20"/>
  <c r="E162" i="20"/>
  <c r="G162" i="20"/>
  <c r="H162" i="20"/>
  <c r="I162" i="20"/>
  <c r="K162" i="20"/>
  <c r="L162" i="20"/>
  <c r="C163" i="20"/>
  <c r="E163" i="20"/>
  <c r="H165" i="20"/>
  <c r="I165" i="20"/>
  <c r="J165" i="20"/>
  <c r="K165" i="20"/>
  <c r="L165" i="20"/>
  <c r="M165" i="20"/>
  <c r="O165" i="20"/>
  <c r="P165" i="20"/>
  <c r="Q165" i="20"/>
  <c r="B166" i="20"/>
  <c r="C166" i="20"/>
  <c r="D166" i="20"/>
  <c r="E166" i="20"/>
  <c r="C167" i="20"/>
  <c r="D167" i="20"/>
  <c r="C168" i="20"/>
  <c r="E168" i="20"/>
  <c r="G168" i="20"/>
  <c r="H168" i="20"/>
  <c r="I168" i="20"/>
  <c r="K168" i="20"/>
  <c r="L168" i="20"/>
  <c r="F169" i="20"/>
  <c r="H169" i="20"/>
  <c r="I169" i="20"/>
  <c r="J169" i="20"/>
  <c r="K169" i="20"/>
  <c r="L169" i="20"/>
  <c r="M169" i="20"/>
  <c r="N169" i="20"/>
  <c r="O169" i="20"/>
  <c r="P169" i="20"/>
  <c r="Q169" i="20"/>
  <c r="B170" i="20"/>
  <c r="C170" i="20"/>
  <c r="D170" i="20"/>
  <c r="E170" i="20"/>
  <c r="F171" i="20"/>
  <c r="J171" i="20"/>
  <c r="L171" i="20"/>
  <c r="M171" i="20"/>
  <c r="N171" i="20"/>
  <c r="O171" i="20"/>
  <c r="P171" i="20"/>
  <c r="Q171" i="20"/>
  <c r="C172" i="20"/>
  <c r="D172" i="20"/>
  <c r="E172" i="20"/>
  <c r="E181" i="20"/>
  <c r="G177" i="20"/>
  <c r="I187" i="20"/>
  <c r="L190" i="20"/>
  <c r="H176" i="20"/>
  <c r="I176" i="20"/>
  <c r="K176" i="20"/>
  <c r="L176" i="20"/>
  <c r="M176" i="20"/>
  <c r="O176" i="20"/>
  <c r="P176" i="20"/>
  <c r="Q176" i="20"/>
  <c r="C177" i="20"/>
  <c r="D177" i="20"/>
  <c r="M177" i="20"/>
  <c r="N177" i="20"/>
  <c r="P177" i="20"/>
  <c r="D178" i="20"/>
  <c r="E178" i="20"/>
  <c r="G178" i="20"/>
  <c r="M178" i="20"/>
  <c r="P178" i="20"/>
  <c r="Q178" i="20"/>
  <c r="L230" i="20"/>
  <c r="C180" i="20"/>
  <c r="M180" i="20"/>
  <c r="M181" i="20"/>
  <c r="P181" i="20"/>
  <c r="Q181" i="20"/>
  <c r="B182" i="20"/>
  <c r="C182" i="20"/>
  <c r="D182" i="20"/>
  <c r="M182" i="20"/>
  <c r="M183" i="20"/>
  <c r="O183" i="20"/>
  <c r="D184" i="20"/>
  <c r="M184" i="20"/>
  <c r="P184" i="20"/>
  <c r="Q184" i="20"/>
  <c r="B185" i="20"/>
  <c r="D185" i="20"/>
  <c r="E185" i="20"/>
  <c r="G185" i="20"/>
  <c r="M185" i="20"/>
  <c r="P185" i="20"/>
  <c r="Q185" i="20"/>
  <c r="B186" i="20"/>
  <c r="C186" i="20"/>
  <c r="D186" i="20"/>
  <c r="E186" i="20"/>
  <c r="F186" i="20"/>
  <c r="G186" i="20"/>
  <c r="H186" i="20"/>
  <c r="I186" i="20"/>
  <c r="J186" i="20"/>
  <c r="K186" i="20"/>
  <c r="L186" i="20"/>
  <c r="N186" i="20"/>
  <c r="Q186" i="20"/>
  <c r="L234" i="20"/>
  <c r="O187" i="20"/>
  <c r="P187" i="20"/>
  <c r="Q187" i="20"/>
  <c r="B188" i="20"/>
  <c r="C188" i="20"/>
  <c r="D188" i="20"/>
  <c r="M188" i="20"/>
  <c r="C189" i="20"/>
  <c r="D189" i="20"/>
  <c r="E189" i="20"/>
  <c r="F189" i="20"/>
  <c r="G189" i="20"/>
  <c r="L189" i="20"/>
  <c r="M189" i="20"/>
  <c r="N189" i="20"/>
  <c r="O189" i="20"/>
  <c r="Q189" i="20"/>
  <c r="B190" i="20"/>
  <c r="C190" i="20"/>
  <c r="D190" i="20"/>
  <c r="N190" i="20"/>
  <c r="O190" i="20"/>
  <c r="P190" i="20"/>
  <c r="Q190" i="20"/>
  <c r="E191" i="20"/>
  <c r="P191" i="20"/>
  <c r="Q191" i="20"/>
  <c r="M203" i="20"/>
  <c r="E196" i="20"/>
  <c r="G196" i="20"/>
  <c r="H196" i="20"/>
  <c r="L196" i="20"/>
  <c r="H197" i="20"/>
  <c r="I197" i="20"/>
  <c r="J197" i="20"/>
  <c r="K197" i="20"/>
  <c r="M197" i="20"/>
  <c r="O197" i="20"/>
  <c r="P197" i="20"/>
  <c r="Q197" i="20"/>
  <c r="E199" i="20"/>
  <c r="G199" i="20"/>
  <c r="I199" i="20"/>
  <c r="J199" i="20"/>
  <c r="K199" i="20"/>
  <c r="C201" i="20"/>
  <c r="C203" i="20"/>
  <c r="E203" i="20"/>
  <c r="G203" i="20"/>
  <c r="I203" i="20"/>
  <c r="K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P245" i="20"/>
  <c r="C207" i="20"/>
  <c r="D207" i="20"/>
  <c r="I207" i="20"/>
  <c r="K207" i="20"/>
  <c r="L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B209" i="20"/>
  <c r="H209" i="20"/>
  <c r="I209" i="20"/>
  <c r="H246" i="20"/>
  <c r="I210" i="20"/>
  <c r="J210" i="20"/>
  <c r="K210" i="20"/>
  <c r="M210" i="20"/>
  <c r="O210" i="20"/>
  <c r="Q210" i="20"/>
  <c r="C158" i="20"/>
  <c r="D158" i="20"/>
  <c r="E158" i="20"/>
  <c r="C160" i="20"/>
  <c r="D160" i="20"/>
  <c r="E160" i="20"/>
  <c r="G160" i="20"/>
  <c r="H160" i="20"/>
  <c r="I160" i="20"/>
  <c r="K160" i="20"/>
  <c r="E161" i="20"/>
  <c r="G161" i="20"/>
  <c r="I161" i="20"/>
  <c r="K161" i="20"/>
  <c r="C164" i="20"/>
  <c r="D164" i="20"/>
  <c r="E164" i="20"/>
  <c r="G164" i="20"/>
  <c r="H164" i="20"/>
  <c r="I164" i="20"/>
  <c r="K164" i="20"/>
  <c r="L164" i="20"/>
  <c r="M164" i="20"/>
  <c r="O164" i="20"/>
  <c r="C165" i="20"/>
  <c r="D165" i="20"/>
  <c r="E165" i="20"/>
  <c r="G165" i="20"/>
  <c r="E167" i="20"/>
  <c r="G167" i="20"/>
  <c r="I167" i="20"/>
  <c r="K167" i="20"/>
  <c r="O168" i="20"/>
  <c r="C169" i="20"/>
  <c r="D169" i="20"/>
  <c r="E169" i="20"/>
  <c r="G169" i="20"/>
  <c r="G170" i="20"/>
  <c r="C171" i="20"/>
  <c r="D171" i="20"/>
  <c r="E171" i="20"/>
  <c r="G171" i="20"/>
  <c r="H171" i="20"/>
  <c r="I171" i="20"/>
  <c r="K171" i="20"/>
  <c r="L172" i="20"/>
  <c r="O172" i="20"/>
  <c r="G179" i="20"/>
  <c r="H179" i="20"/>
  <c r="M179" i="20"/>
  <c r="P179" i="20"/>
  <c r="K180" i="20"/>
  <c r="O180" i="20"/>
  <c r="P180" i="20"/>
  <c r="C181" i="20"/>
  <c r="D181" i="20"/>
  <c r="G181" i="20"/>
  <c r="P183" i="20"/>
  <c r="Q183" i="20"/>
  <c r="C184" i="20"/>
  <c r="M186" i="20"/>
  <c r="O186" i="20"/>
  <c r="P186" i="20"/>
  <c r="G187" i="20"/>
  <c r="K187" i="20"/>
  <c r="P189" i="20"/>
  <c r="M190" i="20"/>
  <c r="C191" i="20"/>
  <c r="D191" i="20"/>
  <c r="G191" i="20"/>
  <c r="C196" i="20"/>
  <c r="I196" i="20"/>
  <c r="K196" i="20"/>
  <c r="L203" i="20"/>
  <c r="O203" i="20"/>
  <c r="P203" i="20"/>
  <c r="O205" i="20"/>
  <c r="P205" i="20"/>
  <c r="Q205" i="20"/>
  <c r="H207" i="20"/>
  <c r="C210" i="20"/>
  <c r="D210" i="20"/>
  <c r="D159" i="19"/>
  <c r="G163" i="19"/>
  <c r="Q159" i="19"/>
  <c r="B158" i="19"/>
  <c r="O215" i="20"/>
  <c r="M216" i="20"/>
  <c r="B160" i="19"/>
  <c r="G217" i="19"/>
  <c r="K160" i="19"/>
  <c r="N160" i="19"/>
  <c r="B161" i="19"/>
  <c r="C161" i="19"/>
  <c r="D218" i="20"/>
  <c r="E218" i="20"/>
  <c r="G218" i="20"/>
  <c r="H218" i="20"/>
  <c r="I218" i="20"/>
  <c r="D219" i="21"/>
  <c r="I219" i="20"/>
  <c r="K162" i="19"/>
  <c r="B163" i="19"/>
  <c r="D163" i="19"/>
  <c r="K163" i="19"/>
  <c r="L220" i="20"/>
  <c r="M220" i="20"/>
  <c r="N163" i="19"/>
  <c r="O220" i="20"/>
  <c r="C221" i="21"/>
  <c r="D221" i="21"/>
  <c r="G221" i="20"/>
  <c r="I221" i="20"/>
  <c r="L222" i="21"/>
  <c r="Q222" i="19"/>
  <c r="B166" i="19"/>
  <c r="N166" i="19"/>
  <c r="O166" i="19"/>
  <c r="P166" i="19"/>
  <c r="B167" i="19"/>
  <c r="H167" i="19"/>
  <c r="I167" i="19"/>
  <c r="J167" i="19"/>
  <c r="O167" i="19"/>
  <c r="D223" i="21"/>
  <c r="I168" i="19"/>
  <c r="K223" i="21"/>
  <c r="M223" i="20"/>
  <c r="O223" i="20"/>
  <c r="P223" i="21"/>
  <c r="Q223" i="20"/>
  <c r="B169" i="19"/>
  <c r="E169" i="19"/>
  <c r="L169" i="19"/>
  <c r="M169" i="19"/>
  <c r="H170" i="19"/>
  <c r="J170" i="19"/>
  <c r="N170" i="19"/>
  <c r="O170" i="19"/>
  <c r="B171" i="19"/>
  <c r="E171" i="19"/>
  <c r="G171" i="19"/>
  <c r="I171" i="19"/>
  <c r="J171" i="19"/>
  <c r="B172" i="19"/>
  <c r="D224" i="20"/>
  <c r="K172" i="19"/>
  <c r="L172" i="19"/>
  <c r="N172" i="19"/>
  <c r="I226" i="20"/>
  <c r="K182" i="19"/>
  <c r="L226" i="20"/>
  <c r="D227" i="20"/>
  <c r="G176" i="19"/>
  <c r="Q227" i="20"/>
  <c r="B177" i="19"/>
  <c r="C228" i="20"/>
  <c r="I228" i="19"/>
  <c r="O177" i="19"/>
  <c r="F178" i="19"/>
  <c r="G178" i="19"/>
  <c r="J178" i="19"/>
  <c r="L178" i="19"/>
  <c r="N178" i="19"/>
  <c r="O178" i="19"/>
  <c r="Q229" i="20"/>
  <c r="Q230" i="20"/>
  <c r="C231" i="20"/>
  <c r="E231" i="20"/>
  <c r="I231" i="20"/>
  <c r="K231" i="20"/>
  <c r="M231" i="20"/>
  <c r="O180" i="19"/>
  <c r="C232" i="20"/>
  <c r="D181" i="19"/>
  <c r="E232" i="20"/>
  <c r="G232" i="21"/>
  <c r="H181" i="19"/>
  <c r="G182" i="19"/>
  <c r="N182" i="19"/>
  <c r="O182" i="19"/>
  <c r="G183" i="19"/>
  <c r="H183" i="19"/>
  <c r="I183" i="19"/>
  <c r="J183" i="19"/>
  <c r="M183" i="19"/>
  <c r="N183" i="19"/>
  <c r="O183" i="19"/>
  <c r="P183" i="19"/>
  <c r="Q183" i="19"/>
  <c r="C233" i="20"/>
  <c r="D184" i="19"/>
  <c r="L233" i="20"/>
  <c r="O184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K186" i="19"/>
  <c r="L186" i="19"/>
  <c r="Q186" i="19"/>
  <c r="D234" i="20"/>
  <c r="E234" i="20"/>
  <c r="G234" i="21"/>
  <c r="I234" i="20"/>
  <c r="K234" i="20"/>
  <c r="M234" i="20"/>
  <c r="C188" i="19"/>
  <c r="D188" i="19"/>
  <c r="N188" i="19"/>
  <c r="O188" i="19"/>
  <c r="P188" i="19"/>
  <c r="Q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B190" i="19"/>
  <c r="D190" i="19"/>
  <c r="O190" i="19"/>
  <c r="P190" i="19"/>
  <c r="Q190" i="19"/>
  <c r="C235" i="20"/>
  <c r="D191" i="19"/>
  <c r="E235" i="20"/>
  <c r="F191" i="19"/>
  <c r="G191" i="19"/>
  <c r="H235" i="20"/>
  <c r="I235" i="20"/>
  <c r="K235" i="20"/>
  <c r="L191" i="19"/>
  <c r="M235" i="20"/>
  <c r="N191" i="19"/>
  <c r="B237" i="21"/>
  <c r="F237" i="21"/>
  <c r="G206" i="19"/>
  <c r="M198" i="19"/>
  <c r="O207" i="19"/>
  <c r="B195" i="19"/>
  <c r="C195" i="19"/>
  <c r="B196" i="19"/>
  <c r="K196" i="19"/>
  <c r="L239" i="20"/>
  <c r="M239" i="20"/>
  <c r="O239" i="20"/>
  <c r="P239" i="20"/>
  <c r="B197" i="19"/>
  <c r="C197" i="19"/>
  <c r="F197" i="19"/>
  <c r="K197" i="19"/>
  <c r="L197" i="19"/>
  <c r="M240" i="19"/>
  <c r="D198" i="19"/>
  <c r="G241" i="20"/>
  <c r="H241" i="20"/>
  <c r="L241" i="20"/>
  <c r="M241" i="20"/>
  <c r="O241" i="20"/>
  <c r="Q198" i="19"/>
  <c r="C199" i="19"/>
  <c r="D199" i="19"/>
  <c r="E199" i="19"/>
  <c r="G199" i="19"/>
  <c r="H199" i="19"/>
  <c r="I199" i="19"/>
  <c r="L199" i="19"/>
  <c r="H201" i="19"/>
  <c r="I201" i="19"/>
  <c r="J201" i="19"/>
  <c r="K201" i="19"/>
  <c r="L201" i="19"/>
  <c r="B202" i="19"/>
  <c r="C202" i="19"/>
  <c r="D202" i="19"/>
  <c r="E244" i="19"/>
  <c r="G203" i="19"/>
  <c r="H203" i="19"/>
  <c r="I203" i="19"/>
  <c r="K203" i="19"/>
  <c r="L203" i="19"/>
  <c r="M244" i="20"/>
  <c r="O244" i="20"/>
  <c r="Q244" i="20"/>
  <c r="B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G205" i="19"/>
  <c r="H205" i="19"/>
  <c r="J205" i="19"/>
  <c r="K205" i="19"/>
  <c r="L205" i="19"/>
  <c r="M205" i="19"/>
  <c r="N205" i="19"/>
  <c r="D206" i="19"/>
  <c r="E245" i="20"/>
  <c r="D207" i="19"/>
  <c r="H207" i="19"/>
  <c r="I207" i="19"/>
  <c r="J207" i="19"/>
  <c r="K207" i="19"/>
  <c r="L207" i="19"/>
  <c r="B208" i="19"/>
  <c r="F208" i="19"/>
  <c r="G208" i="19"/>
  <c r="H208" i="19"/>
  <c r="I208" i="19"/>
  <c r="J208" i="19"/>
  <c r="K208" i="19"/>
  <c r="L208" i="19"/>
  <c r="M208" i="19"/>
  <c r="B209" i="19"/>
  <c r="C209" i="19"/>
  <c r="D209" i="19"/>
  <c r="G209" i="19"/>
  <c r="H209" i="19"/>
  <c r="J209" i="19"/>
  <c r="K209" i="19"/>
  <c r="L209" i="19"/>
  <c r="B210" i="19"/>
  <c r="E246" i="20"/>
  <c r="F210" i="19"/>
  <c r="G246" i="20"/>
  <c r="E158" i="19"/>
  <c r="I158" i="19"/>
  <c r="K158" i="19"/>
  <c r="L158" i="19"/>
  <c r="M158" i="19"/>
  <c r="P158" i="19"/>
  <c r="C159" i="19"/>
  <c r="E159" i="19"/>
  <c r="H159" i="19"/>
  <c r="I159" i="19"/>
  <c r="K159" i="19"/>
  <c r="E160" i="19"/>
  <c r="O160" i="19"/>
  <c r="P160" i="19"/>
  <c r="Q160" i="19"/>
  <c r="E161" i="19"/>
  <c r="H161" i="19"/>
  <c r="I161" i="19"/>
  <c r="K161" i="19"/>
  <c r="L161" i="19"/>
  <c r="M161" i="19"/>
  <c r="O161" i="19"/>
  <c r="P161" i="19"/>
  <c r="E162" i="19"/>
  <c r="E163" i="19"/>
  <c r="H163" i="19"/>
  <c r="I163" i="19"/>
  <c r="M163" i="19"/>
  <c r="O163" i="19"/>
  <c r="P163" i="19"/>
  <c r="E164" i="19"/>
  <c r="K165" i="19"/>
  <c r="L165" i="19"/>
  <c r="M165" i="19"/>
  <c r="O165" i="19"/>
  <c r="P165" i="19"/>
  <c r="Q165" i="19"/>
  <c r="C166" i="19"/>
  <c r="E166" i="19"/>
  <c r="G166" i="19"/>
  <c r="H166" i="19"/>
  <c r="I166" i="19"/>
  <c r="K166" i="19"/>
  <c r="L166" i="19"/>
  <c r="P167" i="19"/>
  <c r="E168" i="19"/>
  <c r="H168" i="19"/>
  <c r="M168" i="19"/>
  <c r="Q168" i="19"/>
  <c r="E170" i="19"/>
  <c r="I170" i="19"/>
  <c r="K170" i="19"/>
  <c r="L170" i="19"/>
  <c r="M170" i="19"/>
  <c r="P170" i="19"/>
  <c r="Q170" i="19"/>
  <c r="C171" i="19"/>
  <c r="D171" i="19"/>
  <c r="H171" i="19"/>
  <c r="C176" i="19"/>
  <c r="D176" i="19"/>
  <c r="O176" i="19"/>
  <c r="P176" i="19"/>
  <c r="G177" i="19"/>
  <c r="P177" i="19"/>
  <c r="K179" i="19"/>
  <c r="G180" i="19"/>
  <c r="H180" i="19"/>
  <c r="K180" i="19"/>
  <c r="P180" i="19"/>
  <c r="C183" i="19"/>
  <c r="D183" i="19"/>
  <c r="G184" i="19"/>
  <c r="H184" i="19"/>
  <c r="P184" i="19"/>
  <c r="O186" i="19"/>
  <c r="P186" i="19"/>
  <c r="C187" i="19"/>
  <c r="D187" i="19"/>
  <c r="H187" i="19"/>
  <c r="K187" i="19"/>
  <c r="O187" i="19"/>
  <c r="P187" i="19"/>
  <c r="G188" i="19"/>
  <c r="K188" i="19"/>
  <c r="L188" i="19"/>
  <c r="P189" i="19"/>
  <c r="G190" i="19"/>
  <c r="H190" i="19"/>
  <c r="K191" i="19"/>
  <c r="O191" i="19"/>
  <c r="P195" i="19"/>
  <c r="Q195" i="19"/>
  <c r="C196" i="19"/>
  <c r="D196" i="19"/>
  <c r="E196" i="19"/>
  <c r="H196" i="19"/>
  <c r="I196" i="19"/>
  <c r="E198" i="19"/>
  <c r="K198" i="19"/>
  <c r="L198" i="19"/>
  <c r="K199" i="19"/>
  <c r="K200" i="19"/>
  <c r="L200" i="19"/>
  <c r="M200" i="19"/>
  <c r="C201" i="19"/>
  <c r="D201" i="19"/>
  <c r="E201" i="19"/>
  <c r="M201" i="19"/>
  <c r="C203" i="19"/>
  <c r="D203" i="19"/>
  <c r="E203" i="19"/>
  <c r="C204" i="19"/>
  <c r="D205" i="19"/>
  <c r="E205" i="19"/>
  <c r="I205" i="19"/>
  <c r="C206" i="19"/>
  <c r="E206" i="19"/>
  <c r="H206" i="19"/>
  <c r="K206" i="19"/>
  <c r="L206" i="19"/>
  <c r="M206" i="19"/>
  <c r="M207" i="19"/>
  <c r="C208" i="19"/>
  <c r="D208" i="19"/>
  <c r="E208" i="19"/>
  <c r="I209" i="19"/>
  <c r="C210" i="19"/>
  <c r="D210" i="19"/>
  <c r="E210" i="19"/>
  <c r="H210" i="19"/>
  <c r="I210" i="19"/>
  <c r="K210" i="19"/>
  <c r="L210" i="19"/>
  <c r="M210" i="19"/>
  <c r="O210" i="19"/>
  <c r="E215" i="19"/>
  <c r="Q219" i="19"/>
  <c r="Q220" i="19"/>
  <c r="Q221" i="19"/>
  <c r="E223" i="19"/>
  <c r="Q223" i="19"/>
  <c r="E230" i="19"/>
  <c r="I231" i="19"/>
  <c r="M231" i="19"/>
  <c r="E232" i="19"/>
  <c r="I232" i="19"/>
  <c r="M232" i="19"/>
  <c r="Q232" i="19"/>
  <c r="I233" i="19"/>
  <c r="M233" i="19"/>
  <c r="I234" i="19"/>
  <c r="M234" i="19"/>
  <c r="Q234" i="19"/>
  <c r="M235" i="19"/>
  <c r="Q243" i="19"/>
  <c r="Q245" i="19"/>
  <c r="M246" i="19"/>
  <c r="E84" i="18"/>
  <c r="C85" i="18"/>
  <c r="Q86" i="18"/>
  <c r="I220" i="19"/>
  <c r="Q215" i="19"/>
  <c r="I230" i="19"/>
  <c r="Q228" i="19"/>
  <c r="M86" i="18"/>
  <c r="O240" i="19"/>
  <c r="B61" i="6"/>
  <c r="E90" i="18"/>
  <c r="F61" i="6"/>
  <c r="J61" i="6"/>
  <c r="N61" i="6"/>
  <c r="B62" i="6"/>
  <c r="E91" i="18"/>
  <c r="F62" i="6"/>
  <c r="I91" i="18"/>
  <c r="J62" i="6"/>
  <c r="M91" i="18"/>
  <c r="N62" i="6"/>
  <c r="Q91" i="18"/>
  <c r="B63" i="6"/>
  <c r="E92" i="18"/>
  <c r="F63" i="6"/>
  <c r="J63" i="6"/>
  <c r="K92" i="18"/>
  <c r="N63" i="6"/>
  <c r="O92" i="18"/>
  <c r="Q92" i="18"/>
  <c r="B94" i="6"/>
  <c r="F94" i="6"/>
  <c r="J94" i="6"/>
  <c r="N94" i="6"/>
  <c r="F70" i="18"/>
  <c r="H70" i="18"/>
  <c r="A71" i="18"/>
  <c r="B70" i="18"/>
  <c r="D70" i="18"/>
  <c r="E70" i="18"/>
  <c r="I70" i="18"/>
  <c r="J70" i="18"/>
  <c r="L70" i="18"/>
  <c r="M70" i="18"/>
  <c r="N70" i="18"/>
  <c r="P70" i="18"/>
  <c r="A72" i="18"/>
  <c r="A73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G80" i="18"/>
  <c r="B81" i="18"/>
  <c r="C81" i="18"/>
  <c r="E81" i="18"/>
  <c r="E110" i="6" s="1"/>
  <c r="F81" i="18"/>
  <c r="F110" i="6" s="1"/>
  <c r="G81" i="18"/>
  <c r="G110" i="6" s="1"/>
  <c r="I81" i="18"/>
  <c r="I102" i="18" s="1"/>
  <c r="K81" i="18"/>
  <c r="K102" i="18" s="1"/>
  <c r="K165" i="6" s="1"/>
  <c r="M81" i="18"/>
  <c r="M110" i="6" s="1"/>
  <c r="N81" i="18"/>
  <c r="N110" i="6" s="1"/>
  <c r="O81" i="18"/>
  <c r="Q81" i="18"/>
  <c r="Q110" i="6" s="1"/>
  <c r="Q84" i="18"/>
  <c r="E85" i="18"/>
  <c r="I85" i="18"/>
  <c r="M85" i="18"/>
  <c r="Q85" i="18"/>
  <c r="E86" i="18"/>
  <c r="I86" i="18"/>
  <c r="E95" i="18"/>
  <c r="I95" i="18"/>
  <c r="M95" i="18"/>
  <c r="Q95" i="18"/>
  <c r="E96" i="18"/>
  <c r="I96" i="18"/>
  <c r="Q96" i="18"/>
  <c r="M97" i="18"/>
  <c r="Q97" i="18"/>
  <c r="K98" i="18"/>
  <c r="Q98" i="18"/>
  <c r="B164" i="17"/>
  <c r="I164" i="17"/>
  <c r="C159" i="17"/>
  <c r="D159" i="17"/>
  <c r="E159" i="17"/>
  <c r="G159" i="17"/>
  <c r="H159" i="17"/>
  <c r="I159" i="17"/>
  <c r="J221" i="17"/>
  <c r="K221" i="17"/>
  <c r="L221" i="17"/>
  <c r="M221" i="17"/>
  <c r="N221" i="17"/>
  <c r="O221" i="17"/>
  <c r="P221" i="17"/>
  <c r="Q221" i="17"/>
  <c r="B222" i="17"/>
  <c r="E160" i="17"/>
  <c r="F222" i="17"/>
  <c r="H222" i="17"/>
  <c r="J222" i="17"/>
  <c r="C223" i="17"/>
  <c r="D161" i="17"/>
  <c r="E161" i="17"/>
  <c r="F223" i="17"/>
  <c r="G161" i="17"/>
  <c r="H161" i="17"/>
  <c r="I161" i="17"/>
  <c r="N223" i="17"/>
  <c r="C162" i="17"/>
  <c r="E162" i="17"/>
  <c r="F224" i="17"/>
  <c r="G162" i="17"/>
  <c r="H162" i="17"/>
  <c r="K162" i="17"/>
  <c r="M162" i="17"/>
  <c r="O224" i="17"/>
  <c r="P224" i="17"/>
  <c r="Q224" i="17"/>
  <c r="H163" i="17"/>
  <c r="M163" i="17"/>
  <c r="N163" i="17"/>
  <c r="P163" i="17"/>
  <c r="E164" i="17"/>
  <c r="G164" i="17"/>
  <c r="H164" i="17"/>
  <c r="Q164" i="17"/>
  <c r="B165" i="17"/>
  <c r="C165" i="17"/>
  <c r="D165" i="17"/>
  <c r="G165" i="17"/>
  <c r="J165" i="17"/>
  <c r="K165" i="17"/>
  <c r="M165" i="17"/>
  <c r="O165" i="17"/>
  <c r="P165" i="17"/>
  <c r="Q165" i="17"/>
  <c r="G230" i="17"/>
  <c r="H230" i="17"/>
  <c r="I230" i="17"/>
  <c r="J230" i="17"/>
  <c r="N230" i="17"/>
  <c r="O168" i="17"/>
  <c r="B231" i="17"/>
  <c r="C169" i="17"/>
  <c r="D169" i="17"/>
  <c r="F231" i="17"/>
  <c r="H231" i="17"/>
  <c r="J231" i="17"/>
  <c r="C232" i="17"/>
  <c r="D232" i="17"/>
  <c r="E232" i="17"/>
  <c r="F232" i="17"/>
  <c r="H232" i="17"/>
  <c r="J232" i="17"/>
  <c r="N232" i="17"/>
  <c r="P170" i="17"/>
  <c r="Q170" i="17"/>
  <c r="B233" i="17"/>
  <c r="C171" i="17"/>
  <c r="D171" i="17"/>
  <c r="E171" i="17"/>
  <c r="G171" i="17"/>
  <c r="H171" i="17"/>
  <c r="K171" i="17"/>
  <c r="O233" i="17"/>
  <c r="Q233" i="17"/>
  <c r="B173" i="17"/>
  <c r="C235" i="17"/>
  <c r="D235" i="17"/>
  <c r="E173" i="17"/>
  <c r="F173" i="17"/>
  <c r="G173" i="17"/>
  <c r="H173" i="17"/>
  <c r="I173" i="17"/>
  <c r="J173" i="17"/>
  <c r="N173" i="17"/>
  <c r="B176" i="17"/>
  <c r="C176" i="17"/>
  <c r="D176" i="17"/>
  <c r="E176" i="17"/>
  <c r="F176" i="17"/>
  <c r="G176" i="17"/>
  <c r="H176" i="17"/>
  <c r="J176" i="17"/>
  <c r="K176" i="17"/>
  <c r="N176" i="17"/>
  <c r="P176" i="17"/>
  <c r="Q176" i="17"/>
  <c r="B180" i="17"/>
  <c r="C180" i="17"/>
  <c r="D180" i="17"/>
  <c r="E180" i="17"/>
  <c r="F180" i="17"/>
  <c r="G180" i="17"/>
  <c r="H180" i="17"/>
  <c r="I180" i="17"/>
  <c r="K180" i="17"/>
  <c r="L180" i="17"/>
  <c r="M180" i="17"/>
  <c r="N180" i="17"/>
  <c r="O180" i="17"/>
  <c r="P180" i="17"/>
  <c r="B75" i="14"/>
  <c r="F75" i="14"/>
  <c r="J75" i="14"/>
  <c r="N75" i="14"/>
  <c r="N76" i="14"/>
  <c r="N105" i="6" s="1"/>
  <c r="P189" i="17"/>
  <c r="Q196" i="17"/>
  <c r="C184" i="17"/>
  <c r="D184" i="17"/>
  <c r="E184" i="17"/>
  <c r="G184" i="17"/>
  <c r="H184" i="17"/>
  <c r="I184" i="17"/>
  <c r="J240" i="17"/>
  <c r="K184" i="17"/>
  <c r="L184" i="17"/>
  <c r="M184" i="17"/>
  <c r="O184" i="17"/>
  <c r="P184" i="17"/>
  <c r="B185" i="17"/>
  <c r="C185" i="17"/>
  <c r="D185" i="17"/>
  <c r="E185" i="17"/>
  <c r="F185" i="17"/>
  <c r="G185" i="17"/>
  <c r="H185" i="17"/>
  <c r="I185" i="17"/>
  <c r="J241" i="17"/>
  <c r="K185" i="17"/>
  <c r="L185" i="17"/>
  <c r="M185" i="17"/>
  <c r="N241" i="17"/>
  <c r="O185" i="17"/>
  <c r="P241" i="17"/>
  <c r="Q241" i="17"/>
  <c r="E186" i="17"/>
  <c r="G186" i="17"/>
  <c r="J242" i="17"/>
  <c r="M186" i="17"/>
  <c r="N242" i="17"/>
  <c r="O186" i="17"/>
  <c r="P186" i="17"/>
  <c r="Q186" i="17"/>
  <c r="B187" i="17"/>
  <c r="C187" i="17"/>
  <c r="D187" i="17"/>
  <c r="E187" i="17"/>
  <c r="G243" i="17"/>
  <c r="H243" i="17"/>
  <c r="I243" i="17"/>
  <c r="J243" i="17"/>
  <c r="N243" i="17"/>
  <c r="B188" i="17"/>
  <c r="C188" i="17"/>
  <c r="D188" i="17"/>
  <c r="E188" i="17"/>
  <c r="F188" i="17"/>
  <c r="G188" i="17"/>
  <c r="H188" i="17"/>
  <c r="I188" i="17"/>
  <c r="J188" i="17"/>
  <c r="M188" i="17"/>
  <c r="N188" i="17"/>
  <c r="O188" i="17"/>
  <c r="P188" i="17"/>
  <c r="Q188" i="17"/>
  <c r="B189" i="17"/>
  <c r="C189" i="17"/>
  <c r="D189" i="17"/>
  <c r="E189" i="17"/>
  <c r="F189" i="17"/>
  <c r="G189" i="17"/>
  <c r="H189" i="17"/>
  <c r="I189" i="17"/>
  <c r="B190" i="17"/>
  <c r="C190" i="17"/>
  <c r="D190" i="17"/>
  <c r="E190" i="17"/>
  <c r="F190" i="17"/>
  <c r="O190" i="17"/>
  <c r="P190" i="17"/>
  <c r="Q190" i="17"/>
  <c r="B191" i="17"/>
  <c r="C191" i="17"/>
  <c r="D191" i="17"/>
  <c r="E191" i="17"/>
  <c r="F191" i="17"/>
  <c r="H191" i="17"/>
  <c r="I191" i="17"/>
  <c r="B192" i="17"/>
  <c r="C192" i="17"/>
  <c r="D192" i="17"/>
  <c r="E192" i="17"/>
  <c r="F192" i="17"/>
  <c r="G192" i="17"/>
  <c r="H192" i="17"/>
  <c r="I192" i="17"/>
  <c r="J192" i="17"/>
  <c r="M192" i="17"/>
  <c r="N192" i="17"/>
  <c r="O192" i="17"/>
  <c r="P192" i="17"/>
  <c r="Q192" i="17"/>
  <c r="B193" i="17"/>
  <c r="C193" i="17"/>
  <c r="D193" i="17"/>
  <c r="E193" i="17"/>
  <c r="F193" i="17"/>
  <c r="K193" i="17"/>
  <c r="L193" i="17"/>
  <c r="O193" i="17"/>
  <c r="P193" i="17"/>
  <c r="Q193" i="17"/>
  <c r="B194" i="17"/>
  <c r="C194" i="17"/>
  <c r="D194" i="17"/>
  <c r="E194" i="17"/>
  <c r="F194" i="17"/>
  <c r="H194" i="17"/>
  <c r="P194" i="17"/>
  <c r="Q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B196" i="17"/>
  <c r="C196" i="17"/>
  <c r="D196" i="17"/>
  <c r="E196" i="17"/>
  <c r="F196" i="17"/>
  <c r="H196" i="17"/>
  <c r="B197" i="17"/>
  <c r="C197" i="17"/>
  <c r="D197" i="17"/>
  <c r="E197" i="17"/>
  <c r="F197" i="17"/>
  <c r="G197" i="17"/>
  <c r="H197" i="17"/>
  <c r="I197" i="17"/>
  <c r="J197" i="17"/>
  <c r="M197" i="17"/>
  <c r="N197" i="17"/>
  <c r="O197" i="17"/>
  <c r="P197" i="17"/>
  <c r="Q197" i="17"/>
  <c r="B198" i="17"/>
  <c r="C198" i="17"/>
  <c r="D198" i="17"/>
  <c r="E198" i="17"/>
  <c r="F198" i="17"/>
  <c r="G198" i="17"/>
  <c r="H198" i="17"/>
  <c r="I198" i="17"/>
  <c r="J198" i="17"/>
  <c r="K198" i="17"/>
  <c r="B201" i="17"/>
  <c r="E201" i="17"/>
  <c r="F201" i="17"/>
  <c r="J201" i="17"/>
  <c r="K201" i="17"/>
  <c r="M201" i="17"/>
  <c r="N201" i="17"/>
  <c r="O201" i="17"/>
  <c r="P201" i="17"/>
  <c r="Q201" i="17"/>
  <c r="B202" i="17"/>
  <c r="C202" i="17"/>
  <c r="D202" i="17"/>
  <c r="E202" i="17"/>
  <c r="F202" i="17"/>
  <c r="G251" i="17"/>
  <c r="H202" i="17"/>
  <c r="L251" i="17"/>
  <c r="M251" i="17"/>
  <c r="N251" i="17"/>
  <c r="O251" i="17"/>
  <c r="B203" i="17"/>
  <c r="C203" i="17"/>
  <c r="D203" i="17"/>
  <c r="E203" i="17"/>
  <c r="F203" i="17"/>
  <c r="G252" i="17"/>
  <c r="J252" i="17"/>
  <c r="K203" i="17"/>
  <c r="L203" i="17"/>
  <c r="M203" i="17"/>
  <c r="N203" i="17"/>
  <c r="O203" i="17"/>
  <c r="P203" i="17"/>
  <c r="B204" i="17"/>
  <c r="D204" i="17"/>
  <c r="E204" i="17"/>
  <c r="F204" i="17"/>
  <c r="M253" i="17"/>
  <c r="N253" i="17"/>
  <c r="P253" i="17"/>
  <c r="C206" i="17"/>
  <c r="P206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P210" i="17"/>
  <c r="E211" i="17"/>
  <c r="F211" i="17"/>
  <c r="G211" i="17"/>
  <c r="H211" i="17"/>
  <c r="I211" i="17"/>
  <c r="O211" i="17"/>
  <c r="P212" i="17"/>
  <c r="P213" i="17"/>
  <c r="K215" i="17"/>
  <c r="M215" i="17"/>
  <c r="N215" i="17"/>
  <c r="O215" i="17"/>
  <c r="P215" i="17"/>
  <c r="Q215" i="17"/>
  <c r="B77" i="14"/>
  <c r="B106" i="6" s="1"/>
  <c r="N77" i="14"/>
  <c r="N106" i="6" s="1"/>
  <c r="P209" i="17"/>
  <c r="J159" i="17"/>
  <c r="K159" i="17"/>
  <c r="M159" i="17"/>
  <c r="N159" i="17"/>
  <c r="O159" i="17"/>
  <c r="P159" i="17"/>
  <c r="Q159" i="17"/>
  <c r="C160" i="17"/>
  <c r="D160" i="17"/>
  <c r="F160" i="17"/>
  <c r="H160" i="17"/>
  <c r="J160" i="17"/>
  <c r="C161" i="17"/>
  <c r="K161" i="17"/>
  <c r="L161" i="17"/>
  <c r="M161" i="17"/>
  <c r="N161" i="17"/>
  <c r="O161" i="17"/>
  <c r="P161" i="17"/>
  <c r="D162" i="17"/>
  <c r="F162" i="17"/>
  <c r="O162" i="17"/>
  <c r="P162" i="17"/>
  <c r="Q162" i="17"/>
  <c r="B163" i="17"/>
  <c r="C163" i="17"/>
  <c r="D163" i="17"/>
  <c r="E163" i="17"/>
  <c r="F163" i="17"/>
  <c r="G163" i="17"/>
  <c r="K163" i="17"/>
  <c r="E165" i="17"/>
  <c r="F165" i="17"/>
  <c r="H165" i="17"/>
  <c r="I165" i="17"/>
  <c r="L165" i="17"/>
  <c r="N165" i="17"/>
  <c r="G168" i="17"/>
  <c r="H168" i="17"/>
  <c r="I168" i="17"/>
  <c r="J168" i="17"/>
  <c r="K168" i="17"/>
  <c r="L168" i="17"/>
  <c r="M168" i="17"/>
  <c r="N168" i="17"/>
  <c r="P168" i="17"/>
  <c r="Q168" i="17"/>
  <c r="B169" i="17"/>
  <c r="E169" i="17"/>
  <c r="H169" i="17"/>
  <c r="J169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O170" i="17"/>
  <c r="P171" i="17"/>
  <c r="K173" i="17"/>
  <c r="L173" i="17"/>
  <c r="M173" i="17"/>
  <c r="O173" i="17"/>
  <c r="P173" i="17"/>
  <c r="Q173" i="17"/>
  <c r="D174" i="17"/>
  <c r="D175" i="17"/>
  <c r="I176" i="17"/>
  <c r="L176" i="17"/>
  <c r="M176" i="17"/>
  <c r="O176" i="17"/>
  <c r="J180" i="17"/>
  <c r="Q180" i="17"/>
  <c r="J184" i="17"/>
  <c r="Q185" i="17"/>
  <c r="H186" i="17"/>
  <c r="I186" i="17"/>
  <c r="J186" i="17"/>
  <c r="L186" i="17"/>
  <c r="N186" i="17"/>
  <c r="G187" i="17"/>
  <c r="I187" i="17"/>
  <c r="J187" i="17"/>
  <c r="K187" i="17"/>
  <c r="L187" i="17"/>
  <c r="M187" i="17"/>
  <c r="N187" i="17"/>
  <c r="J189" i="17"/>
  <c r="L189" i="17"/>
  <c r="M189" i="17"/>
  <c r="Q189" i="17"/>
  <c r="M190" i="17"/>
  <c r="G191" i="17"/>
  <c r="J191" i="17"/>
  <c r="K191" i="17"/>
  <c r="L191" i="17"/>
  <c r="M191" i="17"/>
  <c r="N191" i="17"/>
  <c r="O191" i="17"/>
  <c r="P191" i="17"/>
  <c r="Q191" i="17"/>
  <c r="H193" i="17"/>
  <c r="I193" i="17"/>
  <c r="J193" i="17"/>
  <c r="M193" i="17"/>
  <c r="N193" i="17"/>
  <c r="G194" i="17"/>
  <c r="I194" i="17"/>
  <c r="J194" i="17"/>
  <c r="K194" i="17"/>
  <c r="L194" i="17"/>
  <c r="M194" i="17"/>
  <c r="N194" i="17"/>
  <c r="O194" i="17"/>
  <c r="G196" i="17"/>
  <c r="I196" i="17"/>
  <c r="J196" i="17"/>
  <c r="M196" i="17"/>
  <c r="L198" i="17"/>
  <c r="M198" i="17"/>
  <c r="N198" i="17"/>
  <c r="O198" i="17"/>
  <c r="P198" i="17"/>
  <c r="Q198" i="17"/>
  <c r="G201" i="17"/>
  <c r="H201" i="17"/>
  <c r="L201" i="17"/>
  <c r="I202" i="17"/>
  <c r="J202" i="17"/>
  <c r="L202" i="17"/>
  <c r="M202" i="17"/>
  <c r="N202" i="17"/>
  <c r="O202" i="17"/>
  <c r="P202" i="17"/>
  <c r="Q202" i="17"/>
  <c r="J203" i="17"/>
  <c r="M204" i="17"/>
  <c r="N204" i="17"/>
  <c r="P205" i="17"/>
  <c r="P207" i="17"/>
  <c r="B211" i="17"/>
  <c r="C211" i="17"/>
  <c r="D211" i="17"/>
  <c r="J211" i="17"/>
  <c r="K211" i="17"/>
  <c r="L211" i="17"/>
  <c r="M211" i="17"/>
  <c r="N211" i="17"/>
  <c r="P211" i="17"/>
  <c r="Q211" i="17"/>
  <c r="P214" i="17"/>
  <c r="B215" i="17"/>
  <c r="C215" i="17"/>
  <c r="D215" i="17"/>
  <c r="E215" i="17"/>
  <c r="F215" i="17"/>
  <c r="G215" i="17"/>
  <c r="H215" i="17"/>
  <c r="I215" i="17"/>
  <c r="J215" i="17"/>
  <c r="L215" i="17"/>
  <c r="C221" i="17"/>
  <c r="D221" i="17"/>
  <c r="E221" i="17"/>
  <c r="G221" i="17"/>
  <c r="H221" i="17"/>
  <c r="I221" i="17"/>
  <c r="C222" i="17"/>
  <c r="D222" i="17"/>
  <c r="E222" i="17"/>
  <c r="D223" i="17"/>
  <c r="E223" i="17"/>
  <c r="H223" i="17"/>
  <c r="I223" i="17"/>
  <c r="K223" i="17"/>
  <c r="L223" i="17"/>
  <c r="M223" i="17"/>
  <c r="O223" i="17"/>
  <c r="P223" i="17"/>
  <c r="C224" i="17"/>
  <c r="D224" i="17"/>
  <c r="E224" i="17"/>
  <c r="G224" i="17"/>
  <c r="H224" i="17"/>
  <c r="K230" i="17"/>
  <c r="L230" i="17"/>
  <c r="M230" i="17"/>
  <c r="O230" i="17"/>
  <c r="P230" i="17"/>
  <c r="Q230" i="17"/>
  <c r="C231" i="17"/>
  <c r="D231" i="17"/>
  <c r="E231" i="17"/>
  <c r="G232" i="17"/>
  <c r="I232" i="17"/>
  <c r="K232" i="17"/>
  <c r="L232" i="17"/>
  <c r="M232" i="17"/>
  <c r="O232" i="17"/>
  <c r="P232" i="17"/>
  <c r="Q232" i="17"/>
  <c r="K233" i="17"/>
  <c r="P233" i="17"/>
  <c r="H235" i="17"/>
  <c r="I235" i="17"/>
  <c r="K235" i="17"/>
  <c r="L235" i="17"/>
  <c r="M235" i="17"/>
  <c r="O235" i="17"/>
  <c r="P235" i="17"/>
  <c r="Q235" i="17"/>
  <c r="D239" i="17"/>
  <c r="C240" i="17"/>
  <c r="D240" i="17"/>
  <c r="E240" i="17"/>
  <c r="I240" i="17"/>
  <c r="K240" i="17"/>
  <c r="L240" i="17"/>
  <c r="M240" i="17"/>
  <c r="P240" i="17"/>
  <c r="E241" i="17"/>
  <c r="L241" i="17"/>
  <c r="M241" i="17"/>
  <c r="E242" i="17"/>
  <c r="G242" i="17"/>
  <c r="H242" i="17"/>
  <c r="I242" i="17"/>
  <c r="L242" i="17"/>
  <c r="M242" i="17"/>
  <c r="O242" i="17"/>
  <c r="P242" i="17"/>
  <c r="Q242" i="17"/>
  <c r="K243" i="17"/>
  <c r="L243" i="17"/>
  <c r="M243" i="17"/>
  <c r="B250" i="17"/>
  <c r="E250" i="17"/>
  <c r="F250" i="17"/>
  <c r="G250" i="17"/>
  <c r="H250" i="17"/>
  <c r="J250" i="17"/>
  <c r="L250" i="17"/>
  <c r="M250" i="17"/>
  <c r="N250" i="17"/>
  <c r="O250" i="17"/>
  <c r="B251" i="17"/>
  <c r="C251" i="17"/>
  <c r="D251" i="17"/>
  <c r="F251" i="17"/>
  <c r="H251" i="17"/>
  <c r="I251" i="17"/>
  <c r="J251" i="17"/>
  <c r="P251" i="17"/>
  <c r="Q251" i="17"/>
  <c r="C252" i="17"/>
  <c r="D252" i="17"/>
  <c r="K252" i="17"/>
  <c r="L252" i="17"/>
  <c r="M252" i="17"/>
  <c r="N252" i="17"/>
  <c r="O252" i="17"/>
  <c r="P252" i="17"/>
  <c r="B253" i="17"/>
  <c r="D253" i="17"/>
  <c r="E253" i="17"/>
  <c r="F253" i="17"/>
  <c r="F159" i="16"/>
  <c r="J160" i="16"/>
  <c r="O160" i="16"/>
  <c r="P163" i="16"/>
  <c r="O159" i="16"/>
  <c r="P159" i="16"/>
  <c r="B160" i="16"/>
  <c r="C160" i="16"/>
  <c r="D160" i="16"/>
  <c r="E160" i="16"/>
  <c r="F160" i="16"/>
  <c r="G160" i="16"/>
  <c r="H160" i="16"/>
  <c r="E161" i="16"/>
  <c r="F161" i="16"/>
  <c r="G161" i="16"/>
  <c r="H161" i="16"/>
  <c r="J161" i="16"/>
  <c r="L161" i="16"/>
  <c r="O161" i="16"/>
  <c r="P161" i="16"/>
  <c r="E163" i="16"/>
  <c r="Q163" i="16"/>
  <c r="O164" i="16"/>
  <c r="P164" i="16"/>
  <c r="Q164" i="16"/>
  <c r="B165" i="16"/>
  <c r="C165" i="16"/>
  <c r="E165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B92" i="14"/>
  <c r="E171" i="16"/>
  <c r="F171" i="16"/>
  <c r="G171" i="16"/>
  <c r="H171" i="16"/>
  <c r="K171" i="16"/>
  <c r="M176" i="16"/>
  <c r="N169" i="16"/>
  <c r="O169" i="16"/>
  <c r="P169" i="16"/>
  <c r="O168" i="16"/>
  <c r="P168" i="16"/>
  <c r="Q168" i="16"/>
  <c r="B169" i="16"/>
  <c r="C169" i="16"/>
  <c r="D169" i="16"/>
  <c r="E169" i="16"/>
  <c r="F169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N171" i="16"/>
  <c r="E172" i="16"/>
  <c r="F172" i="16"/>
  <c r="H172" i="16"/>
  <c r="N173" i="16"/>
  <c r="O173" i="16"/>
  <c r="P173" i="16"/>
  <c r="Q173" i="16"/>
  <c r="E174" i="16"/>
  <c r="F174" i="16"/>
  <c r="H174" i="16"/>
  <c r="Q174" i="16"/>
  <c r="D175" i="16"/>
  <c r="E175" i="16"/>
  <c r="F175" i="16"/>
  <c r="K175" i="16"/>
  <c r="L175" i="16"/>
  <c r="M175" i="16"/>
  <c r="N175" i="16"/>
  <c r="O175" i="16"/>
  <c r="P175" i="16"/>
  <c r="D176" i="16"/>
  <c r="E176" i="16"/>
  <c r="F176" i="16"/>
  <c r="H176" i="16"/>
  <c r="F177" i="16"/>
  <c r="L177" i="16"/>
  <c r="M177" i="16"/>
  <c r="N177" i="16"/>
  <c r="O177" i="16"/>
  <c r="P177" i="16"/>
  <c r="D178" i="16"/>
  <c r="N178" i="16"/>
  <c r="O178" i="16"/>
  <c r="P178" i="16"/>
  <c r="Q178" i="16"/>
  <c r="E179" i="16"/>
  <c r="F179" i="16"/>
  <c r="H179" i="16"/>
  <c r="N180" i="16"/>
  <c r="O180" i="16"/>
  <c r="P180" i="16"/>
  <c r="Q180" i="16"/>
  <c r="B192" i="16"/>
  <c r="F93" i="14"/>
  <c r="G194" i="16"/>
  <c r="H188" i="16"/>
  <c r="F184" i="16"/>
  <c r="G184" i="16"/>
  <c r="H184" i="16"/>
  <c r="I184" i="16"/>
  <c r="J184" i="16"/>
  <c r="K184" i="16"/>
  <c r="M184" i="16"/>
  <c r="N184" i="16"/>
  <c r="O184" i="16"/>
  <c r="P184" i="16"/>
  <c r="I185" i="16"/>
  <c r="K185" i="16"/>
  <c r="N185" i="16"/>
  <c r="O185" i="16"/>
  <c r="P185" i="16"/>
  <c r="Q185" i="16"/>
  <c r="B186" i="16"/>
  <c r="C186" i="16"/>
  <c r="D186" i="16"/>
  <c r="E186" i="16"/>
  <c r="F186" i="16"/>
  <c r="G186" i="16"/>
  <c r="H186" i="16"/>
  <c r="I186" i="16"/>
  <c r="K186" i="16"/>
  <c r="F187" i="16"/>
  <c r="G187" i="16"/>
  <c r="H187" i="16"/>
  <c r="I187" i="16"/>
  <c r="N187" i="16"/>
  <c r="O187" i="16"/>
  <c r="P187" i="16"/>
  <c r="Q187" i="16"/>
  <c r="I188" i="16"/>
  <c r="J188" i="16"/>
  <c r="K188" i="16"/>
  <c r="P188" i="16"/>
  <c r="Q188" i="16"/>
  <c r="F189" i="16"/>
  <c r="G189" i="16"/>
  <c r="H189" i="16"/>
  <c r="I189" i="16"/>
  <c r="J189" i="16"/>
  <c r="K189" i="16"/>
  <c r="L245" i="16"/>
  <c r="M189" i="16"/>
  <c r="Q189" i="16"/>
  <c r="I190" i="16"/>
  <c r="K190" i="16"/>
  <c r="N190" i="16"/>
  <c r="O190" i="16"/>
  <c r="P190" i="16"/>
  <c r="Q190" i="16"/>
  <c r="F191" i="16"/>
  <c r="G191" i="16"/>
  <c r="H191" i="16"/>
  <c r="I191" i="16"/>
  <c r="J191" i="16"/>
  <c r="K191" i="16"/>
  <c r="L191" i="16"/>
  <c r="N191" i="16"/>
  <c r="O191" i="16"/>
  <c r="P191" i="16"/>
  <c r="Q191" i="16"/>
  <c r="I192" i="16"/>
  <c r="J192" i="16"/>
  <c r="K192" i="16"/>
  <c r="M192" i="16"/>
  <c r="N192" i="16"/>
  <c r="O192" i="16"/>
  <c r="P192" i="16"/>
  <c r="Q192" i="16"/>
  <c r="B193" i="16"/>
  <c r="C193" i="16"/>
  <c r="D193" i="16"/>
  <c r="E193" i="16"/>
  <c r="I193" i="16"/>
  <c r="O193" i="16"/>
  <c r="P193" i="16"/>
  <c r="Q193" i="16"/>
  <c r="I194" i="16"/>
  <c r="J194" i="16"/>
  <c r="K194" i="16"/>
  <c r="L194" i="16"/>
  <c r="N194" i="16"/>
  <c r="O194" i="16"/>
  <c r="P194" i="16"/>
  <c r="Q194" i="16"/>
  <c r="C195" i="16"/>
  <c r="D195" i="16"/>
  <c r="E195" i="16"/>
  <c r="F195" i="16"/>
  <c r="G195" i="16"/>
  <c r="H195" i="16"/>
  <c r="I195" i="16"/>
  <c r="M195" i="16"/>
  <c r="N195" i="16"/>
  <c r="Q195" i="16"/>
  <c r="C196" i="16"/>
  <c r="F196" i="16"/>
  <c r="G196" i="16"/>
  <c r="H196" i="16"/>
  <c r="I196" i="16"/>
  <c r="J196" i="16"/>
  <c r="K196" i="16"/>
  <c r="L196" i="16"/>
  <c r="N196" i="16"/>
  <c r="O196" i="16"/>
  <c r="P196" i="16"/>
  <c r="Q196" i="16"/>
  <c r="I197" i="16"/>
  <c r="K197" i="16"/>
  <c r="L197" i="16"/>
  <c r="M197" i="16"/>
  <c r="N197" i="16"/>
  <c r="O197" i="16"/>
  <c r="P197" i="16"/>
  <c r="Q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J210" i="16"/>
  <c r="N94" i="14"/>
  <c r="O201" i="16"/>
  <c r="B201" i="16"/>
  <c r="C201" i="16"/>
  <c r="D201" i="16"/>
  <c r="E201" i="16"/>
  <c r="F201" i="16"/>
  <c r="G201" i="16"/>
  <c r="H201" i="16"/>
  <c r="G202" i="16"/>
  <c r="H202" i="16"/>
  <c r="I202" i="16"/>
  <c r="J202" i="16"/>
  <c r="K202" i="16"/>
  <c r="M202" i="16"/>
  <c r="N202" i="16"/>
  <c r="O202" i="16"/>
  <c r="B203" i="16"/>
  <c r="C203" i="16"/>
  <c r="D203" i="16"/>
  <c r="E203" i="16"/>
  <c r="J203" i="16"/>
  <c r="K203" i="16"/>
  <c r="M203" i="16"/>
  <c r="N203" i="16"/>
  <c r="O203" i="16"/>
  <c r="P203" i="16"/>
  <c r="B204" i="16"/>
  <c r="C204" i="16"/>
  <c r="E204" i="16"/>
  <c r="F204" i="16"/>
  <c r="G204" i="16"/>
  <c r="H204" i="16"/>
  <c r="I204" i="16"/>
  <c r="B205" i="16"/>
  <c r="C205" i="16"/>
  <c r="E205" i="16"/>
  <c r="F205" i="16"/>
  <c r="G205" i="16"/>
  <c r="H205" i="16"/>
  <c r="I205" i="16"/>
  <c r="J205" i="16"/>
  <c r="M205" i="16"/>
  <c r="B206" i="16"/>
  <c r="C206" i="16"/>
  <c r="D206" i="16"/>
  <c r="E206" i="16"/>
  <c r="F206" i="16"/>
  <c r="G206" i="16"/>
  <c r="H206" i="16"/>
  <c r="I206" i="16"/>
  <c r="B207" i="16"/>
  <c r="C207" i="16"/>
  <c r="E207" i="16"/>
  <c r="F207" i="16"/>
  <c r="G207" i="16"/>
  <c r="H207" i="16"/>
  <c r="I207" i="16"/>
  <c r="J207" i="16"/>
  <c r="K207" i="16"/>
  <c r="L207" i="16"/>
  <c r="M207" i="16"/>
  <c r="N207" i="16"/>
  <c r="O207" i="16"/>
  <c r="P207" i="16"/>
  <c r="B208" i="16"/>
  <c r="C208" i="16"/>
  <c r="D208" i="16"/>
  <c r="E208" i="16"/>
  <c r="F208" i="16"/>
  <c r="G208" i="16"/>
  <c r="J208" i="16"/>
  <c r="P208" i="16"/>
  <c r="F209" i="16"/>
  <c r="G209" i="16"/>
  <c r="H209" i="16"/>
  <c r="I209" i="16"/>
  <c r="J209" i="16"/>
  <c r="K209" i="16"/>
  <c r="M209" i="16"/>
  <c r="N209" i="16"/>
  <c r="O209" i="16"/>
  <c r="B210" i="16"/>
  <c r="C210" i="16"/>
  <c r="D210" i="16"/>
  <c r="E210" i="16"/>
  <c r="F210" i="16"/>
  <c r="G210" i="16"/>
  <c r="H210" i="16"/>
  <c r="B211" i="16"/>
  <c r="C211" i="16"/>
  <c r="D211" i="16"/>
  <c r="E211" i="16"/>
  <c r="I211" i="16"/>
  <c r="J211" i="16"/>
  <c r="H257" i="16"/>
  <c r="I212" i="16"/>
  <c r="C213" i="16"/>
  <c r="E213" i="16"/>
  <c r="F213" i="16"/>
  <c r="G213" i="16"/>
  <c r="H213" i="16"/>
  <c r="I213" i="16"/>
  <c r="J213" i="16"/>
  <c r="K213" i="16"/>
  <c r="M213" i="16"/>
  <c r="N213" i="16"/>
  <c r="O213" i="16"/>
  <c r="P213" i="16"/>
  <c r="F214" i="16"/>
  <c r="J214" i="16"/>
  <c r="K214" i="16"/>
  <c r="L214" i="16"/>
  <c r="M214" i="16"/>
  <c r="N214" i="16"/>
  <c r="O214" i="16"/>
  <c r="P214" i="16"/>
  <c r="Q214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/>
  <c r="D159" i="16"/>
  <c r="B161" i="16"/>
  <c r="C161" i="16"/>
  <c r="D161" i="16"/>
  <c r="D162" i="16"/>
  <c r="J162" i="16"/>
  <c r="K162" i="16"/>
  <c r="O162" i="16"/>
  <c r="P162" i="16"/>
  <c r="B163" i="16"/>
  <c r="C163" i="16"/>
  <c r="D163" i="16"/>
  <c r="F163" i="16"/>
  <c r="J163" i="16"/>
  <c r="D164" i="16"/>
  <c r="D165" i="16"/>
  <c r="E168" i="16"/>
  <c r="F168" i="16"/>
  <c r="G168" i="16"/>
  <c r="H168" i="16"/>
  <c r="I168" i="16"/>
  <c r="J168" i="16"/>
  <c r="K168" i="16"/>
  <c r="L168" i="16"/>
  <c r="M168" i="16"/>
  <c r="N168" i="16"/>
  <c r="H169" i="16"/>
  <c r="I169" i="16"/>
  <c r="K169" i="16"/>
  <c r="L169" i="16"/>
  <c r="Q169" i="16"/>
  <c r="Q170" i="16"/>
  <c r="I171" i="16"/>
  <c r="M171" i="16"/>
  <c r="O171" i="16"/>
  <c r="P171" i="16"/>
  <c r="Q171" i="16"/>
  <c r="I172" i="16"/>
  <c r="J172" i="16"/>
  <c r="K172" i="16"/>
  <c r="L172" i="16"/>
  <c r="M172" i="16"/>
  <c r="N172" i="16"/>
  <c r="O172" i="16"/>
  <c r="P172" i="16"/>
  <c r="Q172" i="16"/>
  <c r="D173" i="16"/>
  <c r="P174" i="16"/>
  <c r="G175" i="16"/>
  <c r="H175" i="16"/>
  <c r="I175" i="16"/>
  <c r="J175" i="16"/>
  <c r="Q175" i="16"/>
  <c r="Q176" i="16"/>
  <c r="E177" i="16"/>
  <c r="G177" i="16"/>
  <c r="H177" i="16"/>
  <c r="I177" i="16"/>
  <c r="J177" i="16"/>
  <c r="K177" i="16"/>
  <c r="Q177" i="16"/>
  <c r="M179" i="16"/>
  <c r="N179" i="16"/>
  <c r="O179" i="16"/>
  <c r="P179" i="16"/>
  <c r="Q179" i="16"/>
  <c r="D180" i="16"/>
  <c r="E180" i="16"/>
  <c r="F180" i="16"/>
  <c r="G180" i="16"/>
  <c r="H180" i="16"/>
  <c r="H185" i="16"/>
  <c r="J185" i="16"/>
  <c r="L185" i="16"/>
  <c r="J186" i="16"/>
  <c r="N186" i="16"/>
  <c r="O186" i="16"/>
  <c r="P186" i="16"/>
  <c r="L188" i="16"/>
  <c r="N188" i="16"/>
  <c r="O188" i="16"/>
  <c r="B189" i="16"/>
  <c r="C189" i="16"/>
  <c r="L189" i="16"/>
  <c r="N189" i="16"/>
  <c r="F190" i="16"/>
  <c r="G190" i="16"/>
  <c r="H190" i="16"/>
  <c r="J190" i="16"/>
  <c r="L190" i="16"/>
  <c r="L192" i="16"/>
  <c r="F193" i="16"/>
  <c r="G193" i="16"/>
  <c r="H193" i="16"/>
  <c r="J193" i="16"/>
  <c r="K193" i="16"/>
  <c r="L193" i="16"/>
  <c r="N193" i="16"/>
  <c r="J195" i="16"/>
  <c r="K195" i="16"/>
  <c r="L195" i="16"/>
  <c r="O195" i="16"/>
  <c r="P195" i="16"/>
  <c r="B196" i="16"/>
  <c r="J197" i="16"/>
  <c r="I201" i="16"/>
  <c r="J201" i="16"/>
  <c r="K201" i="16"/>
  <c r="L201" i="16"/>
  <c r="M201" i="16"/>
  <c r="N201" i="16"/>
  <c r="B202" i="16"/>
  <c r="C202" i="16"/>
  <c r="D202" i="16"/>
  <c r="E202" i="16"/>
  <c r="F202" i="16"/>
  <c r="F203" i="16"/>
  <c r="G203" i="16"/>
  <c r="H203" i="16"/>
  <c r="I203" i="16"/>
  <c r="L203" i="16"/>
  <c r="D205" i="16"/>
  <c r="J206" i="16"/>
  <c r="K206" i="16"/>
  <c r="L206" i="16"/>
  <c r="M206" i="16"/>
  <c r="N206" i="16"/>
  <c r="O206" i="16"/>
  <c r="D207" i="16"/>
  <c r="H208" i="16"/>
  <c r="I208" i="16"/>
  <c r="K208" i="16"/>
  <c r="L208" i="16"/>
  <c r="M208" i="16"/>
  <c r="N208" i="16"/>
  <c r="O208" i="16"/>
  <c r="B209" i="16"/>
  <c r="C209" i="16"/>
  <c r="D209" i="16"/>
  <c r="E209" i="16"/>
  <c r="L209" i="16"/>
  <c r="I210" i="16"/>
  <c r="K210" i="16"/>
  <c r="M210" i="16"/>
  <c r="F211" i="16"/>
  <c r="G211" i="16"/>
  <c r="H211" i="16"/>
  <c r="Q211" i="16"/>
  <c r="B212" i="16"/>
  <c r="C212" i="16"/>
  <c r="D212" i="16"/>
  <c r="E212" i="16"/>
  <c r="F212" i="16"/>
  <c r="G212" i="16"/>
  <c r="J212" i="16"/>
  <c r="B213" i="16"/>
  <c r="D213" i="16"/>
  <c r="B214" i="16"/>
  <c r="C214" i="16"/>
  <c r="D214" i="16"/>
  <c r="E214" i="16"/>
  <c r="G214" i="16"/>
  <c r="H214" i="16"/>
  <c r="I214" i="16"/>
  <c r="D246" i="16"/>
  <c r="D249" i="16"/>
  <c r="D250" i="16"/>
  <c r="E159" i="15"/>
  <c r="G162" i="15"/>
  <c r="H159" i="15"/>
  <c r="J159" i="15"/>
  <c r="N159" i="15"/>
  <c r="D221" i="16"/>
  <c r="F221" i="16"/>
  <c r="H221" i="16"/>
  <c r="L159" i="15"/>
  <c r="M159" i="15"/>
  <c r="O159" i="15"/>
  <c r="P221" i="16"/>
  <c r="Q159" i="15"/>
  <c r="L222" i="16"/>
  <c r="P222" i="16"/>
  <c r="D223" i="16"/>
  <c r="H161" i="15"/>
  <c r="I161" i="15"/>
  <c r="K161" i="15"/>
  <c r="Q161" i="15"/>
  <c r="B224" i="16"/>
  <c r="D224" i="16"/>
  <c r="H224" i="16"/>
  <c r="L224" i="16"/>
  <c r="P224" i="16"/>
  <c r="Q162" i="15"/>
  <c r="C225" i="17"/>
  <c r="G225" i="17"/>
  <c r="K225" i="17"/>
  <c r="N225" i="16"/>
  <c r="C226" i="17"/>
  <c r="D226" i="16"/>
  <c r="F226" i="16"/>
  <c r="L164" i="15"/>
  <c r="M164" i="15"/>
  <c r="O226" i="17"/>
  <c r="Q164" i="15"/>
  <c r="D227" i="16"/>
  <c r="G227" i="17"/>
  <c r="H227" i="16"/>
  <c r="I165" i="15"/>
  <c r="K227" i="17"/>
  <c r="N165" i="15"/>
  <c r="P165" i="15"/>
  <c r="Q165" i="15"/>
  <c r="D171" i="15"/>
  <c r="E173" i="15"/>
  <c r="G168" i="15"/>
  <c r="I169" i="15"/>
  <c r="P174" i="15"/>
  <c r="B230" i="16"/>
  <c r="C168" i="15"/>
  <c r="H230" i="16"/>
  <c r="O168" i="15"/>
  <c r="P168" i="15"/>
  <c r="Q168" i="15"/>
  <c r="J231" i="16"/>
  <c r="N231" i="16"/>
  <c r="E170" i="15"/>
  <c r="G170" i="15"/>
  <c r="I170" i="15"/>
  <c r="K170" i="15"/>
  <c r="O170" i="15"/>
  <c r="B233" i="16"/>
  <c r="D233" i="16"/>
  <c r="F233" i="16"/>
  <c r="P233" i="16"/>
  <c r="Q171" i="15"/>
  <c r="C234" i="17"/>
  <c r="F172" i="15"/>
  <c r="G234" i="17"/>
  <c r="J234" i="16"/>
  <c r="D235" i="16"/>
  <c r="F235" i="16"/>
  <c r="M235" i="15"/>
  <c r="O173" i="15"/>
  <c r="P235" i="16"/>
  <c r="Q173" i="15"/>
  <c r="B174" i="15"/>
  <c r="G174" i="15"/>
  <c r="J236" i="16"/>
  <c r="D175" i="15"/>
  <c r="E175" i="15"/>
  <c r="G175" i="15"/>
  <c r="H175" i="15"/>
  <c r="I175" i="15"/>
  <c r="J175" i="15"/>
  <c r="M175" i="15"/>
  <c r="Q175" i="15"/>
  <c r="B177" i="15"/>
  <c r="D177" i="15"/>
  <c r="E177" i="15"/>
  <c r="G177" i="15"/>
  <c r="H177" i="15"/>
  <c r="I177" i="15"/>
  <c r="M177" i="15"/>
  <c r="O177" i="15"/>
  <c r="L178" i="15"/>
  <c r="M178" i="15"/>
  <c r="P178" i="15"/>
  <c r="Q178" i="15"/>
  <c r="B179" i="15"/>
  <c r="C179" i="15"/>
  <c r="F179" i="15"/>
  <c r="J179" i="15"/>
  <c r="L180" i="15"/>
  <c r="O180" i="15"/>
  <c r="P180" i="15"/>
  <c r="Q180" i="15"/>
  <c r="E197" i="15"/>
  <c r="G188" i="15"/>
  <c r="I190" i="15"/>
  <c r="E184" i="15"/>
  <c r="G184" i="15"/>
  <c r="H240" i="16"/>
  <c r="I184" i="15"/>
  <c r="K184" i="15"/>
  <c r="L184" i="15"/>
  <c r="M184" i="15"/>
  <c r="O184" i="15"/>
  <c r="Q184" i="15"/>
  <c r="B241" i="16"/>
  <c r="L241" i="16"/>
  <c r="M241" i="15"/>
  <c r="P241" i="16"/>
  <c r="G186" i="15"/>
  <c r="I186" i="15"/>
  <c r="N242" i="16"/>
  <c r="O186" i="15"/>
  <c r="Q186" i="15"/>
  <c r="E187" i="15"/>
  <c r="G187" i="15"/>
  <c r="I187" i="15"/>
  <c r="K187" i="15"/>
  <c r="M187" i="15"/>
  <c r="O187" i="15"/>
  <c r="K188" i="15"/>
  <c r="M188" i="15"/>
  <c r="N188" i="15"/>
  <c r="P188" i="15"/>
  <c r="Q188" i="15"/>
  <c r="D189" i="15"/>
  <c r="E189" i="15"/>
  <c r="G189" i="15"/>
  <c r="I189" i="15"/>
  <c r="M189" i="15"/>
  <c r="N189" i="15"/>
  <c r="P189" i="15"/>
  <c r="Q189" i="15"/>
  <c r="K190" i="15"/>
  <c r="L190" i="15"/>
  <c r="P190" i="15"/>
  <c r="Q190" i="15"/>
  <c r="D191" i="15"/>
  <c r="E191" i="15"/>
  <c r="G191" i="15"/>
  <c r="H191" i="15"/>
  <c r="I191" i="15"/>
  <c r="M191" i="15"/>
  <c r="N191" i="15"/>
  <c r="O191" i="15"/>
  <c r="P191" i="15"/>
  <c r="Q191" i="15"/>
  <c r="K192" i="15"/>
  <c r="L246" i="17"/>
  <c r="N192" i="15"/>
  <c r="O192" i="15"/>
  <c r="P192" i="15"/>
  <c r="B193" i="15"/>
  <c r="C193" i="15"/>
  <c r="D193" i="15"/>
  <c r="E193" i="15"/>
  <c r="O193" i="15"/>
  <c r="Q193" i="15"/>
  <c r="O194" i="15"/>
  <c r="P194" i="15"/>
  <c r="Q194" i="15"/>
  <c r="B195" i="15"/>
  <c r="C195" i="15"/>
  <c r="E195" i="15"/>
  <c r="F195" i="15"/>
  <c r="G195" i="15"/>
  <c r="I195" i="15"/>
  <c r="K195" i="15"/>
  <c r="P195" i="15"/>
  <c r="D196" i="15"/>
  <c r="E196" i="15"/>
  <c r="G196" i="15"/>
  <c r="K196" i="15"/>
  <c r="L196" i="15"/>
  <c r="M197" i="15"/>
  <c r="O197" i="15"/>
  <c r="P197" i="15"/>
  <c r="Q197" i="15"/>
  <c r="E198" i="15"/>
  <c r="G198" i="15"/>
  <c r="I198" i="15"/>
  <c r="L198" i="15"/>
  <c r="M198" i="15"/>
  <c r="N198" i="15"/>
  <c r="O198" i="15"/>
  <c r="B249" i="16"/>
  <c r="F249" i="16"/>
  <c r="H201" i="15"/>
  <c r="O210" i="15"/>
  <c r="C201" i="15"/>
  <c r="E201" i="15"/>
  <c r="I201" i="15"/>
  <c r="J250" i="16"/>
  <c r="L250" i="16"/>
  <c r="N250" i="16"/>
  <c r="C202" i="15"/>
  <c r="I202" i="15"/>
  <c r="B203" i="15"/>
  <c r="D252" i="16"/>
  <c r="F252" i="16"/>
  <c r="H203" i="15"/>
  <c r="O203" i="15"/>
  <c r="P203" i="15"/>
  <c r="J204" i="15"/>
  <c r="K204" i="15"/>
  <c r="P204" i="15"/>
  <c r="B254" i="17"/>
  <c r="C205" i="15"/>
  <c r="D254" i="16"/>
  <c r="G205" i="15"/>
  <c r="I205" i="15"/>
  <c r="O205" i="15"/>
  <c r="P254" i="17"/>
  <c r="B255" i="17"/>
  <c r="E206" i="15"/>
  <c r="F206" i="15"/>
  <c r="G206" i="15"/>
  <c r="I206" i="15"/>
  <c r="J206" i="15"/>
  <c r="P255" i="17"/>
  <c r="I207" i="15"/>
  <c r="K207" i="15"/>
  <c r="N207" i="15"/>
  <c r="C208" i="15"/>
  <c r="D208" i="15"/>
  <c r="E208" i="15"/>
  <c r="F208" i="15"/>
  <c r="G208" i="15"/>
  <c r="I208" i="15"/>
  <c r="O208" i="15"/>
  <c r="B256" i="17"/>
  <c r="H209" i="15"/>
  <c r="I209" i="15"/>
  <c r="J256" i="17"/>
  <c r="K209" i="15"/>
  <c r="N209" i="15"/>
  <c r="O209" i="15"/>
  <c r="Q209" i="15"/>
  <c r="C210" i="15"/>
  <c r="D210" i="15"/>
  <c r="E210" i="15"/>
  <c r="J210" i="15"/>
  <c r="K210" i="15"/>
  <c r="P210" i="15"/>
  <c r="D211" i="15"/>
  <c r="E211" i="15"/>
  <c r="F211" i="15"/>
  <c r="G211" i="15"/>
  <c r="H211" i="15"/>
  <c r="I211" i="15"/>
  <c r="L211" i="15"/>
  <c r="O211" i="15"/>
  <c r="P211" i="15"/>
  <c r="B257" i="17"/>
  <c r="D257" i="17"/>
  <c r="J257" i="17"/>
  <c r="P257" i="17"/>
  <c r="C213" i="15"/>
  <c r="D213" i="15"/>
  <c r="E213" i="15"/>
  <c r="K213" i="15"/>
  <c r="O213" i="15"/>
  <c r="C214" i="15"/>
  <c r="H214" i="15"/>
  <c r="C215" i="15"/>
  <c r="D215" i="15"/>
  <c r="E215" i="15"/>
  <c r="G215" i="15"/>
  <c r="I215" i="15"/>
  <c r="J215" i="15"/>
  <c r="K215" i="15"/>
  <c r="N215" i="15"/>
  <c r="F160" i="15"/>
  <c r="H160" i="15"/>
  <c r="I160" i="15"/>
  <c r="J160" i="15"/>
  <c r="K160" i="15"/>
  <c r="L160" i="15"/>
  <c r="M160" i="15"/>
  <c r="B161" i="15"/>
  <c r="C161" i="15"/>
  <c r="D161" i="15"/>
  <c r="E161" i="15"/>
  <c r="F161" i="15"/>
  <c r="G161" i="15"/>
  <c r="M161" i="15"/>
  <c r="B162" i="15"/>
  <c r="F162" i="15"/>
  <c r="B163" i="15"/>
  <c r="C163" i="15"/>
  <c r="D163" i="15"/>
  <c r="E163" i="15"/>
  <c r="F163" i="15"/>
  <c r="G163" i="15"/>
  <c r="H163" i="15"/>
  <c r="N163" i="15"/>
  <c r="N164" i="15"/>
  <c r="P164" i="15"/>
  <c r="B165" i="15"/>
  <c r="C165" i="15"/>
  <c r="D165" i="15"/>
  <c r="E165" i="15"/>
  <c r="F165" i="15"/>
  <c r="J165" i="15"/>
  <c r="K165" i="15"/>
  <c r="L165" i="15"/>
  <c r="M165" i="15"/>
  <c r="N168" i="15"/>
  <c r="B169" i="15"/>
  <c r="C169" i="15"/>
  <c r="D169" i="15"/>
  <c r="E169" i="15"/>
  <c r="G169" i="15"/>
  <c r="H169" i="15"/>
  <c r="K169" i="15"/>
  <c r="L169" i="15"/>
  <c r="M169" i="15"/>
  <c r="N169" i="15"/>
  <c r="B170" i="15"/>
  <c r="C170" i="15"/>
  <c r="F170" i="15"/>
  <c r="L170" i="15"/>
  <c r="N170" i="15"/>
  <c r="Q170" i="15"/>
  <c r="C171" i="15"/>
  <c r="F171" i="15"/>
  <c r="I171" i="15"/>
  <c r="N171" i="15"/>
  <c r="O171" i="15"/>
  <c r="P171" i="15"/>
  <c r="K172" i="15"/>
  <c r="C173" i="15"/>
  <c r="D173" i="15"/>
  <c r="F173" i="15"/>
  <c r="K173" i="15"/>
  <c r="L173" i="15"/>
  <c r="M173" i="15"/>
  <c r="N173" i="15"/>
  <c r="F174" i="15"/>
  <c r="N174" i="15"/>
  <c r="B175" i="15"/>
  <c r="F175" i="15"/>
  <c r="K175" i="15"/>
  <c r="L175" i="15"/>
  <c r="N175" i="15"/>
  <c r="O175" i="15"/>
  <c r="P175" i="15"/>
  <c r="B176" i="15"/>
  <c r="D176" i="15"/>
  <c r="E176" i="15"/>
  <c r="F176" i="15"/>
  <c r="G176" i="15"/>
  <c r="H176" i="15"/>
  <c r="K176" i="15"/>
  <c r="L176" i="15"/>
  <c r="C177" i="15"/>
  <c r="F177" i="15"/>
  <c r="K177" i="15"/>
  <c r="L177" i="15"/>
  <c r="N177" i="15"/>
  <c r="P177" i="15"/>
  <c r="Q177" i="15"/>
  <c r="B178" i="15"/>
  <c r="E178" i="15"/>
  <c r="F178" i="15"/>
  <c r="G178" i="15"/>
  <c r="H178" i="15"/>
  <c r="I178" i="15"/>
  <c r="O178" i="15"/>
  <c r="H179" i="15"/>
  <c r="L179" i="15"/>
  <c r="M179" i="15"/>
  <c r="Q179" i="15"/>
  <c r="B180" i="15"/>
  <c r="D180" i="15"/>
  <c r="E180" i="15"/>
  <c r="F180" i="15"/>
  <c r="K180" i="15"/>
  <c r="N180" i="15"/>
  <c r="B184" i="15"/>
  <c r="N184" i="15"/>
  <c r="P184" i="15"/>
  <c r="B185" i="15"/>
  <c r="G185" i="15"/>
  <c r="K185" i="15"/>
  <c r="N185" i="15"/>
  <c r="O185" i="15"/>
  <c r="P185" i="15"/>
  <c r="Q185" i="15"/>
  <c r="B186" i="15"/>
  <c r="C186" i="15"/>
  <c r="D186" i="15"/>
  <c r="E186" i="15"/>
  <c r="F186" i="15"/>
  <c r="K186" i="15"/>
  <c r="N186" i="15"/>
  <c r="N187" i="15"/>
  <c r="Q187" i="15"/>
  <c r="B188" i="15"/>
  <c r="C188" i="15"/>
  <c r="D188" i="15"/>
  <c r="E188" i="15"/>
  <c r="F188" i="15"/>
  <c r="H188" i="15"/>
  <c r="I188" i="15"/>
  <c r="O188" i="15"/>
  <c r="B189" i="15"/>
  <c r="C189" i="15"/>
  <c r="K189" i="15"/>
  <c r="O189" i="15"/>
  <c r="B190" i="15"/>
  <c r="D190" i="15"/>
  <c r="E190" i="15"/>
  <c r="F190" i="15"/>
  <c r="N190" i="15"/>
  <c r="O190" i="15"/>
  <c r="J191" i="15"/>
  <c r="K191" i="15"/>
  <c r="L191" i="15"/>
  <c r="B192" i="15"/>
  <c r="I192" i="15"/>
  <c r="F193" i="15"/>
  <c r="G193" i="15"/>
  <c r="H193" i="15"/>
  <c r="I193" i="15"/>
  <c r="J193" i="15"/>
  <c r="K193" i="15"/>
  <c r="L193" i="15"/>
  <c r="M193" i="15"/>
  <c r="N193" i="15"/>
  <c r="P193" i="15"/>
  <c r="B194" i="15"/>
  <c r="C194" i="15"/>
  <c r="E194" i="15"/>
  <c r="K194" i="15"/>
  <c r="N194" i="15"/>
  <c r="D195" i="15"/>
  <c r="L195" i="15"/>
  <c r="N195" i="15"/>
  <c r="O195" i="15"/>
  <c r="Q195" i="15"/>
  <c r="B196" i="15"/>
  <c r="C196" i="15"/>
  <c r="F196" i="15"/>
  <c r="I196" i="15"/>
  <c r="N196" i="15"/>
  <c r="O196" i="15"/>
  <c r="P196" i="15"/>
  <c r="Q196" i="15"/>
  <c r="B197" i="15"/>
  <c r="K197" i="15"/>
  <c r="L197" i="15"/>
  <c r="N197" i="15"/>
  <c r="B198" i="15"/>
  <c r="D198" i="15"/>
  <c r="F198" i="15"/>
  <c r="K198" i="15"/>
  <c r="P198" i="15"/>
  <c r="Q198" i="15"/>
  <c r="D201" i="15"/>
  <c r="F201" i="15"/>
  <c r="G201" i="15"/>
  <c r="K201" i="15"/>
  <c r="L201" i="15"/>
  <c r="M201" i="15"/>
  <c r="N201" i="15"/>
  <c r="O201" i="15"/>
  <c r="B202" i="15"/>
  <c r="E202" i="15"/>
  <c r="F202" i="15"/>
  <c r="J202" i="15"/>
  <c r="K202" i="15"/>
  <c r="M202" i="15"/>
  <c r="N202" i="15"/>
  <c r="C203" i="15"/>
  <c r="E203" i="15"/>
  <c r="F203" i="15"/>
  <c r="G203" i="15"/>
  <c r="I203" i="15"/>
  <c r="J203" i="15"/>
  <c r="K203" i="15"/>
  <c r="M203" i="15"/>
  <c r="N203" i="15"/>
  <c r="Q203" i="15"/>
  <c r="B204" i="15"/>
  <c r="C204" i="15"/>
  <c r="D204" i="15"/>
  <c r="E204" i="15"/>
  <c r="F204" i="15"/>
  <c r="I204" i="15"/>
  <c r="L204" i="15"/>
  <c r="N204" i="15"/>
  <c r="O204" i="15"/>
  <c r="F205" i="15"/>
  <c r="J205" i="15"/>
  <c r="K205" i="15"/>
  <c r="N205" i="15"/>
  <c r="C206" i="15"/>
  <c r="K206" i="15"/>
  <c r="L206" i="15"/>
  <c r="M206" i="15"/>
  <c r="N206" i="15"/>
  <c r="O206" i="15"/>
  <c r="Q206" i="15"/>
  <c r="B207" i="15"/>
  <c r="C207" i="15"/>
  <c r="D207" i="15"/>
  <c r="E207" i="15"/>
  <c r="F207" i="15"/>
  <c r="G207" i="15"/>
  <c r="J207" i="15"/>
  <c r="J208" i="15"/>
  <c r="K208" i="15"/>
  <c r="N208" i="15"/>
  <c r="P208" i="15"/>
  <c r="B209" i="15"/>
  <c r="C209" i="15"/>
  <c r="D209" i="15"/>
  <c r="E209" i="15"/>
  <c r="F209" i="15"/>
  <c r="G209" i="15"/>
  <c r="J209" i="15"/>
  <c r="L209" i="15"/>
  <c r="M209" i="15"/>
  <c r="F210" i="15"/>
  <c r="I210" i="15"/>
  <c r="N210" i="15"/>
  <c r="B211" i="15"/>
  <c r="C211" i="15"/>
  <c r="J211" i="15"/>
  <c r="N211" i="15"/>
  <c r="Q211" i="15"/>
  <c r="B212" i="15"/>
  <c r="C212" i="15"/>
  <c r="D212" i="15"/>
  <c r="E212" i="15"/>
  <c r="F212" i="15"/>
  <c r="G212" i="15"/>
  <c r="I212" i="15"/>
  <c r="J212" i="15"/>
  <c r="K212" i="15"/>
  <c r="L212" i="15"/>
  <c r="N212" i="15"/>
  <c r="F213" i="15"/>
  <c r="J213" i="15"/>
  <c r="N213" i="15"/>
  <c r="B214" i="15"/>
  <c r="D214" i="15"/>
  <c r="E214" i="15"/>
  <c r="F214" i="15"/>
  <c r="G214" i="15"/>
  <c r="I214" i="15"/>
  <c r="J214" i="15"/>
  <c r="K214" i="15"/>
  <c r="L214" i="15"/>
  <c r="M214" i="15"/>
  <c r="N214" i="15"/>
  <c r="O214" i="15"/>
  <c r="P214" i="15"/>
  <c r="Q214" i="15"/>
  <c r="F215" i="15"/>
  <c r="E234" i="15"/>
  <c r="Q242" i="15"/>
  <c r="E250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M84" i="14"/>
  <c r="O80" i="14"/>
  <c r="Q222" i="15"/>
  <c r="C91" i="14"/>
  <c r="E230" i="15"/>
  <c r="F92" i="14"/>
  <c r="G92" i="14"/>
  <c r="K92" i="14"/>
  <c r="N92" i="14"/>
  <c r="O92" i="14"/>
  <c r="J93" i="14"/>
  <c r="M93" i="14"/>
  <c r="C94" i="14"/>
  <c r="K82" i="14"/>
  <c r="L86" i="14"/>
  <c r="M64" i="14"/>
  <c r="M85" i="14" s="1"/>
  <c r="B58" i="6"/>
  <c r="C87" i="14"/>
  <c r="D58" i="6"/>
  <c r="E58" i="6"/>
  <c r="F58" i="6"/>
  <c r="G87" i="14"/>
  <c r="H58" i="6"/>
  <c r="L58" i="6"/>
  <c r="N58" i="6"/>
  <c r="P58" i="6"/>
  <c r="C88" i="14"/>
  <c r="E59" i="6"/>
  <c r="F59" i="6"/>
  <c r="G59" i="6"/>
  <c r="H88" i="14"/>
  <c r="I59" i="6"/>
  <c r="K59" i="6"/>
  <c r="L88" i="14"/>
  <c r="M59" i="6"/>
  <c r="N59" i="6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D73" i="14"/>
  <c r="E73" i="14"/>
  <c r="F73" i="14"/>
  <c r="F102" i="6" s="1"/>
  <c r="G73" i="14"/>
  <c r="H73" i="14"/>
  <c r="I73" i="14"/>
  <c r="I102" i="6" s="1"/>
  <c r="J73" i="14"/>
  <c r="J102" i="6" s="1"/>
  <c r="K73" i="14"/>
  <c r="K102" i="6" s="1"/>
  <c r="L73" i="14"/>
  <c r="M73" i="14"/>
  <c r="M96" i="14" s="1"/>
  <c r="M157" i="6" s="1"/>
  <c r="N73" i="14"/>
  <c r="N102" i="6" s="1"/>
  <c r="O73" i="14"/>
  <c r="O102" i="6" s="1"/>
  <c r="P73" i="14"/>
  <c r="Q73" i="14"/>
  <c r="Q102" i="6" s="1"/>
  <c r="C76" i="14"/>
  <c r="C105" i="6" s="1"/>
  <c r="D76" i="14"/>
  <c r="E76" i="14"/>
  <c r="E105" i="6" s="1"/>
  <c r="G76" i="14"/>
  <c r="G105" i="6" s="1"/>
  <c r="H76" i="14"/>
  <c r="I76" i="14"/>
  <c r="K76" i="14"/>
  <c r="L76" i="14"/>
  <c r="M76" i="14"/>
  <c r="M105" i="6" s="1"/>
  <c r="O76" i="14"/>
  <c r="O105" i="6" s="1"/>
  <c r="P76" i="14"/>
  <c r="Q76" i="14"/>
  <c r="Q105" i="6" s="1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J90" i="14"/>
  <c r="K90" i="14"/>
  <c r="M90" i="14"/>
  <c r="N90" i="14"/>
  <c r="O90" i="14"/>
  <c r="B91" i="14"/>
  <c r="F91" i="14"/>
  <c r="G91" i="14"/>
  <c r="J91" i="14"/>
  <c r="G93" i="14"/>
  <c r="K93" i="14"/>
  <c r="N93" i="14"/>
  <c r="O93" i="14"/>
  <c r="B94" i="14"/>
  <c r="O94" i="14"/>
  <c r="B108" i="13"/>
  <c r="C108" i="13"/>
  <c r="D108" i="13"/>
  <c r="E108" i="13"/>
  <c r="F108" i="13"/>
  <c r="G108" i="13"/>
  <c r="H108" i="13"/>
  <c r="I108" i="13"/>
  <c r="J108" i="13"/>
  <c r="K108" i="13"/>
  <c r="L108" i="13"/>
  <c r="B112" i="13"/>
  <c r="C112" i="13"/>
  <c r="D112" i="13"/>
  <c r="E112" i="13"/>
  <c r="F112" i="13"/>
  <c r="G112" i="13"/>
  <c r="H112" i="13"/>
  <c r="I112" i="13"/>
  <c r="J112" i="13"/>
  <c r="K112" i="13"/>
  <c r="L112" i="13"/>
  <c r="P112" i="13"/>
  <c r="Q112" i="13"/>
  <c r="L54" i="10"/>
  <c r="N54" i="10"/>
  <c r="N99" i="6" s="1"/>
  <c r="P54" i="10"/>
  <c r="P99" i="6" s="1"/>
  <c r="E146" i="13"/>
  <c r="F146" i="13"/>
  <c r="G146" i="13"/>
  <c r="I116" i="13"/>
  <c r="J116" i="13"/>
  <c r="K116" i="13"/>
  <c r="L116" i="13"/>
  <c r="M116" i="13"/>
  <c r="N116" i="13"/>
  <c r="P116" i="13"/>
  <c r="B147" i="13"/>
  <c r="D147" i="13"/>
  <c r="F117" i="13"/>
  <c r="G117" i="13"/>
  <c r="H117" i="13"/>
  <c r="I117" i="13"/>
  <c r="J117" i="13"/>
  <c r="K117" i="13"/>
  <c r="L117" i="13"/>
  <c r="M117" i="13"/>
  <c r="N147" i="13"/>
  <c r="O117" i="13"/>
  <c r="P147" i="13"/>
  <c r="Q147" i="13"/>
  <c r="B148" i="13"/>
  <c r="C148" i="13"/>
  <c r="D148" i="13"/>
  <c r="E148" i="13"/>
  <c r="F148" i="13"/>
  <c r="G118" i="13"/>
  <c r="I118" i="13"/>
  <c r="J118" i="13"/>
  <c r="K118" i="13"/>
  <c r="L118" i="13"/>
  <c r="O118" i="13"/>
  <c r="B119" i="13"/>
  <c r="C119" i="13"/>
  <c r="D119" i="13"/>
  <c r="E119" i="13"/>
  <c r="F119" i="13"/>
  <c r="M149" i="13"/>
  <c r="N149" i="13"/>
  <c r="O149" i="13"/>
  <c r="P149" i="13"/>
  <c r="Q149" i="13"/>
  <c r="B152" i="13"/>
  <c r="C152" i="13"/>
  <c r="F122" i="13"/>
  <c r="K122" i="13"/>
  <c r="L122" i="13"/>
  <c r="M122" i="13"/>
  <c r="D125" i="13"/>
  <c r="G125" i="13"/>
  <c r="J125" i="13"/>
  <c r="K125" i="13"/>
  <c r="L125" i="13"/>
  <c r="N125" i="13"/>
  <c r="O125" i="13"/>
  <c r="P125" i="13"/>
  <c r="Q125" i="13"/>
  <c r="B129" i="13"/>
  <c r="F129" i="13"/>
  <c r="H129" i="13"/>
  <c r="I129" i="13"/>
  <c r="P129" i="13"/>
  <c r="Q129" i="13"/>
  <c r="B55" i="10"/>
  <c r="B100" i="6" s="1"/>
  <c r="D55" i="10"/>
  <c r="D100" i="6" s="1"/>
  <c r="B99" i="13"/>
  <c r="L99" i="13"/>
  <c r="M99" i="13"/>
  <c r="N99" i="13"/>
  <c r="O99" i="13"/>
  <c r="P99" i="13"/>
  <c r="Q99" i="13"/>
  <c r="B100" i="13"/>
  <c r="C100" i="13"/>
  <c r="D100" i="13"/>
  <c r="E100" i="13"/>
  <c r="F100" i="13"/>
  <c r="G100" i="13"/>
  <c r="H101" i="13"/>
  <c r="I101" i="13"/>
  <c r="J101" i="13"/>
  <c r="K101" i="13"/>
  <c r="L101" i="13"/>
  <c r="M101" i="13"/>
  <c r="N101" i="13"/>
  <c r="O101" i="13"/>
  <c r="P101" i="13"/>
  <c r="Q101" i="13"/>
  <c r="B102" i="13"/>
  <c r="C102" i="13"/>
  <c r="D102" i="13"/>
  <c r="E102" i="13"/>
  <c r="H102" i="13"/>
  <c r="I102" i="13"/>
  <c r="M108" i="13"/>
  <c r="N108" i="13"/>
  <c r="O108" i="13"/>
  <c r="P108" i="13"/>
  <c r="Q108" i="13"/>
  <c r="M112" i="13"/>
  <c r="N112" i="13"/>
  <c r="O112" i="13"/>
  <c r="B116" i="13"/>
  <c r="C116" i="13"/>
  <c r="D116" i="13"/>
  <c r="E116" i="13"/>
  <c r="G116" i="13"/>
  <c r="B117" i="13"/>
  <c r="D117" i="13"/>
  <c r="E117" i="13"/>
  <c r="N117" i="13"/>
  <c r="B118" i="13"/>
  <c r="C118" i="13"/>
  <c r="D118" i="13"/>
  <c r="E118" i="13"/>
  <c r="H118" i="13"/>
  <c r="M118" i="13"/>
  <c r="N118" i="13"/>
  <c r="P118" i="13"/>
  <c r="Q118" i="13"/>
  <c r="M119" i="13"/>
  <c r="N119" i="13"/>
  <c r="P119" i="13"/>
  <c r="Q119" i="13"/>
  <c r="B122" i="13"/>
  <c r="C122" i="13"/>
  <c r="D122" i="13"/>
  <c r="E122" i="13"/>
  <c r="B125" i="13"/>
  <c r="C125" i="13"/>
  <c r="E125" i="13"/>
  <c r="F125" i="13"/>
  <c r="H125" i="13"/>
  <c r="I125" i="13"/>
  <c r="M125" i="13"/>
  <c r="C129" i="13"/>
  <c r="D129" i="13"/>
  <c r="E129" i="13"/>
  <c r="G129" i="13"/>
  <c r="J129" i="13"/>
  <c r="K129" i="13"/>
  <c r="L129" i="13"/>
  <c r="M129" i="13"/>
  <c r="N129" i="13"/>
  <c r="B135" i="13"/>
  <c r="D135" i="13"/>
  <c r="E135" i="13"/>
  <c r="F135" i="13"/>
  <c r="G135" i="13"/>
  <c r="Q135" i="13"/>
  <c r="B136" i="13"/>
  <c r="C136" i="13"/>
  <c r="D136" i="13"/>
  <c r="E136" i="13"/>
  <c r="F136" i="13"/>
  <c r="G136" i="13"/>
  <c r="H136" i="13"/>
  <c r="J136" i="13"/>
  <c r="K136" i="13"/>
  <c r="L136" i="13"/>
  <c r="M136" i="13"/>
  <c r="N136" i="13"/>
  <c r="C137" i="13"/>
  <c r="D137" i="13"/>
  <c r="E137" i="13"/>
  <c r="F137" i="13"/>
  <c r="G137" i="13"/>
  <c r="H137" i="13"/>
  <c r="M137" i="13"/>
  <c r="N137" i="13"/>
  <c r="O137" i="13"/>
  <c r="G138" i="13"/>
  <c r="H138" i="13"/>
  <c r="I138" i="13"/>
  <c r="J138" i="13"/>
  <c r="B146" i="13"/>
  <c r="C146" i="13"/>
  <c r="D146" i="13"/>
  <c r="J146" i="13"/>
  <c r="K146" i="13"/>
  <c r="L146" i="13"/>
  <c r="M146" i="13"/>
  <c r="N146" i="13"/>
  <c r="E147" i="13"/>
  <c r="F147" i="13"/>
  <c r="H148" i="13"/>
  <c r="I148" i="13"/>
  <c r="J148" i="13"/>
  <c r="M148" i="13"/>
  <c r="N148" i="13"/>
  <c r="O148" i="13"/>
  <c r="P148" i="13"/>
  <c r="Q148" i="13"/>
  <c r="B149" i="13"/>
  <c r="D149" i="13"/>
  <c r="E149" i="13"/>
  <c r="D152" i="13"/>
  <c r="E152" i="13"/>
  <c r="B102" i="12"/>
  <c r="F109" i="12"/>
  <c r="G99" i="12"/>
  <c r="I109" i="12"/>
  <c r="K100" i="12"/>
  <c r="L100" i="12"/>
  <c r="B139" i="12"/>
  <c r="D103" i="12"/>
  <c r="E103" i="12"/>
  <c r="O103" i="12"/>
  <c r="Q103" i="12"/>
  <c r="K104" i="12"/>
  <c r="O104" i="12"/>
  <c r="K105" i="12"/>
  <c r="O105" i="12"/>
  <c r="G106" i="12"/>
  <c r="K106" i="12"/>
  <c r="M106" i="12"/>
  <c r="O106" i="12"/>
  <c r="P106" i="12"/>
  <c r="Q106" i="12"/>
  <c r="B107" i="12"/>
  <c r="K108" i="12"/>
  <c r="O108" i="12"/>
  <c r="P108" i="12"/>
  <c r="Q108" i="12"/>
  <c r="O109" i="12"/>
  <c r="P109" i="12"/>
  <c r="Q109" i="12"/>
  <c r="B110" i="12"/>
  <c r="C110" i="12"/>
  <c r="H110" i="12"/>
  <c r="I110" i="12"/>
  <c r="J110" i="12"/>
  <c r="K110" i="12"/>
  <c r="L110" i="12"/>
  <c r="M110" i="12"/>
  <c r="N110" i="12"/>
  <c r="Q110" i="12"/>
  <c r="I111" i="12"/>
  <c r="J111" i="12"/>
  <c r="K111" i="12"/>
  <c r="N111" i="12"/>
  <c r="O111" i="12"/>
  <c r="P111" i="12"/>
  <c r="Q111" i="12"/>
  <c r="G112" i="12"/>
  <c r="H112" i="12"/>
  <c r="I112" i="12"/>
  <c r="J112" i="12"/>
  <c r="K112" i="12"/>
  <c r="L112" i="12"/>
  <c r="M112" i="12"/>
  <c r="N112" i="12"/>
  <c r="O112" i="12"/>
  <c r="P112" i="12"/>
  <c r="G129" i="12"/>
  <c r="I129" i="12"/>
  <c r="K116" i="12"/>
  <c r="N123" i="12"/>
  <c r="O128" i="12"/>
  <c r="Q128" i="12"/>
  <c r="C116" i="12"/>
  <c r="D116" i="12"/>
  <c r="E116" i="12"/>
  <c r="C117" i="12"/>
  <c r="D117" i="12"/>
  <c r="E117" i="12"/>
  <c r="G117" i="12"/>
  <c r="H117" i="12"/>
  <c r="I117" i="12"/>
  <c r="L117" i="12"/>
  <c r="C118" i="12"/>
  <c r="D118" i="12"/>
  <c r="E118" i="12"/>
  <c r="G118" i="12"/>
  <c r="K118" i="12"/>
  <c r="M118" i="12"/>
  <c r="C119" i="12"/>
  <c r="E119" i="12"/>
  <c r="C120" i="12"/>
  <c r="D120" i="12"/>
  <c r="E120" i="12"/>
  <c r="F120" i="12"/>
  <c r="G120" i="12"/>
  <c r="H120" i="12"/>
  <c r="I120" i="12"/>
  <c r="L120" i="12"/>
  <c r="C121" i="12"/>
  <c r="D121" i="12"/>
  <c r="E121" i="12"/>
  <c r="D122" i="12"/>
  <c r="E122" i="12"/>
  <c r="C123" i="12"/>
  <c r="D123" i="12"/>
  <c r="E123" i="12"/>
  <c r="G123" i="12"/>
  <c r="H123" i="12"/>
  <c r="I123" i="12"/>
  <c r="J123" i="12"/>
  <c r="L123" i="12"/>
  <c r="M123" i="12"/>
  <c r="B124" i="12"/>
  <c r="C124" i="12"/>
  <c r="E124" i="12"/>
  <c r="F124" i="12"/>
  <c r="G124" i="12"/>
  <c r="H124" i="12"/>
  <c r="I124" i="12"/>
  <c r="J124" i="12"/>
  <c r="K124" i="12"/>
  <c r="L124" i="12"/>
  <c r="M124" i="12"/>
  <c r="N124" i="12"/>
  <c r="O124" i="12"/>
  <c r="Q124" i="12"/>
  <c r="C125" i="12"/>
  <c r="D125" i="12"/>
  <c r="E125" i="12"/>
  <c r="F125" i="12"/>
  <c r="G125" i="12"/>
  <c r="I125" i="12"/>
  <c r="J125" i="12"/>
  <c r="L125" i="12"/>
  <c r="M125" i="12"/>
  <c r="C126" i="12"/>
  <c r="D126" i="12"/>
  <c r="E126" i="12"/>
  <c r="G126" i="12"/>
  <c r="H126" i="12"/>
  <c r="I126" i="12"/>
  <c r="J126" i="12"/>
  <c r="K126" i="12"/>
  <c r="M126" i="12"/>
  <c r="N126" i="12"/>
  <c r="O126" i="12"/>
  <c r="P126" i="12"/>
  <c r="B127" i="12"/>
  <c r="D127" i="12"/>
  <c r="H127" i="12"/>
  <c r="C128" i="12"/>
  <c r="D128" i="12"/>
  <c r="F128" i="12"/>
  <c r="G128" i="12"/>
  <c r="H128" i="12"/>
  <c r="I128" i="12"/>
  <c r="J128" i="12"/>
  <c r="K128" i="12"/>
  <c r="L128" i="12"/>
  <c r="M128" i="12"/>
  <c r="B129" i="12"/>
  <c r="C129" i="12"/>
  <c r="D129" i="12"/>
  <c r="H99" i="12"/>
  <c r="I99" i="12"/>
  <c r="J99" i="12"/>
  <c r="L99" i="12"/>
  <c r="M99" i="12"/>
  <c r="N99" i="12"/>
  <c r="O99" i="12"/>
  <c r="H100" i="12"/>
  <c r="I100" i="12"/>
  <c r="J100" i="12"/>
  <c r="N100" i="12"/>
  <c r="P100" i="12"/>
  <c r="P101" i="12"/>
  <c r="Q101" i="12"/>
  <c r="H102" i="12"/>
  <c r="I102" i="12"/>
  <c r="J102" i="12"/>
  <c r="K102" i="12"/>
  <c r="P102" i="12"/>
  <c r="Q102" i="12"/>
  <c r="L103" i="12"/>
  <c r="M103" i="12"/>
  <c r="N103" i="12"/>
  <c r="P103" i="12"/>
  <c r="I104" i="12"/>
  <c r="M104" i="12"/>
  <c r="P104" i="12"/>
  <c r="Q104" i="12"/>
  <c r="H105" i="12"/>
  <c r="I105" i="12"/>
  <c r="J105" i="12"/>
  <c r="L105" i="12"/>
  <c r="M105" i="12"/>
  <c r="N105" i="12"/>
  <c r="P105" i="12"/>
  <c r="Q105" i="12"/>
  <c r="K107" i="12"/>
  <c r="L107" i="12"/>
  <c r="M107" i="12"/>
  <c r="N107" i="12"/>
  <c r="O107" i="12"/>
  <c r="P107" i="12"/>
  <c r="Q107" i="12"/>
  <c r="H108" i="12"/>
  <c r="I108" i="12"/>
  <c r="J108" i="12"/>
  <c r="L108" i="12"/>
  <c r="N108" i="12"/>
  <c r="L109" i="12"/>
  <c r="N109" i="12"/>
  <c r="O110" i="12"/>
  <c r="P110" i="12"/>
  <c r="B111" i="12"/>
  <c r="G111" i="12"/>
  <c r="L111" i="12"/>
  <c r="M111" i="12"/>
  <c r="Q112" i="12"/>
  <c r="O116" i="12"/>
  <c r="J117" i="12"/>
  <c r="M117" i="12"/>
  <c r="N117" i="12"/>
  <c r="H118" i="12"/>
  <c r="I118" i="12"/>
  <c r="J118" i="12"/>
  <c r="L118" i="12"/>
  <c r="F119" i="12"/>
  <c r="I119" i="12"/>
  <c r="J119" i="12"/>
  <c r="K119" i="12"/>
  <c r="H121" i="12"/>
  <c r="I121" i="12"/>
  <c r="J121" i="12"/>
  <c r="L121" i="12"/>
  <c r="M121" i="12"/>
  <c r="N121" i="12"/>
  <c r="P121" i="12"/>
  <c r="Q121" i="12"/>
  <c r="B122" i="12"/>
  <c r="C122" i="12"/>
  <c r="H122" i="12"/>
  <c r="D124" i="12"/>
  <c r="P124" i="12"/>
  <c r="B125" i="12"/>
  <c r="H125" i="12"/>
  <c r="L126" i="12"/>
  <c r="C127" i="12"/>
  <c r="E127" i="12"/>
  <c r="F127" i="12"/>
  <c r="G127" i="12"/>
  <c r="B128" i="12"/>
  <c r="E128" i="12"/>
  <c r="F129" i="12"/>
  <c r="H129" i="12"/>
  <c r="N135" i="12"/>
  <c r="J136" i="12"/>
  <c r="N136" i="12"/>
  <c r="B137" i="12"/>
  <c r="J137" i="12"/>
  <c r="N137" i="12"/>
  <c r="B138" i="12"/>
  <c r="J138" i="12"/>
  <c r="B142" i="12"/>
  <c r="J143" i="12"/>
  <c r="I100" i="11"/>
  <c r="N134" i="12"/>
  <c r="O134" i="12"/>
  <c r="P104" i="11"/>
  <c r="Q134" i="12"/>
  <c r="D139" i="13"/>
  <c r="H139" i="13"/>
  <c r="M103" i="11"/>
  <c r="O139" i="12"/>
  <c r="Q139" i="12"/>
  <c r="B104" i="11"/>
  <c r="E104" i="11"/>
  <c r="F104" i="11"/>
  <c r="H140" i="13"/>
  <c r="I104" i="11"/>
  <c r="J104" i="11"/>
  <c r="K104" i="11"/>
  <c r="L140" i="13"/>
  <c r="P140" i="13"/>
  <c r="Q140" i="12"/>
  <c r="D141" i="13"/>
  <c r="G141" i="12"/>
  <c r="H141" i="13"/>
  <c r="J141" i="12"/>
  <c r="L141" i="13"/>
  <c r="Q141" i="12"/>
  <c r="B106" i="11"/>
  <c r="C142" i="12"/>
  <c r="E106" i="11"/>
  <c r="F106" i="11"/>
  <c r="G106" i="11"/>
  <c r="H142" i="13"/>
  <c r="J106" i="11"/>
  <c r="K106" i="11"/>
  <c r="L142" i="13"/>
  <c r="M106" i="11"/>
  <c r="P142" i="13"/>
  <c r="Q106" i="11"/>
  <c r="B107" i="11"/>
  <c r="D107" i="11"/>
  <c r="F107" i="11"/>
  <c r="K107" i="11"/>
  <c r="L107" i="11"/>
  <c r="N107" i="11"/>
  <c r="D108" i="11"/>
  <c r="E108" i="11"/>
  <c r="H108" i="11"/>
  <c r="I108" i="11"/>
  <c r="J108" i="11"/>
  <c r="K108" i="11"/>
  <c r="N108" i="11"/>
  <c r="O108" i="11"/>
  <c r="B109" i="11"/>
  <c r="J109" i="11"/>
  <c r="L143" i="13"/>
  <c r="O109" i="11"/>
  <c r="P143" i="13"/>
  <c r="Q109" i="11"/>
  <c r="B110" i="11"/>
  <c r="G110" i="11"/>
  <c r="H110" i="11"/>
  <c r="I110" i="11"/>
  <c r="J110" i="11"/>
  <c r="N110" i="11"/>
  <c r="O110" i="11"/>
  <c r="P110" i="11"/>
  <c r="Q110" i="11"/>
  <c r="C111" i="11"/>
  <c r="F111" i="11"/>
  <c r="Q111" i="11"/>
  <c r="B112" i="11"/>
  <c r="C112" i="11"/>
  <c r="F112" i="11"/>
  <c r="G112" i="11"/>
  <c r="H112" i="11"/>
  <c r="L112" i="11"/>
  <c r="O112" i="11"/>
  <c r="P112" i="11"/>
  <c r="Q112" i="11"/>
  <c r="C145" i="12"/>
  <c r="D129" i="11"/>
  <c r="E145" i="12"/>
  <c r="F116" i="11"/>
  <c r="G145" i="12"/>
  <c r="I145" i="12"/>
  <c r="J129" i="11"/>
  <c r="M145" i="12"/>
  <c r="N125" i="11"/>
  <c r="B116" i="11"/>
  <c r="L116" i="11"/>
  <c r="O146" i="12"/>
  <c r="P116" i="11"/>
  <c r="Q146" i="12"/>
  <c r="B117" i="11"/>
  <c r="E117" i="11"/>
  <c r="J117" i="11"/>
  <c r="Q117" i="11"/>
  <c r="B118" i="11"/>
  <c r="D118" i="11"/>
  <c r="F118" i="11"/>
  <c r="G118" i="11"/>
  <c r="H118" i="11"/>
  <c r="I118" i="11"/>
  <c r="Q148" i="12"/>
  <c r="B119" i="11"/>
  <c r="H119" i="11"/>
  <c r="L119" i="11"/>
  <c r="N119" i="11"/>
  <c r="O119" i="11"/>
  <c r="P119" i="11"/>
  <c r="C120" i="11"/>
  <c r="D150" i="13"/>
  <c r="E120" i="11"/>
  <c r="F120" i="11"/>
  <c r="H150" i="13"/>
  <c r="I120" i="11"/>
  <c r="J120" i="11"/>
  <c r="L150" i="13"/>
  <c r="O150" i="12"/>
  <c r="Q150" i="12"/>
  <c r="B121" i="11"/>
  <c r="H151" i="13"/>
  <c r="K151" i="12"/>
  <c r="L151" i="13"/>
  <c r="N121" i="11"/>
  <c r="O151" i="12"/>
  <c r="P151" i="13"/>
  <c r="Q151" i="12"/>
  <c r="B122" i="11"/>
  <c r="G152" i="12"/>
  <c r="H122" i="11"/>
  <c r="K122" i="11"/>
  <c r="L122" i="11"/>
  <c r="M122" i="11"/>
  <c r="N122" i="11"/>
  <c r="D153" i="13"/>
  <c r="E123" i="11"/>
  <c r="G123" i="11"/>
  <c r="H153" i="13"/>
  <c r="I123" i="11"/>
  <c r="J123" i="11"/>
  <c r="L153" i="13"/>
  <c r="O153" i="12"/>
  <c r="P153" i="13"/>
  <c r="Q153" i="12"/>
  <c r="D124" i="11"/>
  <c r="F124" i="11"/>
  <c r="G124" i="11"/>
  <c r="H124" i="11"/>
  <c r="I124" i="11"/>
  <c r="J124" i="11"/>
  <c r="K124" i="11"/>
  <c r="L124" i="11"/>
  <c r="M124" i="11"/>
  <c r="N124" i="11"/>
  <c r="O124" i="11"/>
  <c r="D125" i="11"/>
  <c r="E125" i="11"/>
  <c r="G125" i="11"/>
  <c r="H125" i="11"/>
  <c r="I125" i="11"/>
  <c r="J125" i="11"/>
  <c r="O125" i="11"/>
  <c r="J126" i="11"/>
  <c r="L154" i="13"/>
  <c r="P154" i="13"/>
  <c r="Q154" i="12"/>
  <c r="B127" i="11"/>
  <c r="H127" i="11"/>
  <c r="L127" i="11"/>
  <c r="N127" i="11"/>
  <c r="B128" i="11"/>
  <c r="C128" i="11"/>
  <c r="E128" i="11"/>
  <c r="H128" i="11"/>
  <c r="I128" i="11"/>
  <c r="J128" i="11"/>
  <c r="O128" i="11"/>
  <c r="P128" i="11"/>
  <c r="B129" i="11"/>
  <c r="H129" i="11"/>
  <c r="L129" i="11"/>
  <c r="M129" i="11"/>
  <c r="O129" i="11"/>
  <c r="F99" i="11"/>
  <c r="G99" i="11"/>
  <c r="J99" i="11"/>
  <c r="K99" i="11"/>
  <c r="M99" i="11"/>
  <c r="N99" i="11"/>
  <c r="O99" i="11"/>
  <c r="P99" i="11"/>
  <c r="B100" i="11"/>
  <c r="C100" i="11"/>
  <c r="J100" i="11"/>
  <c r="K100" i="11"/>
  <c r="O100" i="11"/>
  <c r="Q100" i="11"/>
  <c r="B101" i="11"/>
  <c r="C101" i="11"/>
  <c r="D101" i="11"/>
  <c r="E101" i="11"/>
  <c r="F101" i="11"/>
  <c r="G101" i="11"/>
  <c r="H101" i="11"/>
  <c r="J101" i="11"/>
  <c r="K101" i="11"/>
  <c r="L101" i="11"/>
  <c r="M101" i="11"/>
  <c r="K102" i="11"/>
  <c r="L102" i="11"/>
  <c r="N102" i="11"/>
  <c r="O102" i="11"/>
  <c r="P102" i="11"/>
  <c r="B103" i="11"/>
  <c r="C103" i="11"/>
  <c r="D103" i="11"/>
  <c r="E103" i="11"/>
  <c r="F103" i="11"/>
  <c r="G103" i="11"/>
  <c r="J103" i="11"/>
  <c r="K103" i="11"/>
  <c r="P103" i="11"/>
  <c r="Q103" i="11"/>
  <c r="L104" i="11"/>
  <c r="M104" i="11"/>
  <c r="N104" i="11"/>
  <c r="Q104" i="11"/>
  <c r="B105" i="11"/>
  <c r="C105" i="11"/>
  <c r="E105" i="11"/>
  <c r="F105" i="11"/>
  <c r="G105" i="11"/>
  <c r="K105" i="11"/>
  <c r="L105" i="11"/>
  <c r="M105" i="11"/>
  <c r="N105" i="11"/>
  <c r="O105" i="11"/>
  <c r="Q105" i="11"/>
  <c r="D106" i="11"/>
  <c r="N106" i="11"/>
  <c r="O106" i="11"/>
  <c r="C107" i="11"/>
  <c r="G107" i="11"/>
  <c r="I107" i="11"/>
  <c r="J107" i="11"/>
  <c r="M107" i="11"/>
  <c r="O107" i="11"/>
  <c r="Q107" i="11"/>
  <c r="B108" i="11"/>
  <c r="C108" i="11"/>
  <c r="F108" i="11"/>
  <c r="G108" i="11"/>
  <c r="L108" i="11"/>
  <c r="M108" i="11"/>
  <c r="Q108" i="11"/>
  <c r="C109" i="11"/>
  <c r="F109" i="11"/>
  <c r="I109" i="11"/>
  <c r="M109" i="11"/>
  <c r="N109" i="11"/>
  <c r="C110" i="11"/>
  <c r="D110" i="11"/>
  <c r="E110" i="11"/>
  <c r="F110" i="11"/>
  <c r="K110" i="11"/>
  <c r="L110" i="11"/>
  <c r="M110" i="11"/>
  <c r="B111" i="11"/>
  <c r="E111" i="11"/>
  <c r="H111" i="11"/>
  <c r="J111" i="11"/>
  <c r="K111" i="11"/>
  <c r="L111" i="11"/>
  <c r="M111" i="11"/>
  <c r="N111" i="11"/>
  <c r="O111" i="11"/>
  <c r="D112" i="11"/>
  <c r="E112" i="11"/>
  <c r="K112" i="11"/>
  <c r="M112" i="11"/>
  <c r="N112" i="11"/>
  <c r="D116" i="11"/>
  <c r="H116" i="11"/>
  <c r="J116" i="11"/>
  <c r="K116" i="11"/>
  <c r="N116" i="11"/>
  <c r="O116" i="11"/>
  <c r="C117" i="11"/>
  <c r="H117" i="11"/>
  <c r="I117" i="11"/>
  <c r="C118" i="11"/>
  <c r="E118" i="11"/>
  <c r="J118" i="11"/>
  <c r="K118" i="11"/>
  <c r="L118" i="11"/>
  <c r="N118" i="11"/>
  <c r="O118" i="11"/>
  <c r="C119" i="11"/>
  <c r="M119" i="11"/>
  <c r="Q119" i="11"/>
  <c r="B120" i="11"/>
  <c r="H120" i="11"/>
  <c r="O120" i="11"/>
  <c r="E121" i="11"/>
  <c r="I121" i="11"/>
  <c r="J121" i="11"/>
  <c r="K121" i="11"/>
  <c r="C122" i="11"/>
  <c r="D122" i="11"/>
  <c r="F123" i="11"/>
  <c r="L123" i="11"/>
  <c r="M123" i="11"/>
  <c r="N123" i="11"/>
  <c r="O123" i="11"/>
  <c r="B124" i="11"/>
  <c r="C124" i="11"/>
  <c r="E124" i="11"/>
  <c r="P124" i="11"/>
  <c r="C125" i="11"/>
  <c r="K125" i="11"/>
  <c r="C126" i="11"/>
  <c r="E126" i="11"/>
  <c r="F126" i="11"/>
  <c r="I126" i="11"/>
  <c r="L126" i="11"/>
  <c r="M126" i="11"/>
  <c r="N126" i="11"/>
  <c r="O126" i="11"/>
  <c r="C127" i="11"/>
  <c r="K127" i="11"/>
  <c r="O127" i="11"/>
  <c r="L128" i="11"/>
  <c r="Q128" i="11"/>
  <c r="C129" i="11"/>
  <c r="E129" i="11"/>
  <c r="F129" i="11"/>
  <c r="G129" i="11"/>
  <c r="K129" i="11"/>
  <c r="Q152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E63" i="10"/>
  <c r="G63" i="10"/>
  <c r="M29" i="6"/>
  <c r="Q29" i="6"/>
  <c r="E31" i="6"/>
  <c r="K31" i="6"/>
  <c r="D32" i="6"/>
  <c r="F32" i="6"/>
  <c r="G32" i="6"/>
  <c r="H32" i="6"/>
  <c r="I32" i="6"/>
  <c r="J32" i="6"/>
  <c r="K32" i="6"/>
  <c r="L32" i="6"/>
  <c r="M32" i="6"/>
  <c r="N32" i="6"/>
  <c r="O32" i="6"/>
  <c r="P32" i="6"/>
  <c r="Q32" i="6"/>
  <c r="I34" i="6"/>
  <c r="K34" i="6"/>
  <c r="M35" i="6"/>
  <c r="Q35" i="6"/>
  <c r="C36" i="6"/>
  <c r="I37" i="6"/>
  <c r="K37" i="6"/>
  <c r="E38" i="6"/>
  <c r="M38" i="6"/>
  <c r="E40" i="6"/>
  <c r="I40" i="6"/>
  <c r="K40" i="6"/>
  <c r="M41" i="6"/>
  <c r="Q41" i="6"/>
  <c r="E43" i="6"/>
  <c r="I43" i="6"/>
  <c r="K43" i="6"/>
  <c r="M44" i="6"/>
  <c r="Q44" i="6"/>
  <c r="C45" i="6"/>
  <c r="I46" i="6"/>
  <c r="K46" i="6"/>
  <c r="M47" i="6"/>
  <c r="Q47" i="6"/>
  <c r="C48" i="6"/>
  <c r="E49" i="6"/>
  <c r="I49" i="6"/>
  <c r="K49" i="6"/>
  <c r="F52" i="6"/>
  <c r="G52" i="6"/>
  <c r="K52" i="6"/>
  <c r="L46" i="10"/>
  <c r="M46" i="10"/>
  <c r="P46" i="10"/>
  <c r="Q46" i="10"/>
  <c r="C53" i="6"/>
  <c r="E53" i="6"/>
  <c r="F53" i="6"/>
  <c r="G60" i="10"/>
  <c r="J53" i="6"/>
  <c r="K53" i="6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B54" i="10"/>
  <c r="B99" i="6" s="1"/>
  <c r="D54" i="10"/>
  <c r="F54" i="10"/>
  <c r="H54" i="10"/>
  <c r="H99" i="6" s="1"/>
  <c r="J54" i="10"/>
  <c r="J65" i="10" s="1"/>
  <c r="J154" i="6" s="1"/>
  <c r="F55" i="10"/>
  <c r="F100" i="6" s="1"/>
  <c r="H55" i="10"/>
  <c r="H100" i="6" s="1"/>
  <c r="J55" i="10"/>
  <c r="J100" i="6" s="1"/>
  <c r="L55" i="10"/>
  <c r="L100" i="6" s="1"/>
  <c r="N55" i="10"/>
  <c r="N100" i="6" s="1"/>
  <c r="P55" i="10"/>
  <c r="P100" i="6" s="1"/>
  <c r="K60" i="10"/>
  <c r="G62" i="10"/>
  <c r="K62" i="10"/>
  <c r="M63" i="10"/>
  <c r="A1" i="9"/>
  <c r="B40" i="9"/>
  <c r="B41" i="9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N135" i="6" s="1"/>
  <c r="O11" i="6"/>
  <c r="P11" i="6"/>
  <c r="Q11" i="6"/>
  <c r="B12" i="6"/>
  <c r="C12" i="6"/>
  <c r="D12" i="6"/>
  <c r="E12" i="6"/>
  <c r="F12" i="6"/>
  <c r="G12" i="6"/>
  <c r="H12" i="6"/>
  <c r="I12" i="6"/>
  <c r="J12" i="6"/>
  <c r="J136" i="6" s="1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C29" i="6"/>
  <c r="E29" i="6"/>
  <c r="I29" i="6"/>
  <c r="M31" i="6"/>
  <c r="Q31" i="6"/>
  <c r="B32" i="6"/>
  <c r="C32" i="6"/>
  <c r="E32" i="6"/>
  <c r="I36" i="6"/>
  <c r="E37" i="6"/>
  <c r="I38" i="6"/>
  <c r="K38" i="6"/>
  <c r="Q38" i="6"/>
  <c r="C40" i="6"/>
  <c r="E45" i="6"/>
  <c r="I45" i="6"/>
  <c r="K45" i="6"/>
  <c r="M46" i="6"/>
  <c r="B52" i="6"/>
  <c r="C52" i="6"/>
  <c r="E52" i="6"/>
  <c r="I52" i="6"/>
  <c r="J52" i="6"/>
  <c r="G53" i="6"/>
  <c r="E55" i="6"/>
  <c r="I55" i="6"/>
  <c r="K55" i="6"/>
  <c r="M55" i="6"/>
  <c r="M56" i="6"/>
  <c r="C57" i="6"/>
  <c r="E57" i="6"/>
  <c r="I57" i="6"/>
  <c r="K57" i="6"/>
  <c r="I58" i="6"/>
  <c r="K58" i="6"/>
  <c r="M58" i="6"/>
  <c r="Q58" i="6"/>
  <c r="C61" i="6"/>
  <c r="C134" i="6" s="1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D63" i="6"/>
  <c r="E63" i="6"/>
  <c r="G63" i="6"/>
  <c r="H63" i="6"/>
  <c r="I63" i="6"/>
  <c r="K63" i="6"/>
  <c r="L63" i="6"/>
  <c r="M63" i="6"/>
  <c r="O63" i="6"/>
  <c r="P63" i="6"/>
  <c r="Q63" i="6"/>
  <c r="B65" i="6"/>
  <c r="C65" i="6"/>
  <c r="D65" i="6"/>
  <c r="D138" i="6" s="1"/>
  <c r="E65" i="6"/>
  <c r="F65" i="6"/>
  <c r="G65" i="6"/>
  <c r="H65" i="6"/>
  <c r="H138" i="6" s="1"/>
  <c r="I65" i="6"/>
  <c r="J65" i="6"/>
  <c r="K65" i="6"/>
  <c r="L65" i="6"/>
  <c r="L138" i="6" s="1"/>
  <c r="M65" i="6"/>
  <c r="N65" i="6"/>
  <c r="O65" i="6"/>
  <c r="P65" i="6"/>
  <c r="Q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P139" i="6" s="1"/>
  <c r="Q66" i="6"/>
  <c r="B67" i="6"/>
  <c r="B140" i="6" s="1"/>
  <c r="C67" i="6"/>
  <c r="C140" i="6" s="1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J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I72" i="6"/>
  <c r="J72" i="6"/>
  <c r="K72" i="6"/>
  <c r="L72" i="6"/>
  <c r="L145" i="6" s="1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F148" i="6" s="1"/>
  <c r="G75" i="6"/>
  <c r="H75" i="6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L149" i="6" s="1"/>
  <c r="M76" i="6"/>
  <c r="N76" i="6"/>
  <c r="O76" i="6"/>
  <c r="P76" i="6"/>
  <c r="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F99" i="6"/>
  <c r="E102" i="6"/>
  <c r="G102" i="6"/>
  <c r="I105" i="6"/>
  <c r="K105" i="6"/>
  <c r="C108" i="6"/>
  <c r="G109" i="6"/>
  <c r="B110" i="6"/>
  <c r="C110" i="6"/>
  <c r="D110" i="6"/>
  <c r="B112" i="6"/>
  <c r="D112" i="6"/>
  <c r="F112" i="6"/>
  <c r="H112" i="6"/>
  <c r="J112" i="6"/>
  <c r="L112" i="6"/>
  <c r="N112" i="6"/>
  <c r="P112" i="6"/>
  <c r="B113" i="6"/>
  <c r="D113" i="6"/>
  <c r="F113" i="6"/>
  <c r="H113" i="6"/>
  <c r="J113" i="6"/>
  <c r="L113" i="6"/>
  <c r="N113" i="6"/>
  <c r="P113" i="6"/>
  <c r="B114" i="6"/>
  <c r="D114" i="6"/>
  <c r="F114" i="6"/>
  <c r="H114" i="6"/>
  <c r="J114" i="6"/>
  <c r="L114" i="6"/>
  <c r="N114" i="6"/>
  <c r="P114" i="6"/>
  <c r="C116" i="6"/>
  <c r="E116" i="6"/>
  <c r="G116" i="6"/>
  <c r="I116" i="6"/>
  <c r="K116" i="6"/>
  <c r="M116" i="6"/>
  <c r="O116" i="6"/>
  <c r="Q116" i="6"/>
  <c r="I117" i="6"/>
  <c r="K117" i="6"/>
  <c r="M117" i="6"/>
  <c r="O117" i="6"/>
  <c r="Q117" i="6"/>
  <c r="C118" i="6"/>
  <c r="E118" i="6"/>
  <c r="G118" i="6"/>
  <c r="K118" i="6"/>
  <c r="M118" i="6"/>
  <c r="O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B125" i="6"/>
  <c r="C125" i="6"/>
  <c r="D125" i="6"/>
  <c r="E125" i="6"/>
  <c r="F125" i="6"/>
  <c r="G125" i="6"/>
  <c r="N125" i="6"/>
  <c r="O125" i="6"/>
  <c r="P125" i="6"/>
  <c r="Q125" i="6"/>
  <c r="A127" i="6"/>
  <c r="I165" i="6"/>
  <c r="F167" i="6"/>
  <c r="H167" i="6"/>
  <c r="L167" i="6"/>
  <c r="P169" i="6"/>
  <c r="K173" i="6"/>
  <c r="Q173" i="6"/>
  <c r="D174" i="6"/>
  <c r="F174" i="6"/>
  <c r="H174" i="6"/>
  <c r="L174" i="6"/>
  <c r="L175" i="6"/>
  <c r="F176" i="6"/>
  <c r="H176" i="6"/>
  <c r="J176" i="6"/>
  <c r="K176" i="6"/>
  <c r="O176" i="6"/>
  <c r="C177" i="6"/>
  <c r="F177" i="6"/>
  <c r="G177" i="6"/>
  <c r="H177" i="6"/>
  <c r="L177" i="6"/>
  <c r="B178" i="6"/>
  <c r="H178" i="6"/>
  <c r="J178" i="6"/>
  <c r="L178" i="6"/>
  <c r="P178" i="6"/>
  <c r="B179" i="6"/>
  <c r="E179" i="6"/>
  <c r="J179" i="6"/>
  <c r="B24" i="4"/>
  <c r="B19" i="4"/>
  <c r="B23" i="4"/>
  <c r="B15" i="4"/>
  <c r="B60" i="4"/>
  <c r="B5" i="4"/>
  <c r="B25" i="4"/>
  <c r="B8" i="4"/>
  <c r="B43" i="4"/>
  <c r="B46" i="4"/>
  <c r="B45" i="4"/>
  <c r="B35" i="4"/>
  <c r="B11" i="4"/>
  <c r="B51" i="4"/>
  <c r="B44" i="4"/>
  <c r="B33" i="4"/>
  <c r="B14" i="4"/>
  <c r="B30" i="4"/>
  <c r="B4" i="4"/>
  <c r="B21" i="4"/>
  <c r="B54" i="4"/>
  <c r="B29" i="4"/>
  <c r="B36" i="4"/>
  <c r="B41" i="4"/>
  <c r="B49" i="4"/>
  <c r="B48" i="4"/>
  <c r="B10" i="4"/>
  <c r="B18" i="4"/>
  <c r="B58" i="4"/>
  <c r="B34" i="4"/>
  <c r="B39" i="4"/>
  <c r="B38" i="4"/>
  <c r="B16" i="4"/>
  <c r="B53" i="4"/>
  <c r="B20" i="4"/>
  <c r="B6" i="4"/>
  <c r="B31" i="4"/>
  <c r="B55" i="4"/>
  <c r="B26" i="4"/>
  <c r="B28" i="4"/>
  <c r="B50" i="4"/>
  <c r="B56" i="4"/>
  <c r="B9" i="4"/>
  <c r="B59" i="4"/>
  <c r="B61" i="4"/>
  <c r="B13" i="4"/>
  <c r="B40" i="4"/>
  <c r="N149" i="6" l="1"/>
  <c r="B66" i="10"/>
  <c r="B155" i="6" s="1"/>
  <c r="G134" i="6"/>
  <c r="J99" i="6"/>
  <c r="E136" i="6"/>
  <c r="P37" i="9"/>
  <c r="O138" i="6"/>
  <c r="O135" i="6"/>
  <c r="L136" i="6"/>
  <c r="D135" i="6"/>
  <c r="D150" i="6"/>
  <c r="J149" i="6"/>
  <c r="B148" i="6"/>
  <c r="L148" i="6"/>
  <c r="F147" i="6"/>
  <c r="B142" i="6"/>
  <c r="F144" i="6"/>
  <c r="N142" i="6"/>
  <c r="N143" i="6"/>
  <c r="N162" i="24"/>
  <c r="L139" i="6"/>
  <c r="P140" i="6"/>
  <c r="H139" i="6"/>
  <c r="O140" i="6"/>
  <c r="G139" i="6"/>
  <c r="D139" i="6"/>
  <c r="K110" i="6"/>
  <c r="I110" i="6"/>
  <c r="Q37" i="9"/>
  <c r="J134" i="6"/>
  <c r="K136" i="6"/>
  <c r="I136" i="6"/>
  <c r="L135" i="6"/>
  <c r="H136" i="6"/>
  <c r="M102" i="6"/>
  <c r="K37" i="9"/>
  <c r="N37" i="9"/>
  <c r="M37" i="9"/>
  <c r="E80" i="52"/>
  <c r="E85" i="52"/>
  <c r="E87" i="52"/>
  <c r="E88" i="52"/>
  <c r="E76" i="52"/>
  <c r="E77" i="52"/>
  <c r="E78" i="52"/>
  <c r="Q124" i="11"/>
  <c r="H149" i="13"/>
  <c r="H119" i="13"/>
  <c r="H146" i="13"/>
  <c r="H116" i="13"/>
  <c r="H26" i="9"/>
  <c r="P137" i="13"/>
  <c r="H100" i="13"/>
  <c r="C253" i="17"/>
  <c r="C204" i="17"/>
  <c r="K251" i="17"/>
  <c r="K202" i="17"/>
  <c r="C201" i="17"/>
  <c r="C250" i="17"/>
  <c r="K186" i="17"/>
  <c r="K242" i="17"/>
  <c r="K190" i="17"/>
  <c r="K196" i="17"/>
  <c r="K189" i="17"/>
  <c r="M52" i="6"/>
  <c r="Q148" i="11"/>
  <c r="G127" i="11"/>
  <c r="G117" i="11"/>
  <c r="P105" i="11"/>
  <c r="O103" i="11"/>
  <c r="H15" i="7"/>
  <c r="H10" i="7"/>
  <c r="N128" i="12"/>
  <c r="K129" i="12"/>
  <c r="K127" i="12"/>
  <c r="F127" i="11"/>
  <c r="Q121" i="11"/>
  <c r="G128" i="11"/>
  <c r="O154" i="12"/>
  <c r="G150" i="12"/>
  <c r="O148" i="12"/>
  <c r="G147" i="12"/>
  <c r="O141" i="12"/>
  <c r="L140" i="6"/>
  <c r="D127" i="11"/>
  <c r="P121" i="11"/>
  <c r="I101" i="11"/>
  <c r="F128" i="11"/>
  <c r="F125" i="11"/>
  <c r="F117" i="11"/>
  <c r="O123" i="12"/>
  <c r="K140" i="6"/>
  <c r="C139" i="6"/>
  <c r="I134" i="6"/>
  <c r="J145" i="6"/>
  <c r="J142" i="6"/>
  <c r="O121" i="11"/>
  <c r="P111" i="11"/>
  <c r="I103" i="11"/>
  <c r="M102" i="11"/>
  <c r="J140" i="6"/>
  <c r="B139" i="6"/>
  <c r="I129" i="11"/>
  <c r="Q116" i="11"/>
  <c r="P109" i="11"/>
  <c r="H103" i="11"/>
  <c r="D128" i="11"/>
  <c r="D117" i="11"/>
  <c r="D15" i="7"/>
  <c r="G136" i="6"/>
  <c r="L121" i="11"/>
  <c r="F119" i="11"/>
  <c r="P107" i="11"/>
  <c r="K148" i="12"/>
  <c r="C147" i="12"/>
  <c r="K145" i="12"/>
  <c r="K141" i="12"/>
  <c r="K148" i="13"/>
  <c r="G35" i="6"/>
  <c r="E134" i="6"/>
  <c r="D119" i="11"/>
  <c r="D99" i="11"/>
  <c r="B15" i="7"/>
  <c r="M101" i="12"/>
  <c r="M100" i="12"/>
  <c r="M109" i="12"/>
  <c r="F96" i="14"/>
  <c r="F157" i="6" s="1"/>
  <c r="Q123" i="11"/>
  <c r="Q129" i="11"/>
  <c r="I111" i="11"/>
  <c r="I106" i="11"/>
  <c r="I99" i="11"/>
  <c r="L101" i="12"/>
  <c r="E96" i="14"/>
  <c r="E157" i="6" s="1"/>
  <c r="M48" i="6"/>
  <c r="E47" i="6"/>
  <c r="M45" i="6"/>
  <c r="E41" i="6"/>
  <c r="C136" i="6"/>
  <c r="L109" i="11"/>
  <c r="K125" i="12"/>
  <c r="K123" i="12"/>
  <c r="K120" i="12"/>
  <c r="K117" i="12"/>
  <c r="C107" i="12"/>
  <c r="C26" i="8"/>
  <c r="K10" i="8"/>
  <c r="C103" i="12"/>
  <c r="K101" i="12"/>
  <c r="C100" i="12"/>
  <c r="H121" i="11"/>
  <c r="D105" i="11"/>
  <c r="G138" i="12"/>
  <c r="O136" i="12"/>
  <c r="B143" i="12"/>
  <c r="B151" i="12"/>
  <c r="J147" i="12"/>
  <c r="B146" i="12"/>
  <c r="J101" i="12"/>
  <c r="B100" i="12"/>
  <c r="J109" i="12"/>
  <c r="J107" i="12"/>
  <c r="G148" i="13"/>
  <c r="C47" i="6"/>
  <c r="C41" i="6"/>
  <c r="C35" i="6"/>
  <c r="F138" i="12"/>
  <c r="I101" i="12"/>
  <c r="Q99" i="12"/>
  <c r="P206" i="15"/>
  <c r="Q137" i="13"/>
  <c r="I116" i="11"/>
  <c r="Q102" i="11"/>
  <c r="P100" i="11"/>
  <c r="E99" i="11"/>
  <c r="O121" i="12"/>
  <c r="P128" i="12"/>
  <c r="P119" i="12"/>
  <c r="H101" i="12"/>
  <c r="P99" i="12"/>
  <c r="H106" i="12"/>
  <c r="H104" i="12"/>
  <c r="H107" i="12"/>
  <c r="L102" i="13"/>
  <c r="D101" i="13"/>
  <c r="L135" i="13"/>
  <c r="Q49" i="6"/>
  <c r="Q34" i="6"/>
  <c r="G101" i="12"/>
  <c r="C117" i="13"/>
  <c r="C147" i="13"/>
  <c r="C10" i="9"/>
  <c r="K102" i="13"/>
  <c r="K50" i="9"/>
  <c r="C101" i="13"/>
  <c r="C49" i="9"/>
  <c r="K47" i="9"/>
  <c r="K135" i="13"/>
  <c r="P149" i="6"/>
  <c r="H148" i="6"/>
  <c r="P146" i="6"/>
  <c r="H145" i="6"/>
  <c r="P143" i="6"/>
  <c r="H140" i="6"/>
  <c r="P138" i="6"/>
  <c r="Q125" i="11"/>
  <c r="K120" i="11"/>
  <c r="G116" i="11"/>
  <c r="P108" i="11"/>
  <c r="N100" i="11"/>
  <c r="C138" i="12"/>
  <c r="K136" i="12"/>
  <c r="C135" i="12"/>
  <c r="K99" i="12"/>
  <c r="F153" i="12"/>
  <c r="N118" i="12"/>
  <c r="N119" i="12"/>
  <c r="N122" i="12"/>
  <c r="N116" i="12"/>
  <c r="N142" i="12"/>
  <c r="N106" i="12"/>
  <c r="N141" i="12"/>
  <c r="N140" i="12"/>
  <c r="N138" i="12"/>
  <c r="F101" i="12"/>
  <c r="J102" i="13"/>
  <c r="B101" i="13"/>
  <c r="J99" i="13"/>
  <c r="J135" i="13"/>
  <c r="O46" i="10"/>
  <c r="H123" i="11"/>
  <c r="O104" i="11"/>
  <c r="M100" i="11"/>
  <c r="J127" i="11"/>
  <c r="J122" i="11"/>
  <c r="J119" i="11"/>
  <c r="B125" i="11"/>
  <c r="J15" i="7"/>
  <c r="J10" i="7"/>
  <c r="B102" i="11"/>
  <c r="M120" i="12"/>
  <c r="M119" i="12"/>
  <c r="M116" i="12"/>
  <c r="M108" i="12"/>
  <c r="M10" i="8"/>
  <c r="E101" i="12"/>
  <c r="F118" i="13"/>
  <c r="Q122" i="13"/>
  <c r="Q152" i="13"/>
  <c r="Q146" i="13"/>
  <c r="Q116" i="13"/>
  <c r="Q100" i="13"/>
  <c r="I99" i="13"/>
  <c r="I135" i="13"/>
  <c r="I100" i="13"/>
  <c r="F142" i="6"/>
  <c r="O139" i="6"/>
  <c r="G138" i="6"/>
  <c r="N150" i="6"/>
  <c r="N147" i="6"/>
  <c r="F140" i="6"/>
  <c r="N128" i="11"/>
  <c r="E116" i="11"/>
  <c r="P106" i="11"/>
  <c r="L100" i="11"/>
  <c r="I127" i="11"/>
  <c r="I122" i="11"/>
  <c r="I119" i="11"/>
  <c r="Q101" i="11"/>
  <c r="K121" i="12"/>
  <c r="L119" i="12"/>
  <c r="L116" i="12"/>
  <c r="L129" i="12"/>
  <c r="L106" i="12"/>
  <c r="L104" i="12"/>
  <c r="I136" i="13"/>
  <c r="P122" i="13"/>
  <c r="P152" i="13"/>
  <c r="P100" i="13"/>
  <c r="H99" i="13"/>
  <c r="H135" i="13"/>
  <c r="M40" i="6"/>
  <c r="M34" i="6"/>
  <c r="P15" i="7"/>
  <c r="P10" i="7"/>
  <c r="P101" i="11"/>
  <c r="O122" i="13"/>
  <c r="O152" i="13"/>
  <c r="O146" i="13"/>
  <c r="O116" i="13"/>
  <c r="G102" i="13"/>
  <c r="O100" i="13"/>
  <c r="O48" i="9"/>
  <c r="G99" i="13"/>
  <c r="G47" i="9"/>
  <c r="Q201" i="15"/>
  <c r="Q210" i="15"/>
  <c r="Q205" i="15"/>
  <c r="Q213" i="15"/>
  <c r="Q192" i="15"/>
  <c r="Q246" i="15"/>
  <c r="I168" i="15"/>
  <c r="I174" i="15"/>
  <c r="I164" i="15"/>
  <c r="I159" i="15"/>
  <c r="I162" i="15"/>
  <c r="D148" i="6"/>
  <c r="L146" i="6"/>
  <c r="D145" i="6"/>
  <c r="L143" i="6"/>
  <c r="D142" i="6"/>
  <c r="L147" i="6"/>
  <c r="D140" i="6"/>
  <c r="K128" i="11"/>
  <c r="G120" i="11"/>
  <c r="I102" i="11"/>
  <c r="O15" i="7"/>
  <c r="G15" i="7"/>
  <c r="G10" i="7"/>
  <c r="G136" i="12"/>
  <c r="B153" i="12"/>
  <c r="B150" i="12"/>
  <c r="B147" i="12"/>
  <c r="B117" i="12"/>
  <c r="J142" i="12"/>
  <c r="J106" i="12"/>
  <c r="J140" i="12"/>
  <c r="J104" i="12"/>
  <c r="I146" i="13"/>
  <c r="N122" i="13"/>
  <c r="N152" i="13"/>
  <c r="N26" i="9"/>
  <c r="F102" i="13"/>
  <c r="F138" i="13"/>
  <c r="N100" i="13"/>
  <c r="F99" i="13"/>
  <c r="H208" i="15"/>
  <c r="H207" i="15"/>
  <c r="H205" i="15"/>
  <c r="P249" i="17"/>
  <c r="P202" i="15"/>
  <c r="P205" i="15"/>
  <c r="P213" i="15"/>
  <c r="H232" i="16"/>
  <c r="H170" i="15"/>
  <c r="H229" i="16"/>
  <c r="H174" i="15"/>
  <c r="H168" i="15"/>
  <c r="H171" i="15"/>
  <c r="O63" i="10"/>
  <c r="F102" i="11"/>
  <c r="F122" i="11"/>
  <c r="F121" i="11"/>
  <c r="N120" i="11"/>
  <c r="N117" i="11"/>
  <c r="N15" i="7"/>
  <c r="N10" i="7"/>
  <c r="O102" i="12"/>
  <c r="Q127" i="12"/>
  <c r="Q122" i="12"/>
  <c r="Q119" i="12"/>
  <c r="I106" i="12"/>
  <c r="Q100" i="12"/>
  <c r="E138" i="13"/>
  <c r="M100" i="13"/>
  <c r="E99" i="13"/>
  <c r="K139" i="6"/>
  <c r="C138" i="6"/>
  <c r="M130" i="6"/>
  <c r="B146" i="6"/>
  <c r="J144" i="6"/>
  <c r="J46" i="10"/>
  <c r="E102" i="11"/>
  <c r="E127" i="11"/>
  <c r="M125" i="11"/>
  <c r="E119" i="11"/>
  <c r="M117" i="11"/>
  <c r="E109" i="11"/>
  <c r="E107" i="11"/>
  <c r="M10" i="7"/>
  <c r="E100" i="11"/>
  <c r="M134" i="12"/>
  <c r="J135" i="12"/>
  <c r="I107" i="12"/>
  <c r="N102" i="12"/>
  <c r="Q117" i="13"/>
  <c r="L149" i="13"/>
  <c r="L119" i="13"/>
  <c r="L15" i="9"/>
  <c r="D138" i="13"/>
  <c r="L100" i="13"/>
  <c r="D99" i="13"/>
  <c r="J139" i="6"/>
  <c r="B138" i="6"/>
  <c r="K63" i="10"/>
  <c r="G122" i="11"/>
  <c r="D120" i="11"/>
  <c r="K117" i="11"/>
  <c r="O101" i="11"/>
  <c r="L125" i="11"/>
  <c r="L117" i="11"/>
  <c r="D100" i="11"/>
  <c r="B135" i="12"/>
  <c r="M102" i="12"/>
  <c r="O127" i="12"/>
  <c r="O122" i="12"/>
  <c r="O119" i="12"/>
  <c r="G108" i="12"/>
  <c r="G104" i="12"/>
  <c r="P117" i="13"/>
  <c r="K99" i="13"/>
  <c r="K149" i="13"/>
  <c r="K119" i="13"/>
  <c r="C50" i="9"/>
  <c r="C138" i="13"/>
  <c r="K100" i="13"/>
  <c r="K48" i="9"/>
  <c r="C99" i="13"/>
  <c r="C47" i="9"/>
  <c r="I176" i="15"/>
  <c r="E205" i="15"/>
  <c r="E254" i="15"/>
  <c r="M211" i="15"/>
  <c r="M212" i="15"/>
  <c r="M210" i="15"/>
  <c r="M207" i="15"/>
  <c r="M213" i="15"/>
  <c r="M208" i="15"/>
  <c r="I149" i="13"/>
  <c r="I119" i="13"/>
  <c r="H46" i="10"/>
  <c r="E122" i="11"/>
  <c r="N101" i="11"/>
  <c r="Q99" i="11"/>
  <c r="K153" i="12"/>
  <c r="C152" i="12"/>
  <c r="K150" i="12"/>
  <c r="C149" i="12"/>
  <c r="C143" i="12"/>
  <c r="K134" i="12"/>
  <c r="N129" i="12"/>
  <c r="H111" i="12"/>
  <c r="L102" i="12"/>
  <c r="J149" i="13"/>
  <c r="J119" i="13"/>
  <c r="B138" i="13"/>
  <c r="J100" i="13"/>
  <c r="H212" i="15"/>
  <c r="Q208" i="15"/>
  <c r="L256" i="17"/>
  <c r="L256" i="16"/>
  <c r="L252" i="16"/>
  <c r="L203" i="15"/>
  <c r="D202" i="15"/>
  <c r="D251" i="16"/>
  <c r="L210" i="15"/>
  <c r="L207" i="15"/>
  <c r="L208" i="15"/>
  <c r="L249" i="16"/>
  <c r="D240" i="16"/>
  <c r="D184" i="15"/>
  <c r="G179" i="16"/>
  <c r="G176" i="16"/>
  <c r="G174" i="16"/>
  <c r="G172" i="16"/>
  <c r="G169" i="16"/>
  <c r="H240" i="17"/>
  <c r="N164" i="16"/>
  <c r="H187" i="17"/>
  <c r="D232" i="16"/>
  <c r="D170" i="15"/>
  <c r="L230" i="16"/>
  <c r="L168" i="15"/>
  <c r="D204" i="16"/>
  <c r="D253" i="16"/>
  <c r="L202" i="16"/>
  <c r="L251" i="16"/>
  <c r="L171" i="16"/>
  <c r="L173" i="16"/>
  <c r="L180" i="16"/>
  <c r="L164" i="16"/>
  <c r="L159" i="16"/>
  <c r="L162" i="16"/>
  <c r="K161" i="16"/>
  <c r="J171" i="16"/>
  <c r="J169" i="16"/>
  <c r="J179" i="16"/>
  <c r="Q94" i="14"/>
  <c r="Q206" i="16"/>
  <c r="I178" i="16"/>
  <c r="I180" i="16"/>
  <c r="J223" i="17"/>
  <c r="J161" i="17"/>
  <c r="J164" i="17"/>
  <c r="J163" i="17"/>
  <c r="H241" i="21"/>
  <c r="H198" i="21"/>
  <c r="P239" i="21"/>
  <c r="P196" i="21"/>
  <c r="H238" i="21"/>
  <c r="H195" i="21"/>
  <c r="H235" i="21"/>
  <c r="H191" i="21"/>
  <c r="P179" i="21"/>
  <c r="P230" i="21"/>
  <c r="H178" i="21"/>
  <c r="H229" i="21"/>
  <c r="P176" i="21"/>
  <c r="P227" i="21"/>
  <c r="P160" i="21"/>
  <c r="P217" i="21"/>
  <c r="P215" i="16"/>
  <c r="P206" i="16"/>
  <c r="H164" i="16"/>
  <c r="H162" i="16"/>
  <c r="I252" i="17"/>
  <c r="I203" i="17"/>
  <c r="I171" i="17"/>
  <c r="I233" i="17"/>
  <c r="G163" i="16"/>
  <c r="G162" i="16"/>
  <c r="H252" i="17"/>
  <c r="H203" i="17"/>
  <c r="D231" i="20"/>
  <c r="D180" i="19"/>
  <c r="L176" i="19"/>
  <c r="L184" i="19"/>
  <c r="L190" i="19"/>
  <c r="L177" i="19"/>
  <c r="L179" i="19"/>
  <c r="L187" i="19"/>
  <c r="L180" i="19"/>
  <c r="L182" i="19"/>
  <c r="L216" i="20"/>
  <c r="L159" i="19"/>
  <c r="P204" i="17"/>
  <c r="P185" i="17"/>
  <c r="O253" i="17"/>
  <c r="O204" i="17"/>
  <c r="P127" i="12"/>
  <c r="P122" i="12"/>
  <c r="H10" i="8"/>
  <c r="G50" i="9"/>
  <c r="O10" i="9"/>
  <c r="O49" i="9"/>
  <c r="G48" i="9"/>
  <c r="D178" i="15"/>
  <c r="E160" i="15"/>
  <c r="L179" i="16"/>
  <c r="N174" i="16"/>
  <c r="P160" i="16"/>
  <c r="M211" i="16"/>
  <c r="E198" i="16"/>
  <c r="E196" i="16"/>
  <c r="E191" i="16"/>
  <c r="E189" i="16"/>
  <c r="E187" i="16"/>
  <c r="E184" i="16"/>
  <c r="M180" i="16"/>
  <c r="M178" i="16"/>
  <c r="M173" i="16"/>
  <c r="N15" i="9"/>
  <c r="G171" i="15"/>
  <c r="K179" i="16"/>
  <c r="M174" i="16"/>
  <c r="N127" i="12"/>
  <c r="F154" i="12"/>
  <c r="N152" i="12"/>
  <c r="N149" i="12"/>
  <c r="F148" i="12"/>
  <c r="N15" i="8"/>
  <c r="N143" i="12"/>
  <c r="F108" i="12"/>
  <c r="F10" i="8"/>
  <c r="M15" i="9"/>
  <c r="G159" i="15"/>
  <c r="B235" i="16"/>
  <c r="B173" i="15"/>
  <c r="J225" i="16"/>
  <c r="J163" i="15"/>
  <c r="I179" i="16"/>
  <c r="L174" i="16"/>
  <c r="N160" i="16"/>
  <c r="K205" i="16"/>
  <c r="C198" i="16"/>
  <c r="C191" i="16"/>
  <c r="K180" i="16"/>
  <c r="K173" i="16"/>
  <c r="K164" i="16"/>
  <c r="K159" i="16"/>
  <c r="C159" i="16"/>
  <c r="C162" i="16"/>
  <c r="Q250" i="17"/>
  <c r="L253" i="17"/>
  <c r="L204" i="17"/>
  <c r="L235" i="20"/>
  <c r="M127" i="12"/>
  <c r="M122" i="12"/>
  <c r="E129" i="12"/>
  <c r="E108" i="12"/>
  <c r="D10" i="9"/>
  <c r="L137" i="13"/>
  <c r="E171" i="15"/>
  <c r="P162" i="15"/>
  <c r="Q215" i="15"/>
  <c r="Q207" i="15"/>
  <c r="I179" i="15"/>
  <c r="I172" i="15"/>
  <c r="Q174" i="15"/>
  <c r="Q172" i="15"/>
  <c r="I163" i="15"/>
  <c r="Q160" i="15"/>
  <c r="Q163" i="15"/>
  <c r="F197" i="16"/>
  <c r="K174" i="16"/>
  <c r="L160" i="16"/>
  <c r="J180" i="16"/>
  <c r="J173" i="16"/>
  <c r="J164" i="16"/>
  <c r="J159" i="16"/>
  <c r="B159" i="16"/>
  <c r="B162" i="16"/>
  <c r="P250" i="17"/>
  <c r="K253" i="17"/>
  <c r="K204" i="17"/>
  <c r="L127" i="12"/>
  <c r="L122" i="12"/>
  <c r="D119" i="12"/>
  <c r="L15" i="8"/>
  <c r="D108" i="12"/>
  <c r="L10" i="8"/>
  <c r="D10" i="8"/>
  <c r="C15" i="9"/>
  <c r="C48" i="9"/>
  <c r="N132" i="6"/>
  <c r="B201" i="15"/>
  <c r="P215" i="15"/>
  <c r="P207" i="15"/>
  <c r="H206" i="15"/>
  <c r="P243" i="16"/>
  <c r="P187" i="15"/>
  <c r="H172" i="15"/>
  <c r="H231" i="16"/>
  <c r="H225" i="16"/>
  <c r="P223" i="16"/>
  <c r="P161" i="15"/>
  <c r="H222" i="16"/>
  <c r="P160" i="15"/>
  <c r="P163" i="15"/>
  <c r="H178" i="16"/>
  <c r="J174" i="16"/>
  <c r="K160" i="16"/>
  <c r="J253" i="17"/>
  <c r="J204" i="17"/>
  <c r="K122" i="12"/>
  <c r="C15" i="8"/>
  <c r="K109" i="12"/>
  <c r="C108" i="12"/>
  <c r="C105" i="12"/>
  <c r="K26" i="8"/>
  <c r="C10" i="8"/>
  <c r="K103" i="12"/>
  <c r="J10" i="9"/>
  <c r="J137" i="13"/>
  <c r="E46" i="6"/>
  <c r="E34" i="6"/>
  <c r="H162" i="15"/>
  <c r="O215" i="15"/>
  <c r="O200" i="15" s="1"/>
  <c r="O207" i="15"/>
  <c r="O202" i="15"/>
  <c r="G190" i="15"/>
  <c r="G192" i="15"/>
  <c r="G179" i="15"/>
  <c r="O174" i="15"/>
  <c r="O172" i="15"/>
  <c r="O227" i="17"/>
  <c r="O165" i="15"/>
  <c r="G160" i="15"/>
  <c r="O164" i="15"/>
  <c r="I174" i="16"/>
  <c r="B160" i="17"/>
  <c r="I253" i="17"/>
  <c r="I204" i="17"/>
  <c r="L99" i="11"/>
  <c r="O100" i="12"/>
  <c r="J127" i="12"/>
  <c r="J149" i="12"/>
  <c r="B148" i="12"/>
  <c r="J146" i="12"/>
  <c r="B108" i="12"/>
  <c r="B141" i="12"/>
  <c r="B140" i="12"/>
  <c r="Q15" i="9"/>
  <c r="I15" i="9"/>
  <c r="I26" i="9"/>
  <c r="Q10" i="9"/>
  <c r="I10" i="9"/>
  <c r="Q102" i="13"/>
  <c r="I137" i="13"/>
  <c r="F253" i="16"/>
  <c r="N243" i="16"/>
  <c r="F242" i="16"/>
  <c r="F189" i="15"/>
  <c r="F184" i="15"/>
  <c r="F197" i="15"/>
  <c r="F187" i="15"/>
  <c r="F192" i="15"/>
  <c r="N232" i="16"/>
  <c r="F231" i="16"/>
  <c r="N229" i="16"/>
  <c r="N176" i="15"/>
  <c r="N179" i="15"/>
  <c r="F225" i="16"/>
  <c r="N223" i="16"/>
  <c r="N161" i="15"/>
  <c r="F222" i="16"/>
  <c r="G164" i="16"/>
  <c r="H253" i="17"/>
  <c r="H204" i="17"/>
  <c r="C10" i="7"/>
  <c r="K138" i="12"/>
  <c r="I127" i="12"/>
  <c r="Q125" i="12"/>
  <c r="I122" i="12"/>
  <c r="Q117" i="12"/>
  <c r="I116" i="12"/>
  <c r="I10" i="8"/>
  <c r="Q10" i="8"/>
  <c r="I103" i="12"/>
  <c r="P15" i="9"/>
  <c r="H15" i="9"/>
  <c r="P10" i="9"/>
  <c r="H10" i="9"/>
  <c r="P102" i="13"/>
  <c r="P135" i="13"/>
  <c r="O91" i="14"/>
  <c r="C46" i="6"/>
  <c r="C34" i="6"/>
  <c r="M215" i="15"/>
  <c r="M205" i="15"/>
  <c r="E179" i="15"/>
  <c r="E174" i="15"/>
  <c r="E172" i="15"/>
  <c r="M162" i="15"/>
  <c r="M163" i="15"/>
  <c r="F164" i="16"/>
  <c r="N210" i="16"/>
  <c r="F194" i="16"/>
  <c r="F185" i="16"/>
  <c r="F173" i="16"/>
  <c r="G253" i="17"/>
  <c r="G204" i="17"/>
  <c r="B99" i="11"/>
  <c r="P125" i="12"/>
  <c r="H119" i="12"/>
  <c r="P117" i="12"/>
  <c r="H116" i="12"/>
  <c r="H15" i="8"/>
  <c r="H109" i="12"/>
  <c r="H26" i="8"/>
  <c r="P10" i="8"/>
  <c r="H103" i="12"/>
  <c r="G10" i="9"/>
  <c r="O102" i="13"/>
  <c r="O50" i="9"/>
  <c r="G49" i="9"/>
  <c r="O135" i="13"/>
  <c r="O47" i="9"/>
  <c r="N91" i="14"/>
  <c r="E162" i="15"/>
  <c r="L215" i="15"/>
  <c r="L213" i="15"/>
  <c r="L202" i="15"/>
  <c r="L245" i="17"/>
  <c r="L189" i="15"/>
  <c r="L243" i="16"/>
  <c r="L187" i="15"/>
  <c r="D197" i="15"/>
  <c r="D192" i="15"/>
  <c r="D179" i="15"/>
  <c r="D234" i="16"/>
  <c r="D231" i="16"/>
  <c r="L229" i="16"/>
  <c r="L223" i="16"/>
  <c r="L161" i="15"/>
  <c r="D222" i="16"/>
  <c r="L162" i="15"/>
  <c r="L163" i="15"/>
  <c r="F206" i="17"/>
  <c r="O125" i="12"/>
  <c r="G122" i="12"/>
  <c r="G121" i="12"/>
  <c r="G119" i="12"/>
  <c r="O117" i="12"/>
  <c r="G116" i="12"/>
  <c r="O26" i="8"/>
  <c r="G26" i="8"/>
  <c r="G10" i="8"/>
  <c r="O10" i="8"/>
  <c r="G103" i="12"/>
  <c r="O101" i="12"/>
  <c r="F116" i="13"/>
  <c r="N10" i="9"/>
  <c r="F10" i="9"/>
  <c r="N102" i="13"/>
  <c r="F101" i="13"/>
  <c r="N135" i="13"/>
  <c r="M91" i="14"/>
  <c r="Q64" i="14"/>
  <c r="Q56" i="6" s="1"/>
  <c r="Q48" i="6"/>
  <c r="I47" i="6"/>
  <c r="Q45" i="6"/>
  <c r="I41" i="6"/>
  <c r="M88" i="14"/>
  <c r="H165" i="15"/>
  <c r="C198" i="15"/>
  <c r="C184" i="15"/>
  <c r="C197" i="15"/>
  <c r="C190" i="15"/>
  <c r="K168" i="15"/>
  <c r="K179" i="15"/>
  <c r="K163" i="15"/>
  <c r="K159" i="15"/>
  <c r="Q208" i="16"/>
  <c r="P139" i="13"/>
  <c r="N125" i="12"/>
  <c r="F151" i="12"/>
  <c r="F149" i="12"/>
  <c r="N147" i="12"/>
  <c r="F146" i="12"/>
  <c r="F15" i="8"/>
  <c r="N10" i="8"/>
  <c r="F103" i="12"/>
  <c r="N101" i="12"/>
  <c r="F149" i="13"/>
  <c r="M102" i="13"/>
  <c r="E101" i="13"/>
  <c r="M135" i="13"/>
  <c r="K91" i="14"/>
  <c r="P64" i="14"/>
  <c r="P85" i="14" s="1"/>
  <c r="B215" i="15"/>
  <c r="G165" i="15"/>
  <c r="B210" i="15"/>
  <c r="B253" i="16"/>
  <c r="J251" i="16"/>
  <c r="J243" i="16"/>
  <c r="B242" i="16"/>
  <c r="J240" i="16"/>
  <c r="J237" i="16"/>
  <c r="J177" i="15"/>
  <c r="B234" i="16"/>
  <c r="B172" i="15"/>
  <c r="B231" i="16"/>
  <c r="J227" i="16"/>
  <c r="B225" i="16"/>
  <c r="J223" i="16"/>
  <c r="J161" i="15"/>
  <c r="B222" i="16"/>
  <c r="B160" i="15"/>
  <c r="M169" i="16"/>
  <c r="L163" i="16"/>
  <c r="D201" i="17"/>
  <c r="D250" i="17"/>
  <c r="L190" i="17"/>
  <c r="L196" i="17"/>
  <c r="O75" i="18"/>
  <c r="O40" i="9"/>
  <c r="O37" i="9" s="1"/>
  <c r="M167" i="23"/>
  <c r="M174" i="23"/>
  <c r="M170" i="23"/>
  <c r="M164" i="23"/>
  <c r="M184" i="23"/>
  <c r="M133" i="23"/>
  <c r="J196" i="19"/>
  <c r="E167" i="23"/>
  <c r="F243" i="17"/>
  <c r="F187" i="17"/>
  <c r="F240" i="17"/>
  <c r="F184" i="17"/>
  <c r="G181" i="19"/>
  <c r="P210" i="19"/>
  <c r="L197" i="17"/>
  <c r="L192" i="17"/>
  <c r="L188" i="17"/>
  <c r="C75" i="18"/>
  <c r="G207" i="19"/>
  <c r="G201" i="19"/>
  <c r="K197" i="17"/>
  <c r="K192" i="17"/>
  <c r="K188" i="17"/>
  <c r="G196" i="19"/>
  <c r="G161" i="19"/>
  <c r="F207" i="19"/>
  <c r="F201" i="19"/>
  <c r="D221" i="20"/>
  <c r="D215" i="20"/>
  <c r="M165" i="23"/>
  <c r="B240" i="17"/>
  <c r="B184" i="17"/>
  <c r="K181" i="20"/>
  <c r="K190" i="20"/>
  <c r="L183" i="19"/>
  <c r="K183" i="19"/>
  <c r="Q207" i="20"/>
  <c r="Q209" i="20"/>
  <c r="M168" i="23"/>
  <c r="M147" i="23"/>
  <c r="O102" i="18"/>
  <c r="O165" i="6" s="1"/>
  <c r="G210" i="19"/>
  <c r="G187" i="19"/>
  <c r="H244" i="20"/>
  <c r="P207" i="20"/>
  <c r="P201" i="20"/>
  <c r="P209" i="20"/>
  <c r="P160" i="20"/>
  <c r="P162" i="20"/>
  <c r="C180" i="19"/>
  <c r="O207" i="20"/>
  <c r="O199" i="20"/>
  <c r="O209" i="20"/>
  <c r="O160" i="20"/>
  <c r="O158" i="20"/>
  <c r="O166" i="20"/>
  <c r="O162" i="20"/>
  <c r="O170" i="20"/>
  <c r="O163" i="20"/>
  <c r="N252" i="16"/>
  <c r="F251" i="16"/>
  <c r="N249" i="16"/>
  <c r="F191" i="15"/>
  <c r="F243" i="16"/>
  <c r="N241" i="16"/>
  <c r="F240" i="16"/>
  <c r="N178" i="15"/>
  <c r="N235" i="16"/>
  <c r="N233" i="16"/>
  <c r="F232" i="16"/>
  <c r="F229" i="16"/>
  <c r="F227" i="16"/>
  <c r="N226" i="16"/>
  <c r="N224" i="16"/>
  <c r="F223" i="16"/>
  <c r="N221" i="16"/>
  <c r="L210" i="16"/>
  <c r="D198" i="16"/>
  <c r="L246" i="16"/>
  <c r="D191" i="16"/>
  <c r="L235" i="16"/>
  <c r="B252" i="17"/>
  <c r="O241" i="17"/>
  <c r="G223" i="17"/>
  <c r="L159" i="17"/>
  <c r="E206" i="17"/>
  <c r="F164" i="17"/>
  <c r="M98" i="18"/>
  <c r="C233" i="19"/>
  <c r="M199" i="19"/>
  <c r="Q163" i="19"/>
  <c r="P241" i="20"/>
  <c r="I179" i="20"/>
  <c r="L246" i="21"/>
  <c r="L210" i="21"/>
  <c r="L240" i="21"/>
  <c r="L197" i="21"/>
  <c r="L199" i="21"/>
  <c r="L207" i="21"/>
  <c r="D230" i="21"/>
  <c r="D179" i="21"/>
  <c r="D176" i="21"/>
  <c r="D227" i="21"/>
  <c r="M207" i="20"/>
  <c r="M209" i="20"/>
  <c r="E183" i="20"/>
  <c r="E177" i="20"/>
  <c r="M166" i="20"/>
  <c r="M162" i="20"/>
  <c r="K210" i="21"/>
  <c r="K246" i="21"/>
  <c r="C196" i="21"/>
  <c r="C239" i="21"/>
  <c r="K237" i="21"/>
  <c r="C230" i="21"/>
  <c r="C179" i="21"/>
  <c r="C176" i="21"/>
  <c r="C227" i="21"/>
  <c r="L246" i="20"/>
  <c r="D244" i="20"/>
  <c r="D242" i="20"/>
  <c r="D239" i="20"/>
  <c r="L183" i="20"/>
  <c r="D180" i="20"/>
  <c r="D183" i="20"/>
  <c r="L166" i="20"/>
  <c r="L170" i="20"/>
  <c r="L163" i="20"/>
  <c r="J246" i="21"/>
  <c r="J210" i="21"/>
  <c r="J240" i="21"/>
  <c r="J197" i="21"/>
  <c r="J199" i="21"/>
  <c r="J207" i="21"/>
  <c r="B176" i="21"/>
  <c r="B227" i="21"/>
  <c r="J163" i="21"/>
  <c r="J220" i="21"/>
  <c r="K211" i="15"/>
  <c r="K200" i="15" s="1"/>
  <c r="K178" i="15"/>
  <c r="K171" i="15"/>
  <c r="C174" i="15"/>
  <c r="C227" i="17"/>
  <c r="K226" i="17"/>
  <c r="Q204" i="16"/>
  <c r="I173" i="16"/>
  <c r="K241" i="17"/>
  <c r="G235" i="17"/>
  <c r="F169" i="17"/>
  <c r="B206" i="17"/>
  <c r="C164" i="17"/>
  <c r="P51" i="18"/>
  <c r="P60" i="6" s="1"/>
  <c r="P133" i="6" s="1"/>
  <c r="H191" i="19"/>
  <c r="M202" i="19"/>
  <c r="E209" i="19"/>
  <c r="E179" i="20"/>
  <c r="M168" i="20"/>
  <c r="K183" i="20"/>
  <c r="K179" i="20"/>
  <c r="C178" i="20"/>
  <c r="K172" i="20"/>
  <c r="K166" i="20"/>
  <c r="K170" i="20"/>
  <c r="K163" i="20"/>
  <c r="L177" i="21"/>
  <c r="I240" i="21"/>
  <c r="I197" i="21"/>
  <c r="Q195" i="21"/>
  <c r="Q238" i="21"/>
  <c r="I206" i="21"/>
  <c r="I207" i="21"/>
  <c r="M158" i="23"/>
  <c r="B213" i="15"/>
  <c r="B208" i="15"/>
  <c r="J252" i="16"/>
  <c r="B251" i="16"/>
  <c r="J249" i="16"/>
  <c r="B191" i="15"/>
  <c r="J244" i="16"/>
  <c r="J241" i="16"/>
  <c r="B240" i="16"/>
  <c r="J233" i="16"/>
  <c r="B232" i="16"/>
  <c r="J230" i="16"/>
  <c r="B227" i="16"/>
  <c r="J226" i="16"/>
  <c r="B223" i="16"/>
  <c r="J221" i="16"/>
  <c r="B220" i="16"/>
  <c r="P210" i="16"/>
  <c r="P204" i="16"/>
  <c r="H197" i="16"/>
  <c r="H194" i="16"/>
  <c r="H192" i="16"/>
  <c r="P189" i="16"/>
  <c r="H173" i="16"/>
  <c r="I241" i="17"/>
  <c r="E235" i="17"/>
  <c r="N185" i="17"/>
  <c r="I190" i="17"/>
  <c r="I97" i="18"/>
  <c r="G159" i="19"/>
  <c r="L202" i="19"/>
  <c r="L195" i="19"/>
  <c r="H203" i="20"/>
  <c r="M161" i="20"/>
  <c r="C185" i="21"/>
  <c r="K177" i="21"/>
  <c r="H246" i="21"/>
  <c r="H210" i="21"/>
  <c r="H81" i="18"/>
  <c r="H110" i="6" s="1"/>
  <c r="H207" i="21"/>
  <c r="M171" i="23"/>
  <c r="Q212" i="15"/>
  <c r="Q204" i="15"/>
  <c r="I213" i="15"/>
  <c r="I197" i="15"/>
  <c r="I194" i="15"/>
  <c r="I185" i="15"/>
  <c r="I180" i="15"/>
  <c r="Q176" i="15"/>
  <c r="I173" i="15"/>
  <c r="Q169" i="15"/>
  <c r="O212" i="16"/>
  <c r="O210" i="16"/>
  <c r="O204" i="16"/>
  <c r="G197" i="16"/>
  <c r="G192" i="16"/>
  <c r="G188" i="16"/>
  <c r="G185" i="16"/>
  <c r="O189" i="16"/>
  <c r="O183" i="16" s="1"/>
  <c r="G178" i="16"/>
  <c r="O174" i="16"/>
  <c r="G173" i="16"/>
  <c r="O163" i="16"/>
  <c r="O158" i="16" s="1"/>
  <c r="G159" i="16"/>
  <c r="G158" i="16" s="1"/>
  <c r="H241" i="17"/>
  <c r="P196" i="17"/>
  <c r="H190" i="17"/>
  <c r="E97" i="18"/>
  <c r="K177" i="19"/>
  <c r="G168" i="19"/>
  <c r="K202" i="19"/>
  <c r="K195" i="19"/>
  <c r="C207" i="19"/>
  <c r="Q206" i="20"/>
  <c r="Q202" i="20"/>
  <c r="Q200" i="20"/>
  <c r="Q198" i="20"/>
  <c r="Q195" i="20"/>
  <c r="I183" i="20"/>
  <c r="Q167" i="20"/>
  <c r="Q166" i="20"/>
  <c r="Q161" i="20"/>
  <c r="N195" i="21"/>
  <c r="J177" i="21"/>
  <c r="O195" i="21"/>
  <c r="O238" i="21"/>
  <c r="H180" i="15"/>
  <c r="P179" i="15"/>
  <c r="P176" i="15"/>
  <c r="P172" i="15"/>
  <c r="N212" i="16"/>
  <c r="N204" i="16"/>
  <c r="F192" i="16"/>
  <c r="F188" i="16"/>
  <c r="F178" i="16"/>
  <c r="F162" i="16"/>
  <c r="G241" i="17"/>
  <c r="O196" i="17"/>
  <c r="O189" i="17"/>
  <c r="G190" i="17"/>
  <c r="P164" i="17"/>
  <c r="J202" i="19"/>
  <c r="J198" i="19"/>
  <c r="J195" i="19"/>
  <c r="J190" i="19"/>
  <c r="J177" i="19"/>
  <c r="P202" i="20"/>
  <c r="P243" i="20"/>
  <c r="P200" i="20"/>
  <c r="P198" i="20"/>
  <c r="P195" i="20"/>
  <c r="H183" i="20"/>
  <c r="P170" i="20"/>
  <c r="P167" i="20"/>
  <c r="P166" i="20"/>
  <c r="P163" i="20"/>
  <c r="P161" i="20"/>
  <c r="F246" i="21"/>
  <c r="F210" i="21"/>
  <c r="F240" i="21"/>
  <c r="F197" i="21"/>
  <c r="F206" i="21"/>
  <c r="F207" i="21"/>
  <c r="F163" i="21"/>
  <c r="F220" i="21"/>
  <c r="E204" i="23"/>
  <c r="N72" i="26"/>
  <c r="N128" i="28"/>
  <c r="N129" i="28"/>
  <c r="F71" i="26"/>
  <c r="F114" i="28"/>
  <c r="F112" i="28"/>
  <c r="F109" i="28"/>
  <c r="F116" i="28"/>
  <c r="F118" i="28"/>
  <c r="O212" i="15"/>
  <c r="G197" i="15"/>
  <c r="G194" i="15"/>
  <c r="G180" i="15"/>
  <c r="O179" i="15"/>
  <c r="O176" i="15"/>
  <c r="G173" i="15"/>
  <c r="O169" i="15"/>
  <c r="G226" i="17"/>
  <c r="O225" i="17"/>
  <c r="M212" i="16"/>
  <c r="M204" i="16"/>
  <c r="E197" i="16"/>
  <c r="E194" i="16"/>
  <c r="E192" i="16"/>
  <c r="E190" i="16"/>
  <c r="E188" i="16"/>
  <c r="E185" i="16"/>
  <c r="E178" i="16"/>
  <c r="E173" i="16"/>
  <c r="E164" i="16"/>
  <c r="E162" i="16"/>
  <c r="N196" i="17"/>
  <c r="F207" i="17"/>
  <c r="F205" i="17"/>
  <c r="N189" i="17"/>
  <c r="F242" i="17"/>
  <c r="F186" i="17"/>
  <c r="O164" i="17"/>
  <c r="M96" i="18"/>
  <c r="D51" i="18"/>
  <c r="D60" i="6" s="1"/>
  <c r="Q230" i="19"/>
  <c r="Q167" i="19"/>
  <c r="Q158" i="19"/>
  <c r="I202" i="19"/>
  <c r="Q196" i="19"/>
  <c r="O198" i="20"/>
  <c r="G183" i="20"/>
  <c r="B230" i="21"/>
  <c r="E228" i="21"/>
  <c r="E177" i="21"/>
  <c r="F194" i="15"/>
  <c r="L257" i="16"/>
  <c r="L255" i="16"/>
  <c r="L247" i="16"/>
  <c r="D194" i="16"/>
  <c r="D244" i="16"/>
  <c r="L242" i="16"/>
  <c r="L187" i="16"/>
  <c r="L176" i="16"/>
  <c r="H233" i="17"/>
  <c r="E207" i="17"/>
  <c r="E205" i="17"/>
  <c r="N164" i="17"/>
  <c r="K190" i="19"/>
  <c r="K184" i="19"/>
  <c r="P207" i="19"/>
  <c r="H202" i="19"/>
  <c r="H200" i="19"/>
  <c r="P196" i="20"/>
  <c r="L241" i="21"/>
  <c r="L198" i="21"/>
  <c r="L235" i="21"/>
  <c r="L191" i="21"/>
  <c r="D228" i="21"/>
  <c r="D177" i="21"/>
  <c r="E192" i="15"/>
  <c r="E185" i="15"/>
  <c r="E168" i="15"/>
  <c r="E164" i="15"/>
  <c r="K212" i="16"/>
  <c r="K204" i="16"/>
  <c r="C194" i="16"/>
  <c r="K187" i="16"/>
  <c r="K183" i="16" s="1"/>
  <c r="K176" i="16"/>
  <c r="C164" i="16"/>
  <c r="C158" i="16" s="1"/>
  <c r="K163" i="16"/>
  <c r="E243" i="17"/>
  <c r="O240" i="17"/>
  <c r="G233" i="17"/>
  <c r="B171" i="17"/>
  <c r="F161" i="17"/>
  <c r="D242" i="17"/>
  <c r="D186" i="17"/>
  <c r="D177" i="17"/>
  <c r="M164" i="17"/>
  <c r="C80" i="18"/>
  <c r="C109" i="6" s="1"/>
  <c r="O158" i="19"/>
  <c r="G202" i="19"/>
  <c r="G170" i="19"/>
  <c r="G167" i="19"/>
  <c r="O196" i="20"/>
  <c r="K215" i="21"/>
  <c r="C197" i="21"/>
  <c r="C240" i="21"/>
  <c r="K235" i="21"/>
  <c r="K191" i="21"/>
  <c r="C188" i="21"/>
  <c r="C233" i="21"/>
  <c r="C161" i="21"/>
  <c r="C218" i="21"/>
  <c r="K159" i="21"/>
  <c r="K216" i="21"/>
  <c r="C158" i="21"/>
  <c r="C215" i="21"/>
  <c r="B145" i="28"/>
  <c r="B109" i="27"/>
  <c r="J109" i="27"/>
  <c r="J118" i="27"/>
  <c r="J111" i="27"/>
  <c r="J120" i="27"/>
  <c r="L257" i="17"/>
  <c r="D256" i="17"/>
  <c r="L247" i="17"/>
  <c r="D194" i="15"/>
  <c r="D246" i="17"/>
  <c r="D244" i="17"/>
  <c r="L172" i="15"/>
  <c r="J204" i="16"/>
  <c r="J187" i="16"/>
  <c r="J176" i="16"/>
  <c r="B164" i="16"/>
  <c r="D243" i="17"/>
  <c r="E233" i="17"/>
  <c r="M224" i="17"/>
  <c r="C207" i="17"/>
  <c r="C205" i="17"/>
  <c r="C242" i="17"/>
  <c r="C186" i="17"/>
  <c r="P198" i="19"/>
  <c r="K176" i="19"/>
  <c r="Q161" i="19"/>
  <c r="N209" i="19"/>
  <c r="N207" i="19"/>
  <c r="F202" i="19"/>
  <c r="N201" i="19"/>
  <c r="F198" i="19"/>
  <c r="N196" i="19"/>
  <c r="F195" i="19"/>
  <c r="M196" i="20"/>
  <c r="G176" i="20"/>
  <c r="H167" i="20"/>
  <c r="J241" i="21"/>
  <c r="J198" i="21"/>
  <c r="J235" i="21"/>
  <c r="J191" i="21"/>
  <c r="B163" i="21"/>
  <c r="B220" i="21"/>
  <c r="B161" i="21"/>
  <c r="B218" i="21"/>
  <c r="J159" i="21"/>
  <c r="J216" i="21"/>
  <c r="B158" i="21"/>
  <c r="B215" i="21"/>
  <c r="C185" i="15"/>
  <c r="K174" i="15"/>
  <c r="K234" i="17"/>
  <c r="I176" i="16"/>
  <c r="C243" i="17"/>
  <c r="D233" i="17"/>
  <c r="K224" i="17"/>
  <c r="B207" i="17"/>
  <c r="B205" i="17"/>
  <c r="B242" i="17"/>
  <c r="B186" i="17"/>
  <c r="B183" i="17" s="1"/>
  <c r="K164" i="17"/>
  <c r="M209" i="19"/>
  <c r="E202" i="19"/>
  <c r="E167" i="19"/>
  <c r="E176" i="20"/>
  <c r="I235" i="21"/>
  <c r="I191" i="21"/>
  <c r="Q160" i="21"/>
  <c r="Q217" i="21"/>
  <c r="E155" i="28"/>
  <c r="E125" i="28"/>
  <c r="E114" i="28"/>
  <c r="E112" i="28"/>
  <c r="E109" i="28"/>
  <c r="M100" i="28"/>
  <c r="O136" i="24"/>
  <c r="O134" i="24"/>
  <c r="M171" i="25"/>
  <c r="D128" i="28"/>
  <c r="D155" i="28"/>
  <c r="D125" i="28"/>
  <c r="L128" i="28"/>
  <c r="L153" i="28"/>
  <c r="L102" i="28"/>
  <c r="L100" i="28"/>
  <c r="C128" i="28"/>
  <c r="C125" i="28"/>
  <c r="K129" i="28"/>
  <c r="C112" i="28"/>
  <c r="C109" i="28"/>
  <c r="N77" i="22"/>
  <c r="N168" i="6" s="1"/>
  <c r="B128" i="28"/>
  <c r="B125" i="28"/>
  <c r="B112" i="28"/>
  <c r="B114" i="28"/>
  <c r="B109" i="28"/>
  <c r="J102" i="28"/>
  <c r="M151" i="25"/>
  <c r="M129" i="28"/>
  <c r="Q159" i="28"/>
  <c r="Q129" i="28"/>
  <c r="I129" i="28"/>
  <c r="I128" i="28"/>
  <c r="Q102" i="28"/>
  <c r="Q104" i="28"/>
  <c r="F209" i="24"/>
  <c r="H169" i="24"/>
  <c r="L58" i="22"/>
  <c r="L111" i="6" s="1"/>
  <c r="H129" i="28"/>
  <c r="H153" i="28"/>
  <c r="H128" i="28"/>
  <c r="K194" i="25"/>
  <c r="K146" i="25"/>
  <c r="G128" i="28"/>
  <c r="G125" i="28"/>
  <c r="O104" i="28"/>
  <c r="O100" i="28"/>
  <c r="O96" i="28"/>
  <c r="M172" i="23"/>
  <c r="M166" i="23"/>
  <c r="M157" i="23"/>
  <c r="M149" i="23"/>
  <c r="I172" i="24"/>
  <c r="I168" i="24"/>
  <c r="I166" i="24"/>
  <c r="I163" i="24"/>
  <c r="I147" i="24"/>
  <c r="B183" i="25"/>
  <c r="B132" i="25"/>
  <c r="M76" i="26"/>
  <c r="M173" i="6" s="1"/>
  <c r="N127" i="28"/>
  <c r="N124" i="28"/>
  <c r="F120" i="28"/>
  <c r="F115" i="28"/>
  <c r="F111" i="28"/>
  <c r="F108" i="28"/>
  <c r="L166" i="23"/>
  <c r="H172" i="24"/>
  <c r="H168" i="24"/>
  <c r="H166" i="24"/>
  <c r="H163" i="24"/>
  <c r="H147" i="24"/>
  <c r="O126" i="29"/>
  <c r="O156" i="29"/>
  <c r="G58" i="26"/>
  <c r="G117" i="6" s="1"/>
  <c r="G112" i="29"/>
  <c r="G101" i="29"/>
  <c r="G139" i="29"/>
  <c r="H209" i="25"/>
  <c r="H171" i="25"/>
  <c r="P197" i="25"/>
  <c r="P149" i="25"/>
  <c r="L116" i="28"/>
  <c r="L150" i="28"/>
  <c r="N126" i="29"/>
  <c r="N156" i="29"/>
  <c r="G194" i="25"/>
  <c r="G146" i="25"/>
  <c r="O182" i="25"/>
  <c r="O131" i="25"/>
  <c r="M126" i="29"/>
  <c r="M156" i="29"/>
  <c r="E101" i="29"/>
  <c r="E139" i="29"/>
  <c r="F194" i="25"/>
  <c r="F146" i="25"/>
  <c r="F186" i="25"/>
  <c r="F135" i="25"/>
  <c r="M128" i="28"/>
  <c r="B127" i="28"/>
  <c r="B72" i="26"/>
  <c r="J96" i="28"/>
  <c r="J101" i="28"/>
  <c r="O206" i="20"/>
  <c r="O202" i="20"/>
  <c r="O200" i="20"/>
  <c r="O195" i="20"/>
  <c r="O167" i="20"/>
  <c r="O161" i="20"/>
  <c r="G166" i="21"/>
  <c r="O208" i="23"/>
  <c r="H163" i="23"/>
  <c r="D147" i="24"/>
  <c r="G183" i="25"/>
  <c r="O146" i="25"/>
  <c r="E153" i="29"/>
  <c r="E125" i="27"/>
  <c r="E140" i="29"/>
  <c r="E140" i="27"/>
  <c r="M133" i="29"/>
  <c r="M104" i="27"/>
  <c r="M97" i="27"/>
  <c r="K128" i="28"/>
  <c r="N101" i="28"/>
  <c r="E116" i="29"/>
  <c r="K156" i="29"/>
  <c r="K126" i="29"/>
  <c r="C114" i="29"/>
  <c r="C112" i="29"/>
  <c r="N97" i="33"/>
  <c r="N120" i="33"/>
  <c r="N206" i="20"/>
  <c r="N202" i="20"/>
  <c r="N200" i="20"/>
  <c r="F183" i="20"/>
  <c r="N170" i="20"/>
  <c r="N167" i="20"/>
  <c r="N164" i="20"/>
  <c r="N158" i="20"/>
  <c r="K208" i="23"/>
  <c r="M185" i="23"/>
  <c r="G168" i="23"/>
  <c r="G166" i="23"/>
  <c r="G163" i="23"/>
  <c r="G149" i="23"/>
  <c r="B157" i="24"/>
  <c r="C147" i="24"/>
  <c r="F183" i="25"/>
  <c r="J146" i="25"/>
  <c r="D194" i="25"/>
  <c r="D146" i="25"/>
  <c r="N109" i="27"/>
  <c r="L145" i="28"/>
  <c r="L133" i="28"/>
  <c r="M101" i="28"/>
  <c r="Q97" i="28"/>
  <c r="G110" i="29"/>
  <c r="P181" i="19"/>
  <c r="P230" i="20"/>
  <c r="P227" i="20"/>
  <c r="H177" i="19"/>
  <c r="H223" i="21"/>
  <c r="P222" i="21"/>
  <c r="P217" i="20"/>
  <c r="H216" i="20"/>
  <c r="M206" i="20"/>
  <c r="M202" i="20"/>
  <c r="M200" i="20"/>
  <c r="M195" i="20"/>
  <c r="E210" i="20"/>
  <c r="M167" i="20"/>
  <c r="M158" i="20"/>
  <c r="O207" i="23"/>
  <c r="K164" i="23"/>
  <c r="O131" i="23"/>
  <c r="F206" i="24"/>
  <c r="N204" i="24"/>
  <c r="F203" i="24"/>
  <c r="F197" i="24"/>
  <c r="N193" i="24"/>
  <c r="F192" i="24"/>
  <c r="N189" i="24"/>
  <c r="N180" i="24"/>
  <c r="B147" i="24"/>
  <c r="J132" i="24"/>
  <c r="C183" i="25"/>
  <c r="C194" i="25"/>
  <c r="C146" i="25"/>
  <c r="K182" i="25"/>
  <c r="K131" i="25"/>
  <c r="E58" i="26"/>
  <c r="E117" i="6" s="1"/>
  <c r="L101" i="28"/>
  <c r="P97" i="28"/>
  <c r="E110" i="29"/>
  <c r="I59" i="26"/>
  <c r="I128" i="29"/>
  <c r="J90" i="32"/>
  <c r="J91" i="32"/>
  <c r="J84" i="32"/>
  <c r="J105" i="32"/>
  <c r="J88" i="32"/>
  <c r="J95" i="32"/>
  <c r="O181" i="19"/>
  <c r="O179" i="19"/>
  <c r="O175" i="19" s="1"/>
  <c r="O217" i="20"/>
  <c r="G216" i="20"/>
  <c r="L202" i="20"/>
  <c r="L243" i="20"/>
  <c r="L188" i="20"/>
  <c r="L184" i="20"/>
  <c r="L182" i="20"/>
  <c r="L180" i="20"/>
  <c r="D230" i="20"/>
  <c r="D176" i="20"/>
  <c r="L167" i="20"/>
  <c r="L161" i="20"/>
  <c r="D217" i="20"/>
  <c r="O239" i="21"/>
  <c r="M182" i="23"/>
  <c r="I164" i="23"/>
  <c r="M173" i="23"/>
  <c r="M169" i="23"/>
  <c r="M159" i="23"/>
  <c r="M148" i="23"/>
  <c r="I174" i="24"/>
  <c r="I173" i="24"/>
  <c r="I170" i="24"/>
  <c r="I169" i="24"/>
  <c r="I167" i="24"/>
  <c r="I164" i="24"/>
  <c r="I150" i="24"/>
  <c r="Q139" i="24"/>
  <c r="Q135" i="24"/>
  <c r="Q133" i="24"/>
  <c r="Q130" i="24"/>
  <c r="N194" i="25"/>
  <c r="G189" i="25"/>
  <c r="Q182" i="25"/>
  <c r="Q166" i="25"/>
  <c r="J78" i="22"/>
  <c r="J169" i="6" s="1"/>
  <c r="Q56" i="26"/>
  <c r="Q74" i="26"/>
  <c r="Q171" i="6" s="1"/>
  <c r="B153" i="28"/>
  <c r="J116" i="27"/>
  <c r="J148" i="28"/>
  <c r="J112" i="27"/>
  <c r="B104" i="27"/>
  <c r="J133" i="28"/>
  <c r="K101" i="28"/>
  <c r="G155" i="29"/>
  <c r="H147" i="29"/>
  <c r="H111" i="29"/>
  <c r="N179" i="19"/>
  <c r="N176" i="19"/>
  <c r="K206" i="20"/>
  <c r="K200" i="20"/>
  <c r="K188" i="20"/>
  <c r="C187" i="20"/>
  <c r="K184" i="20"/>
  <c r="C183" i="20"/>
  <c r="K182" i="20"/>
  <c r="C179" i="20"/>
  <c r="K177" i="20"/>
  <c r="C176" i="20"/>
  <c r="K158" i="20"/>
  <c r="F198" i="21"/>
  <c r="C206" i="21"/>
  <c r="C200" i="21"/>
  <c r="L173" i="23"/>
  <c r="L169" i="23"/>
  <c r="L159" i="23"/>
  <c r="D147" i="23"/>
  <c r="H174" i="24"/>
  <c r="H173" i="24"/>
  <c r="H170" i="24"/>
  <c r="H167" i="24"/>
  <c r="H164" i="24"/>
  <c r="P170" i="24"/>
  <c r="H150" i="24"/>
  <c r="H145" i="24"/>
  <c r="P152" i="24"/>
  <c r="P139" i="24"/>
  <c r="P130" i="24"/>
  <c r="M194" i="25"/>
  <c r="E189" i="25"/>
  <c r="N182" i="25"/>
  <c r="M166" i="25"/>
  <c r="O56" i="26"/>
  <c r="G74" i="26"/>
  <c r="G171" i="6" s="1"/>
  <c r="I109" i="27"/>
  <c r="I145" i="27"/>
  <c r="M97" i="28"/>
  <c r="F155" i="29"/>
  <c r="G120" i="29"/>
  <c r="O145" i="29"/>
  <c r="O109" i="29"/>
  <c r="M232" i="20"/>
  <c r="E229" i="20"/>
  <c r="E226" i="20"/>
  <c r="M222" i="20"/>
  <c r="M217" i="20"/>
  <c r="E216" i="20"/>
  <c r="J190" i="20"/>
  <c r="J188" i="20"/>
  <c r="J184" i="20"/>
  <c r="B183" i="20"/>
  <c r="J182" i="20"/>
  <c r="J172" i="20"/>
  <c r="J167" i="20"/>
  <c r="J166" i="20"/>
  <c r="J163" i="20"/>
  <c r="J161" i="20"/>
  <c r="E175" i="23"/>
  <c r="N147" i="23"/>
  <c r="K173" i="23"/>
  <c r="K169" i="23"/>
  <c r="C168" i="23"/>
  <c r="C163" i="23"/>
  <c r="K159" i="23"/>
  <c r="K148" i="23"/>
  <c r="G174" i="24"/>
  <c r="G173" i="24"/>
  <c r="G170" i="24"/>
  <c r="G169" i="24"/>
  <c r="G167" i="24"/>
  <c r="G159" i="24"/>
  <c r="G150" i="24"/>
  <c r="G148" i="24"/>
  <c r="G145" i="24"/>
  <c r="O139" i="24"/>
  <c r="O135" i="24"/>
  <c r="O133" i="24"/>
  <c r="O130" i="24"/>
  <c r="I209" i="25"/>
  <c r="L194" i="25"/>
  <c r="C189" i="25"/>
  <c r="L166" i="25"/>
  <c r="M56" i="26"/>
  <c r="M74" i="26"/>
  <c r="M171" i="6" s="1"/>
  <c r="H148" i="28"/>
  <c r="H112" i="27"/>
  <c r="D114" i="28"/>
  <c r="D112" i="28"/>
  <c r="D109" i="28"/>
  <c r="E155" i="29"/>
  <c r="G114" i="29"/>
  <c r="F126" i="29"/>
  <c r="F156" i="29"/>
  <c r="F120" i="29"/>
  <c r="L227" i="20"/>
  <c r="D179" i="19"/>
  <c r="D216" i="20"/>
  <c r="I206" i="20"/>
  <c r="Q203" i="20"/>
  <c r="I202" i="20"/>
  <c r="Q201" i="20"/>
  <c r="I200" i="20"/>
  <c r="Q199" i="20"/>
  <c r="Q196" i="20"/>
  <c r="I195" i="20"/>
  <c r="I190" i="20"/>
  <c r="I188" i="20"/>
  <c r="I184" i="20"/>
  <c r="I182" i="20"/>
  <c r="I177" i="20"/>
  <c r="I172" i="20"/>
  <c r="I166" i="20"/>
  <c r="I163" i="20"/>
  <c r="I158" i="20"/>
  <c r="I203" i="21"/>
  <c r="J173" i="23"/>
  <c r="J170" i="23"/>
  <c r="J169" i="23"/>
  <c r="J159" i="23"/>
  <c r="J148" i="23"/>
  <c r="F174" i="24"/>
  <c r="F173" i="24"/>
  <c r="F170" i="24"/>
  <c r="F167" i="24"/>
  <c r="F159" i="24"/>
  <c r="F150" i="24"/>
  <c r="F145" i="24"/>
  <c r="N146" i="24"/>
  <c r="N139" i="24"/>
  <c r="N135" i="24"/>
  <c r="N130" i="24"/>
  <c r="F138" i="24"/>
  <c r="E209" i="25"/>
  <c r="K74" i="26"/>
  <c r="K171" i="6" s="1"/>
  <c r="K56" i="26"/>
  <c r="O143" i="29"/>
  <c r="O111" i="27"/>
  <c r="O112" i="27"/>
  <c r="O112" i="28"/>
  <c r="E114" i="29"/>
  <c r="E120" i="29"/>
  <c r="M109" i="29"/>
  <c r="M145" i="29"/>
  <c r="K181" i="19"/>
  <c r="K227" i="20"/>
  <c r="C226" i="20"/>
  <c r="H243" i="20"/>
  <c r="H190" i="20"/>
  <c r="H188" i="20"/>
  <c r="H184" i="20"/>
  <c r="H182" i="20"/>
  <c r="H177" i="20"/>
  <c r="H172" i="20"/>
  <c r="H166" i="20"/>
  <c r="H163" i="20"/>
  <c r="H161" i="20"/>
  <c r="P159" i="20"/>
  <c r="H158" i="20"/>
  <c r="H203" i="21"/>
  <c r="I173" i="23"/>
  <c r="I170" i="23"/>
  <c r="I169" i="23"/>
  <c r="Q167" i="23"/>
  <c r="I159" i="23"/>
  <c r="Q139" i="23"/>
  <c r="Q133" i="23"/>
  <c r="Q130" i="23"/>
  <c r="E174" i="24"/>
  <c r="E167" i="24"/>
  <c r="E158" i="24"/>
  <c r="E150" i="24"/>
  <c r="E145" i="24"/>
  <c r="M139" i="24"/>
  <c r="D209" i="25"/>
  <c r="Q197" i="25"/>
  <c r="O186" i="25"/>
  <c r="B71" i="26"/>
  <c r="I56" i="26"/>
  <c r="E128" i="27"/>
  <c r="L98" i="29"/>
  <c r="L136" i="29"/>
  <c r="D97" i="29"/>
  <c r="D135" i="29"/>
  <c r="H90" i="31"/>
  <c r="H103" i="31"/>
  <c r="H85" i="31"/>
  <c r="H99" i="31"/>
  <c r="H95" i="31"/>
  <c r="H93" i="31"/>
  <c r="H91" i="31"/>
  <c r="G57" i="40"/>
  <c r="G67" i="40"/>
  <c r="G60" i="40"/>
  <c r="G55" i="40"/>
  <c r="G36" i="38"/>
  <c r="G52" i="40"/>
  <c r="B159" i="19"/>
  <c r="O201" i="20"/>
  <c r="G190" i="20"/>
  <c r="G188" i="20"/>
  <c r="G184" i="20"/>
  <c r="G182" i="20"/>
  <c r="G180" i="20"/>
  <c r="G172" i="20"/>
  <c r="G166" i="20"/>
  <c r="G163" i="20"/>
  <c r="O159" i="20"/>
  <c r="G158" i="20"/>
  <c r="G203" i="21"/>
  <c r="G169" i="21"/>
  <c r="J147" i="23"/>
  <c r="H173" i="23"/>
  <c r="H170" i="23"/>
  <c r="H169" i="23"/>
  <c r="P135" i="23"/>
  <c r="P133" i="23"/>
  <c r="P130" i="23"/>
  <c r="D158" i="24"/>
  <c r="D150" i="24"/>
  <c r="D145" i="24"/>
  <c r="L146" i="24"/>
  <c r="O197" i="25"/>
  <c r="N186" i="25"/>
  <c r="E132" i="25"/>
  <c r="G56" i="26"/>
  <c r="E124" i="27"/>
  <c r="E141" i="27"/>
  <c r="E105" i="27"/>
  <c r="M101" i="27"/>
  <c r="M99" i="27"/>
  <c r="M96" i="27"/>
  <c r="E116" i="28"/>
  <c r="M112" i="28"/>
  <c r="C126" i="29"/>
  <c r="C156" i="29"/>
  <c r="K145" i="29"/>
  <c r="K109" i="29"/>
  <c r="K98" i="29"/>
  <c r="K136" i="29"/>
  <c r="O120" i="33"/>
  <c r="O97" i="31"/>
  <c r="Q182" i="19"/>
  <c r="I232" i="20"/>
  <c r="Q166" i="19"/>
  <c r="I222" i="20"/>
  <c r="Q220" i="20"/>
  <c r="Q215" i="20"/>
  <c r="F190" i="20"/>
  <c r="F188" i="20"/>
  <c r="F182" i="20"/>
  <c r="F170" i="20"/>
  <c r="F167" i="20"/>
  <c r="F166" i="20"/>
  <c r="N162" i="20"/>
  <c r="G191" i="21"/>
  <c r="F203" i="21"/>
  <c r="G173" i="23"/>
  <c r="G170" i="23"/>
  <c r="G169" i="23"/>
  <c r="O133" i="23"/>
  <c r="O130" i="23"/>
  <c r="C158" i="24"/>
  <c r="C150" i="24"/>
  <c r="C145" i="24"/>
  <c r="N197" i="25"/>
  <c r="M186" i="25"/>
  <c r="D129" i="27"/>
  <c r="D124" i="27"/>
  <c r="K159" i="29"/>
  <c r="P182" i="19"/>
  <c r="H227" i="20"/>
  <c r="P220" i="20"/>
  <c r="P215" i="20"/>
  <c r="M199" i="20"/>
  <c r="E190" i="20"/>
  <c r="E188" i="20"/>
  <c r="E184" i="20"/>
  <c r="E182" i="20"/>
  <c r="M159" i="20"/>
  <c r="E207" i="21"/>
  <c r="E201" i="21"/>
  <c r="F174" i="23"/>
  <c r="F173" i="23"/>
  <c r="F170" i="23"/>
  <c r="F169" i="23"/>
  <c r="F207" i="25"/>
  <c r="F164" i="23"/>
  <c r="B158" i="24"/>
  <c r="B145" i="24"/>
  <c r="J139" i="24"/>
  <c r="M197" i="25"/>
  <c r="M165" i="25"/>
  <c r="N70" i="26"/>
  <c r="C129" i="27"/>
  <c r="C124" i="27"/>
  <c r="K143" i="29"/>
  <c r="K120" i="27"/>
  <c r="K101" i="27"/>
  <c r="C116" i="28"/>
  <c r="J102" i="32"/>
  <c r="J97" i="32"/>
  <c r="J89" i="32"/>
  <c r="Q82" i="51"/>
  <c r="Q88" i="51"/>
  <c r="Q80" i="51"/>
  <c r="Q87" i="51"/>
  <c r="I100" i="32"/>
  <c r="E54" i="40"/>
  <c r="E64" i="40"/>
  <c r="E36" i="38"/>
  <c r="I34" i="42"/>
  <c r="I37" i="42"/>
  <c r="I177" i="6" s="1"/>
  <c r="B91" i="52"/>
  <c r="B106" i="52"/>
  <c r="B80" i="52"/>
  <c r="B88" i="52"/>
  <c r="B76" i="52"/>
  <c r="E94" i="33"/>
  <c r="D52" i="40"/>
  <c r="C55" i="40"/>
  <c r="C36" i="38"/>
  <c r="F97" i="52"/>
  <c r="F74" i="51"/>
  <c r="N77" i="51"/>
  <c r="N88" i="51"/>
  <c r="N80" i="51"/>
  <c r="N76" i="51"/>
  <c r="N81" i="51"/>
  <c r="N87" i="51"/>
  <c r="F71" i="40"/>
  <c r="I95" i="32"/>
  <c r="I88" i="32"/>
  <c r="C37" i="38"/>
  <c r="C176" i="6" s="1"/>
  <c r="C35" i="38"/>
  <c r="I105" i="32"/>
  <c r="I84" i="32"/>
  <c r="M87" i="33"/>
  <c r="B37" i="38"/>
  <c r="B176" i="6" s="1"/>
  <c r="B34" i="38"/>
  <c r="L75" i="40"/>
  <c r="O74" i="41"/>
  <c r="O53" i="41"/>
  <c r="O59" i="41"/>
  <c r="O57" i="41"/>
  <c r="O65" i="41"/>
  <c r="E37" i="42"/>
  <c r="E177" i="6" s="1"/>
  <c r="E35" i="42"/>
  <c r="H97" i="31"/>
  <c r="J100" i="32"/>
  <c r="J99" i="32"/>
  <c r="J87" i="32"/>
  <c r="F105" i="33"/>
  <c r="F99" i="33"/>
  <c r="F97" i="33"/>
  <c r="F93" i="33"/>
  <c r="F89" i="33"/>
  <c r="H64" i="35"/>
  <c r="H63" i="35"/>
  <c r="H60" i="35"/>
  <c r="K64" i="39"/>
  <c r="K63" i="39"/>
  <c r="K60" i="39"/>
  <c r="G64" i="40"/>
  <c r="G54" i="40"/>
  <c r="D37" i="42"/>
  <c r="D177" i="6" s="1"/>
  <c r="D35" i="42"/>
  <c r="C64" i="44"/>
  <c r="C70" i="44"/>
  <c r="C36" i="42"/>
  <c r="I99" i="32"/>
  <c r="I87" i="32"/>
  <c r="E105" i="33"/>
  <c r="E99" i="33"/>
  <c r="E97" i="33"/>
  <c r="J64" i="39"/>
  <c r="J63" i="39"/>
  <c r="G86" i="44"/>
  <c r="G68" i="43"/>
  <c r="M37" i="50"/>
  <c r="M179" i="6" s="1"/>
  <c r="M35" i="50"/>
  <c r="Q73" i="51"/>
  <c r="L53" i="41"/>
  <c r="L74" i="41"/>
  <c r="B37" i="42"/>
  <c r="B177" i="6" s="1"/>
  <c r="B35" i="42"/>
  <c r="N66" i="37"/>
  <c r="N81" i="37"/>
  <c r="K53" i="41"/>
  <c r="K74" i="41"/>
  <c r="E84" i="44"/>
  <c r="K102" i="29"/>
  <c r="D72" i="49"/>
  <c r="D55" i="49"/>
  <c r="L53" i="49"/>
  <c r="L70" i="49"/>
  <c r="N89" i="51"/>
  <c r="N73" i="51"/>
  <c r="Q120" i="27"/>
  <c r="Q111" i="27"/>
  <c r="Q146" i="28"/>
  <c r="I141" i="28"/>
  <c r="I136" i="28"/>
  <c r="P37" i="30"/>
  <c r="P174" i="6" s="1"/>
  <c r="F106" i="31"/>
  <c r="B97" i="31"/>
  <c r="B95" i="31"/>
  <c r="B88" i="31"/>
  <c r="C102" i="31"/>
  <c r="C99" i="31"/>
  <c r="E87" i="32"/>
  <c r="Q108" i="33"/>
  <c r="M51" i="37"/>
  <c r="I53" i="41"/>
  <c r="I74" i="41"/>
  <c r="C86" i="44"/>
  <c r="C68" i="43"/>
  <c r="K85" i="44"/>
  <c r="K67" i="43"/>
  <c r="C84" i="44"/>
  <c r="C66" i="43"/>
  <c r="P120" i="27"/>
  <c r="I102" i="29"/>
  <c r="O37" i="30"/>
  <c r="O174" i="6" s="1"/>
  <c r="E106" i="31"/>
  <c r="B99" i="31"/>
  <c r="F90" i="31"/>
  <c r="B100" i="31"/>
  <c r="D100" i="32"/>
  <c r="D87" i="32"/>
  <c r="D84" i="32"/>
  <c r="O108" i="33"/>
  <c r="I61" i="36"/>
  <c r="K51" i="37"/>
  <c r="K72" i="37"/>
  <c r="E55" i="40"/>
  <c r="H74" i="41"/>
  <c r="H53" i="41"/>
  <c r="H55" i="41"/>
  <c r="H56" i="41"/>
  <c r="M82" i="44"/>
  <c r="H78" i="22"/>
  <c r="H169" i="6" s="1"/>
  <c r="O153" i="29"/>
  <c r="O120" i="27"/>
  <c r="O115" i="27"/>
  <c r="O108" i="27"/>
  <c r="G143" i="29"/>
  <c r="H101" i="28"/>
  <c r="G129" i="28"/>
  <c r="O158" i="28"/>
  <c r="G150" i="28"/>
  <c r="G145" i="28"/>
  <c r="O121" i="28"/>
  <c r="O137" i="28"/>
  <c r="I109" i="29"/>
  <c r="I98" i="29"/>
  <c r="D106" i="31"/>
  <c r="E90" i="31"/>
  <c r="D103" i="32"/>
  <c r="C100" i="32"/>
  <c r="C87" i="32"/>
  <c r="C84" i="32"/>
  <c r="M108" i="33"/>
  <c r="E60" i="36"/>
  <c r="O72" i="37"/>
  <c r="C60" i="40"/>
  <c r="D55" i="40"/>
  <c r="H79" i="41"/>
  <c r="H63" i="41"/>
  <c r="O63" i="41"/>
  <c r="O60" i="41"/>
  <c r="O56" i="41"/>
  <c r="G74" i="41"/>
  <c r="G53" i="41"/>
  <c r="L85" i="43"/>
  <c r="D69" i="49"/>
  <c r="Q54" i="49"/>
  <c r="Q71" i="49"/>
  <c r="P108" i="27"/>
  <c r="N120" i="27"/>
  <c r="N115" i="27"/>
  <c r="N149" i="28"/>
  <c r="F146" i="28"/>
  <c r="F143" i="28"/>
  <c r="N104" i="27"/>
  <c r="H158" i="28"/>
  <c r="F127" i="28"/>
  <c r="N125" i="28"/>
  <c r="F124" i="28"/>
  <c r="N121" i="28"/>
  <c r="Q137" i="29"/>
  <c r="M108" i="31"/>
  <c r="B106" i="31"/>
  <c r="D90" i="31"/>
  <c r="H108" i="31"/>
  <c r="H106" i="31"/>
  <c r="H94" i="31"/>
  <c r="C103" i="32"/>
  <c r="D94" i="32"/>
  <c r="J108" i="32"/>
  <c r="J103" i="32"/>
  <c r="J85" i="32"/>
  <c r="B84" i="32"/>
  <c r="K108" i="33"/>
  <c r="F88" i="33"/>
  <c r="H61" i="35"/>
  <c r="H58" i="35"/>
  <c r="H57" i="35"/>
  <c r="I57" i="36"/>
  <c r="Q75" i="41"/>
  <c r="D56" i="41"/>
  <c r="N66" i="41"/>
  <c r="N81" i="41"/>
  <c r="N63" i="41"/>
  <c r="N60" i="41"/>
  <c r="N56" i="41"/>
  <c r="F74" i="41"/>
  <c r="F53" i="41"/>
  <c r="F65" i="41"/>
  <c r="E81" i="44"/>
  <c r="F78" i="22"/>
  <c r="F169" i="6" s="1"/>
  <c r="E158" i="29"/>
  <c r="M153" i="29"/>
  <c r="M120" i="27"/>
  <c r="E151" i="29"/>
  <c r="M115" i="27"/>
  <c r="M149" i="29"/>
  <c r="M111" i="27"/>
  <c r="M108" i="27"/>
  <c r="E143" i="29"/>
  <c r="M140" i="29"/>
  <c r="M138" i="29"/>
  <c r="M158" i="28"/>
  <c r="E150" i="28"/>
  <c r="E145" i="28"/>
  <c r="M121" i="28"/>
  <c r="M137" i="28"/>
  <c r="M134" i="28"/>
  <c r="F114" i="29"/>
  <c r="B90" i="31"/>
  <c r="C94" i="32"/>
  <c r="I108" i="32"/>
  <c r="I90" i="32"/>
  <c r="I85" i="32"/>
  <c r="J64" i="36"/>
  <c r="P75" i="41"/>
  <c r="M60" i="41"/>
  <c r="M56" i="41"/>
  <c r="E53" i="41"/>
  <c r="E74" i="41"/>
  <c r="M51" i="41"/>
  <c r="M72" i="41"/>
  <c r="C68" i="44"/>
  <c r="E136" i="25"/>
  <c r="D125" i="27"/>
  <c r="L120" i="27"/>
  <c r="L115" i="27"/>
  <c r="L149" i="28"/>
  <c r="D146" i="28"/>
  <c r="D143" i="28"/>
  <c r="L104" i="27"/>
  <c r="D124" i="28"/>
  <c r="L121" i="28"/>
  <c r="D108" i="31"/>
  <c r="M87" i="31"/>
  <c r="F108" i="31"/>
  <c r="C91" i="32"/>
  <c r="H108" i="32"/>
  <c r="H106" i="32"/>
  <c r="H94" i="32"/>
  <c r="H90" i="32"/>
  <c r="I66" i="36"/>
  <c r="I64" i="36"/>
  <c r="I60" i="36"/>
  <c r="I56" i="36"/>
  <c r="I54" i="36"/>
  <c r="G63" i="37"/>
  <c r="G60" i="37"/>
  <c r="G56" i="37"/>
  <c r="E67" i="40"/>
  <c r="E82" i="40"/>
  <c r="E61" i="40"/>
  <c r="E58" i="40"/>
  <c r="E57" i="40"/>
  <c r="M57" i="40"/>
  <c r="M36" i="38"/>
  <c r="M58" i="40"/>
  <c r="O55" i="41"/>
  <c r="L60" i="41"/>
  <c r="L56" i="41"/>
  <c r="B76" i="44"/>
  <c r="B68" i="44"/>
  <c r="D35" i="46"/>
  <c r="D34" i="46"/>
  <c r="D78" i="22"/>
  <c r="D169" i="6" s="1"/>
  <c r="C128" i="27"/>
  <c r="K153" i="29"/>
  <c r="K115" i="27"/>
  <c r="K113" i="27"/>
  <c r="K108" i="27"/>
  <c r="C109" i="27"/>
  <c r="C157" i="28"/>
  <c r="C114" i="28"/>
  <c r="K113" i="28"/>
  <c r="C141" i="28"/>
  <c r="K137" i="28"/>
  <c r="C136" i="28"/>
  <c r="B37" i="30"/>
  <c r="B174" i="6" s="1"/>
  <c r="E85" i="31"/>
  <c r="E108" i="31"/>
  <c r="G108" i="32"/>
  <c r="G106" i="32"/>
  <c r="G94" i="32"/>
  <c r="G90" i="32"/>
  <c r="G85" i="32"/>
  <c r="M58" i="35"/>
  <c r="H64" i="36"/>
  <c r="H60" i="36"/>
  <c r="F63" i="37"/>
  <c r="D67" i="40"/>
  <c r="L57" i="40"/>
  <c r="L61" i="40"/>
  <c r="N55" i="41"/>
  <c r="K56" i="41"/>
  <c r="B95" i="52"/>
  <c r="E76" i="26"/>
  <c r="E173" i="6" s="1"/>
  <c r="J115" i="27"/>
  <c r="J147" i="28"/>
  <c r="B129" i="28"/>
  <c r="B124" i="28"/>
  <c r="J113" i="28"/>
  <c r="B97" i="28"/>
  <c r="M155" i="29"/>
  <c r="D94" i="31"/>
  <c r="D85" i="31"/>
  <c r="F108" i="32"/>
  <c r="F106" i="32"/>
  <c r="F94" i="32"/>
  <c r="F90" i="32"/>
  <c r="B88" i="33"/>
  <c r="D61" i="35"/>
  <c r="D58" i="35"/>
  <c r="D57" i="35"/>
  <c r="G64" i="36"/>
  <c r="G54" i="36"/>
  <c r="P82" i="37"/>
  <c r="O66" i="37"/>
  <c r="E63" i="37"/>
  <c r="E60" i="37"/>
  <c r="E56" i="37"/>
  <c r="E54" i="37"/>
  <c r="E75" i="37"/>
  <c r="C67" i="40"/>
  <c r="K57" i="40"/>
  <c r="K61" i="40"/>
  <c r="L89" i="44"/>
  <c r="L89" i="43"/>
  <c r="L87" i="44"/>
  <c r="L87" i="43"/>
  <c r="C66" i="44"/>
  <c r="Q127" i="27"/>
  <c r="I153" i="29"/>
  <c r="I120" i="27"/>
  <c r="Q118" i="27"/>
  <c r="I115" i="27"/>
  <c r="Q114" i="27"/>
  <c r="Q148" i="29"/>
  <c r="I111" i="27"/>
  <c r="Q109" i="27"/>
  <c r="I108" i="27"/>
  <c r="I140" i="29"/>
  <c r="I138" i="29"/>
  <c r="Q133" i="29"/>
  <c r="H150" i="28"/>
  <c r="Q156" i="28"/>
  <c r="Q127" i="28"/>
  <c r="Q120" i="28"/>
  <c r="Q149" i="28"/>
  <c r="I113" i="28"/>
  <c r="I139" i="28"/>
  <c r="I137" i="28"/>
  <c r="Q135" i="28"/>
  <c r="B112" i="29"/>
  <c r="E98" i="31"/>
  <c r="B94" i="31"/>
  <c r="C85" i="31"/>
  <c r="B97" i="32"/>
  <c r="E108" i="32"/>
  <c r="E106" i="32"/>
  <c r="E94" i="32"/>
  <c r="E90" i="32"/>
  <c r="Q89" i="33"/>
  <c r="Q100" i="33"/>
  <c r="F64" i="36"/>
  <c r="N82" i="37"/>
  <c r="L66" i="37"/>
  <c r="D63" i="37"/>
  <c r="D60" i="37"/>
  <c r="D56" i="37"/>
  <c r="D54" i="37"/>
  <c r="D75" i="37"/>
  <c r="G37" i="38"/>
  <c r="G176" i="6" s="1"/>
  <c r="M52" i="40"/>
  <c r="B58" i="40"/>
  <c r="L75" i="41"/>
  <c r="C85" i="44"/>
  <c r="C67" i="43"/>
  <c r="G60" i="47"/>
  <c r="G53" i="47"/>
  <c r="P127" i="27"/>
  <c r="P118" i="27"/>
  <c r="H115" i="27"/>
  <c r="Q108" i="28"/>
  <c r="P120" i="28"/>
  <c r="H113" i="28"/>
  <c r="Q128" i="29"/>
  <c r="Q102" i="29"/>
  <c r="B108" i="31"/>
  <c r="D108" i="32"/>
  <c r="D106" i="32"/>
  <c r="D90" i="32"/>
  <c r="P100" i="33"/>
  <c r="P97" i="33"/>
  <c r="H37" i="34"/>
  <c r="H175" i="6" s="1"/>
  <c r="E66" i="36"/>
  <c r="E64" i="36"/>
  <c r="E54" i="36"/>
  <c r="C63" i="37"/>
  <c r="C56" i="37"/>
  <c r="C54" i="37"/>
  <c r="C75" i="37"/>
  <c r="E67" i="39"/>
  <c r="E61" i="39"/>
  <c r="E58" i="39"/>
  <c r="E57" i="39"/>
  <c r="L52" i="40"/>
  <c r="I57" i="40"/>
  <c r="I67" i="40"/>
  <c r="I36" i="38"/>
  <c r="P77" i="22"/>
  <c r="P168" i="6" s="1"/>
  <c r="G153" i="29"/>
  <c r="O116" i="27"/>
  <c r="G104" i="27"/>
  <c r="G97" i="27"/>
  <c r="O133" i="29"/>
  <c r="Q113" i="28"/>
  <c r="G155" i="28"/>
  <c r="O135" i="28"/>
  <c r="G134" i="28"/>
  <c r="N37" i="30"/>
  <c r="N174" i="6" s="1"/>
  <c r="C98" i="31"/>
  <c r="Q116" i="32"/>
  <c r="I115" i="32"/>
  <c r="Q113" i="32"/>
  <c r="C108" i="32"/>
  <c r="C106" i="32"/>
  <c r="C90" i="32"/>
  <c r="C85" i="32"/>
  <c r="M84" i="33"/>
  <c r="Q66" i="35"/>
  <c r="Q54" i="35"/>
  <c r="D64" i="36"/>
  <c r="B63" i="37"/>
  <c r="B60" i="37"/>
  <c r="B56" i="37"/>
  <c r="D65" i="39"/>
  <c r="D61" i="39"/>
  <c r="D58" i="39"/>
  <c r="H57" i="40"/>
  <c r="H67" i="40"/>
  <c r="Q70" i="45"/>
  <c r="Q88" i="45"/>
  <c r="I66" i="45"/>
  <c r="I84" i="45"/>
  <c r="O57" i="48"/>
  <c r="O36" i="46"/>
  <c r="L55" i="48"/>
  <c r="P59" i="49"/>
  <c r="C68" i="45"/>
  <c r="I53" i="47"/>
  <c r="I75" i="48"/>
  <c r="Q74" i="48"/>
  <c r="I68" i="48"/>
  <c r="K70" i="49"/>
  <c r="C72" i="44"/>
  <c r="D73" i="45"/>
  <c r="D72" i="45"/>
  <c r="D68" i="45"/>
  <c r="D37" i="46"/>
  <c r="D178" i="6" s="1"/>
  <c r="J62" i="47"/>
  <c r="L56" i="49"/>
  <c r="Q89" i="51"/>
  <c r="Q81" i="51"/>
  <c r="Q76" i="51"/>
  <c r="E89" i="52"/>
  <c r="E81" i="52"/>
  <c r="B72" i="44"/>
  <c r="C72" i="45"/>
  <c r="I59" i="47"/>
  <c r="I57" i="47"/>
  <c r="I55" i="47"/>
  <c r="O62" i="48"/>
  <c r="O59" i="48"/>
  <c r="O52" i="48"/>
  <c r="P89" i="51"/>
  <c r="P87" i="51"/>
  <c r="P81" i="51"/>
  <c r="D89" i="52"/>
  <c r="D87" i="52"/>
  <c r="D81" i="52"/>
  <c r="I62" i="47"/>
  <c r="C55" i="49"/>
  <c r="O89" i="51"/>
  <c r="O87" i="51"/>
  <c r="C89" i="52"/>
  <c r="C87" i="52"/>
  <c r="C81" i="52"/>
  <c r="C80" i="52"/>
  <c r="I61" i="47"/>
  <c r="G62" i="47"/>
  <c r="G59" i="47"/>
  <c r="G57" i="47"/>
  <c r="I77" i="48"/>
  <c r="B89" i="52"/>
  <c r="B87" i="52"/>
  <c r="B81" i="52"/>
  <c r="I52" i="47"/>
  <c r="E77" i="48"/>
  <c r="H64" i="39"/>
  <c r="H63" i="39"/>
  <c r="H56" i="40"/>
  <c r="H51" i="40"/>
  <c r="J60" i="41"/>
  <c r="J56" i="41"/>
  <c r="O89" i="45"/>
  <c r="E62" i="47"/>
  <c r="Q76" i="48"/>
  <c r="K62" i="48"/>
  <c r="K57" i="48"/>
  <c r="N71" i="49"/>
  <c r="P69" i="49"/>
  <c r="M58" i="49"/>
  <c r="L54" i="49"/>
  <c r="O57" i="49"/>
  <c r="B90" i="51"/>
  <c r="L89" i="51"/>
  <c r="L87" i="51"/>
  <c r="L81" i="51"/>
  <c r="G64" i="39"/>
  <c r="G63" i="39"/>
  <c r="G60" i="39"/>
  <c r="G66" i="40"/>
  <c r="G63" i="40"/>
  <c r="G56" i="40"/>
  <c r="G51" i="40"/>
  <c r="I60" i="41"/>
  <c r="F52" i="47"/>
  <c r="D62" i="47"/>
  <c r="E76" i="48"/>
  <c r="L58" i="49"/>
  <c r="K54" i="49"/>
  <c r="K87" i="51"/>
  <c r="K81" i="51"/>
  <c r="Q87" i="53"/>
  <c r="Q78" i="53"/>
  <c r="O54" i="35"/>
  <c r="O51" i="35"/>
  <c r="C66" i="36"/>
  <c r="C64" i="36"/>
  <c r="C63" i="36"/>
  <c r="C60" i="36"/>
  <c r="K57" i="36"/>
  <c r="C56" i="36"/>
  <c r="K55" i="36"/>
  <c r="C54" i="36"/>
  <c r="K52" i="36"/>
  <c r="C51" i="36"/>
  <c r="H65" i="37"/>
  <c r="P65" i="37"/>
  <c r="P37" i="38"/>
  <c r="P176" i="6" s="1"/>
  <c r="F64" i="39"/>
  <c r="F63" i="39"/>
  <c r="N61" i="39"/>
  <c r="F60" i="39"/>
  <c r="N57" i="39"/>
  <c r="N67" i="40"/>
  <c r="F66" i="40"/>
  <c r="N65" i="40"/>
  <c r="F64" i="40"/>
  <c r="F63" i="40"/>
  <c r="N61" i="40"/>
  <c r="F60" i="40"/>
  <c r="N57" i="40"/>
  <c r="F56" i="40"/>
  <c r="F54" i="40"/>
  <c r="F51" i="40"/>
  <c r="P63" i="43"/>
  <c r="L76" i="44"/>
  <c r="M71" i="45"/>
  <c r="E75" i="48"/>
  <c r="Q73" i="48"/>
  <c r="N69" i="49"/>
  <c r="K58" i="49"/>
  <c r="H54" i="49"/>
  <c r="N106" i="52"/>
  <c r="P87" i="53"/>
  <c r="N66" i="35"/>
  <c r="N64" i="35"/>
  <c r="N63" i="35"/>
  <c r="N60" i="35"/>
  <c r="N54" i="35"/>
  <c r="B64" i="36"/>
  <c r="B63" i="36"/>
  <c r="B60" i="36"/>
  <c r="B51" i="36"/>
  <c r="E82" i="37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O73" i="43"/>
  <c r="C76" i="44"/>
  <c r="K76" i="44"/>
  <c r="L68" i="45"/>
  <c r="J61" i="47"/>
  <c r="J60" i="47"/>
  <c r="O60" i="48"/>
  <c r="H55" i="48"/>
  <c r="L77" i="49"/>
  <c r="H58" i="49"/>
  <c r="J89" i="51"/>
  <c r="I89" i="51"/>
  <c r="I87" i="51"/>
  <c r="Q85" i="51"/>
  <c r="I81" i="51"/>
  <c r="I80" i="51"/>
  <c r="I78" i="51"/>
  <c r="Q77" i="51"/>
  <c r="I76" i="51"/>
  <c r="Q74" i="51"/>
  <c r="E74" i="52"/>
  <c r="O87" i="53"/>
  <c r="M64" i="35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N73" i="43"/>
  <c r="B70" i="44"/>
  <c r="B67" i="44"/>
  <c r="B64" i="44"/>
  <c r="J76" i="44"/>
  <c r="H84" i="45"/>
  <c r="K68" i="45"/>
  <c r="N72" i="47"/>
  <c r="G62" i="48"/>
  <c r="O61" i="48"/>
  <c r="O56" i="48"/>
  <c r="J71" i="49"/>
  <c r="F89" i="51"/>
  <c r="H87" i="51"/>
  <c r="P85" i="51"/>
  <c r="H81" i="51"/>
  <c r="D85" i="52"/>
  <c r="D74" i="52"/>
  <c r="N87" i="53"/>
  <c r="H57" i="36"/>
  <c r="E65" i="37"/>
  <c r="M65" i="37"/>
  <c r="C64" i="39"/>
  <c r="C63" i="39"/>
  <c r="K61" i="39"/>
  <c r="C60" i="39"/>
  <c r="K58" i="39"/>
  <c r="K57" i="39"/>
  <c r="C66" i="40"/>
  <c r="K65" i="40"/>
  <c r="K58" i="40"/>
  <c r="M55" i="41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J73" i="51"/>
  <c r="G89" i="51"/>
  <c r="G87" i="51"/>
  <c r="O85" i="51"/>
  <c r="G81" i="51"/>
  <c r="G80" i="51"/>
  <c r="G78" i="51"/>
  <c r="O74" i="51"/>
  <c r="C88" i="52"/>
  <c r="M87" i="53"/>
  <c r="K54" i="35"/>
  <c r="K51" i="35"/>
  <c r="K50" i="35" s="1"/>
  <c r="G67" i="36"/>
  <c r="G61" i="36"/>
  <c r="G57" i="36"/>
  <c r="G52" i="36"/>
  <c r="D65" i="37"/>
  <c r="L65" i="37"/>
  <c r="L37" i="38"/>
  <c r="L176" i="6" s="1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H82" i="41"/>
  <c r="L57" i="41"/>
  <c r="L55" i="41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51" i="35"/>
  <c r="F61" i="36"/>
  <c r="F57" i="36"/>
  <c r="C57" i="37"/>
  <c r="K65" i="37"/>
  <c r="I67" i="39"/>
  <c r="I61" i="39"/>
  <c r="I58" i="39"/>
  <c r="I57" i="39"/>
  <c r="I65" i="40"/>
  <c r="I58" i="40"/>
  <c r="I72" i="41"/>
  <c r="C63" i="41"/>
  <c r="K57" i="41"/>
  <c r="K55" i="41"/>
  <c r="K73" i="43"/>
  <c r="C89" i="44"/>
  <c r="K84" i="44"/>
  <c r="C83" i="44"/>
  <c r="K81" i="44"/>
  <c r="P68" i="44"/>
  <c r="O73" i="44"/>
  <c r="P83" i="45"/>
  <c r="O73" i="45"/>
  <c r="G66" i="45"/>
  <c r="P73" i="45"/>
  <c r="F61" i="47"/>
  <c r="L60" i="48"/>
  <c r="L53" i="48"/>
  <c r="G71" i="49"/>
  <c r="P60" i="49"/>
  <c r="P56" i="49"/>
  <c r="H37" i="50"/>
  <c r="H179" i="6" s="1"/>
  <c r="Q37" i="50"/>
  <c r="Q179" i="6" s="1"/>
  <c r="J78" i="51"/>
  <c r="M90" i="51"/>
  <c r="E89" i="51"/>
  <c r="E87" i="51"/>
  <c r="E81" i="51"/>
  <c r="E80" i="51"/>
  <c r="E78" i="51"/>
  <c r="E76" i="51"/>
  <c r="M74" i="51"/>
  <c r="B103" i="52"/>
  <c r="Q89" i="52"/>
  <c r="Q87" i="52"/>
  <c r="Q81" i="52"/>
  <c r="Q80" i="52"/>
  <c r="K87" i="53"/>
  <c r="K80" i="53"/>
  <c r="Q52" i="35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O68" i="44"/>
  <c r="N68" i="44"/>
  <c r="F72" i="44"/>
  <c r="D66" i="45"/>
  <c r="E61" i="47"/>
  <c r="E56" i="47"/>
  <c r="G70" i="48"/>
  <c r="I58" i="48"/>
  <c r="O53" i="48"/>
  <c r="K60" i="48"/>
  <c r="K56" i="48"/>
  <c r="C55" i="48"/>
  <c r="F75" i="49"/>
  <c r="F71" i="49"/>
  <c r="P61" i="49"/>
  <c r="O60" i="49"/>
  <c r="P37" i="50"/>
  <c r="P179" i="6" s="1"/>
  <c r="C106" i="51"/>
  <c r="J77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Q60" i="37"/>
  <c r="G61" i="39"/>
  <c r="G58" i="39"/>
  <c r="G57" i="39"/>
  <c r="G65" i="40"/>
  <c r="G61" i="40"/>
  <c r="G58" i="40"/>
  <c r="I55" i="41"/>
  <c r="Q85" i="44"/>
  <c r="I66" i="43"/>
  <c r="M73" i="44"/>
  <c r="Q69" i="48"/>
  <c r="B62" i="48"/>
  <c r="M61" i="49"/>
  <c r="N60" i="49"/>
  <c r="G104" i="51"/>
  <c r="C87" i="51"/>
  <c r="C78" i="51"/>
  <c r="O89" i="52"/>
  <c r="O87" i="52"/>
  <c r="O81" i="52"/>
  <c r="O80" i="52"/>
  <c r="I87" i="53"/>
  <c r="Q77" i="53"/>
  <c r="O52" i="35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H57" i="41"/>
  <c r="P90" i="44"/>
  <c r="P85" i="44"/>
  <c r="C60" i="47"/>
  <c r="I60" i="48"/>
  <c r="I73" i="48"/>
  <c r="I70" i="48"/>
  <c r="M60" i="49"/>
  <c r="J90" i="51"/>
  <c r="J82" i="51"/>
  <c r="B78" i="51"/>
  <c r="J74" i="51"/>
  <c r="F106" i="52"/>
  <c r="N87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B55" i="6"/>
  <c r="B130" i="6" s="1"/>
  <c r="C55" i="6"/>
  <c r="C130" i="6" s="1"/>
  <c r="N74" i="14"/>
  <c r="I31" i="6"/>
  <c r="Q36" i="6"/>
  <c r="B57" i="6"/>
  <c r="B64" i="14"/>
  <c r="J104" i="6"/>
  <c r="I35" i="6"/>
  <c r="L37" i="9"/>
  <c r="I44" i="6"/>
  <c r="P55" i="6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62" i="14"/>
  <c r="M54" i="6" s="1"/>
  <c r="M129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G56" i="6" s="1"/>
  <c r="G131" i="6" s="1"/>
  <c r="F55" i="6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Q59" i="10"/>
  <c r="I46" i="10"/>
  <c r="I51" i="6" s="1"/>
  <c r="I128" i="6" s="1"/>
  <c r="O59" i="10"/>
  <c r="M59" i="10"/>
  <c r="G59" i="10"/>
  <c r="G46" i="10"/>
  <c r="I59" i="10"/>
  <c r="F46" i="10"/>
  <c r="C60" i="10"/>
  <c r="E59" i="10"/>
  <c r="E46" i="10"/>
  <c r="L51" i="6"/>
  <c r="D46" i="10"/>
  <c r="O47" i="6"/>
  <c r="O38" i="6"/>
  <c r="K29" i="6"/>
  <c r="C59" i="10"/>
  <c r="C46" i="10"/>
  <c r="B53" i="6"/>
  <c r="B65" i="10"/>
  <c r="B154" i="6" s="1"/>
  <c r="B46" i="10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Q131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M131" i="6"/>
  <c r="E132" i="6"/>
  <c r="E130" i="6"/>
  <c r="M127" i="6"/>
  <c r="C127" i="6"/>
  <c r="M94" i="18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107" i="12"/>
  <c r="G102" i="12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G200" i="16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30" i="6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O87" i="6"/>
  <c r="J66" i="10"/>
  <c r="J155" i="6" s="1"/>
  <c r="K123" i="11"/>
  <c r="N139" i="12"/>
  <c r="N103" i="11"/>
  <c r="F136" i="12"/>
  <c r="F100" i="1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H105" i="1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131" i="6" s="1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2" i="15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M120" i="11"/>
  <c r="P127" i="11"/>
  <c r="D154" i="13"/>
  <c r="D126" i="11"/>
  <c r="D151" i="13"/>
  <c r="D121" i="11"/>
  <c r="D102" i="1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O147" i="12"/>
  <c r="O117" i="1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Q116" i="12"/>
  <c r="G147" i="13"/>
  <c r="H197" i="15"/>
  <c r="H183" i="15" s="1"/>
  <c r="J173" i="15"/>
  <c r="H194" i="15"/>
  <c r="D243" i="16"/>
  <c r="D187" i="15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P200" i="15" s="1"/>
  <c r="J188" i="15"/>
  <c r="C172" i="15"/>
  <c r="O163" i="15"/>
  <c r="M171" i="15"/>
  <c r="D254" i="17"/>
  <c r="D247" i="17"/>
  <c r="D245" i="17"/>
  <c r="P243" i="17"/>
  <c r="P187" i="17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K250" i="17"/>
  <c r="C200" i="16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H158" i="17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M195" i="15"/>
  <c r="D247" i="16"/>
  <c r="O211" i="16"/>
  <c r="L205" i="16"/>
  <c r="B185" i="16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O220" i="17"/>
  <c r="O160" i="15"/>
  <c r="Q213" i="16"/>
  <c r="B195" i="16"/>
  <c r="C188" i="16"/>
  <c r="G183" i="16"/>
  <c r="C170" i="16"/>
  <c r="D257" i="16"/>
  <c r="D256" i="16"/>
  <c r="P205" i="16"/>
  <c r="D192" i="16"/>
  <c r="D189" i="16"/>
  <c r="D242" i="16"/>
  <c r="H163" i="16"/>
  <c r="H159" i="16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158" i="17" s="1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O205" i="16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B257" i="16"/>
  <c r="P179" i="17"/>
  <c r="L171" i="17"/>
  <c r="L233" i="17"/>
  <c r="P169" i="17"/>
  <c r="P231" i="17"/>
  <c r="D168" i="17"/>
  <c r="D230" i="17"/>
  <c r="J224" i="17"/>
  <c r="J162" i="17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B172" i="16"/>
  <c r="N159" i="16"/>
  <c r="O231" i="17"/>
  <c r="O169" i="17"/>
  <c r="C168" i="17"/>
  <c r="C230" i="17"/>
  <c r="I224" i="17"/>
  <c r="I162" i="17"/>
  <c r="M160" i="17"/>
  <c r="M222" i="17"/>
  <c r="J129" i="12"/>
  <c r="N120" i="12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B191" i="16"/>
  <c r="B184" i="16"/>
  <c r="D174" i="16"/>
  <c r="C233" i="17"/>
  <c r="N240" i="17"/>
  <c r="N184" i="17"/>
  <c r="B76" i="14"/>
  <c r="B74" i="14" s="1"/>
  <c r="B72" i="14" s="1"/>
  <c r="Q94" i="18"/>
  <c r="H87" i="14"/>
  <c r="L85" i="14"/>
  <c r="C187" i="15"/>
  <c r="D164" i="15"/>
  <c r="C162" i="15"/>
  <c r="C160" i="15"/>
  <c r="J220" i="16"/>
  <c r="J164" i="15"/>
  <c r="L213" i="16"/>
  <c r="C174" i="16"/>
  <c r="M169" i="17"/>
  <c r="M231" i="17"/>
  <c r="K160" i="17"/>
  <c r="K222" i="17"/>
  <c r="F87" i="14"/>
  <c r="I88" i="14"/>
  <c r="C81" i="14"/>
  <c r="C180" i="15"/>
  <c r="G172" i="15"/>
  <c r="C164" i="15"/>
  <c r="D179" i="16"/>
  <c r="B174" i="16"/>
  <c r="I163" i="17"/>
  <c r="D210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Q201" i="16"/>
  <c r="C179" i="16"/>
  <c r="K169" i="17"/>
  <c r="K231" i="17"/>
  <c r="Q163" i="17"/>
  <c r="I160" i="17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C192" i="15"/>
  <c r="G220" i="17"/>
  <c r="G164" i="15"/>
  <c r="Q215" i="16"/>
  <c r="P201" i="16"/>
  <c r="B179" i="16"/>
  <c r="C176" i="16"/>
  <c r="L211" i="16"/>
  <c r="H183" i="17"/>
  <c r="F233" i="17"/>
  <c r="F171" i="17"/>
  <c r="L163" i="17"/>
  <c r="L164" i="17"/>
  <c r="L120" i="11"/>
  <c r="I62" i="10"/>
  <c r="B81" i="14"/>
  <c r="D172" i="15"/>
  <c r="O161" i="15"/>
  <c r="F230" i="16"/>
  <c r="F168" i="15"/>
  <c r="F220" i="16"/>
  <c r="F164" i="15"/>
  <c r="F159" i="15"/>
  <c r="F158" i="15" s="1"/>
  <c r="L186" i="16"/>
  <c r="B176" i="16"/>
  <c r="K211" i="16"/>
  <c r="K200" i="16" s="1"/>
  <c r="G240" i="17"/>
  <c r="Q243" i="17"/>
  <c r="Q187" i="17"/>
  <c r="I169" i="17"/>
  <c r="I231" i="17"/>
  <c r="O163" i="17"/>
  <c r="G160" i="17"/>
  <c r="G222" i="17"/>
  <c r="Q160" i="17"/>
  <c r="Q158" i="17" s="1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H85" i="14"/>
  <c r="L178" i="16"/>
  <c r="P176" i="16"/>
  <c r="P167" i="16" s="1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O176" i="16"/>
  <c r="O167" i="16" s="1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J167" i="16" s="1"/>
  <c r="N176" i="16"/>
  <c r="N167" i="16" s="1"/>
  <c r="F135" i="6"/>
  <c r="M228" i="19"/>
  <c r="M230" i="19"/>
  <c r="Q200" i="19"/>
  <c r="P196" i="19"/>
  <c r="D177" i="19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G175" i="19" s="1"/>
  <c r="K171" i="19"/>
  <c r="G169" i="19"/>
  <c r="K167" i="19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Q182" i="20"/>
  <c r="Q179" i="20"/>
  <c r="Q188" i="20"/>
  <c r="D241" i="17"/>
  <c r="D183" i="17"/>
  <c r="P174" i="17"/>
  <c r="N224" i="17"/>
  <c r="N162" i="17"/>
  <c r="B223" i="17"/>
  <c r="B161" i="17"/>
  <c r="F221" i="17"/>
  <c r="F159" i="17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157" i="20" s="1"/>
  <c r="L215" i="20"/>
  <c r="F77" i="22"/>
  <c r="F168" i="6" s="1"/>
  <c r="F69" i="22"/>
  <c r="K211" i="23"/>
  <c r="K175" i="23"/>
  <c r="O166" i="23"/>
  <c r="O206" i="23"/>
  <c r="O194" i="23"/>
  <c r="O146" i="23"/>
  <c r="O143" i="23" s="1"/>
  <c r="C193" i="23"/>
  <c r="C145" i="23"/>
  <c r="G150" i="23"/>
  <c r="G156" i="23"/>
  <c r="G152" i="23"/>
  <c r="O129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N190" i="17"/>
  <c r="J185" i="17"/>
  <c r="J183" i="17" s="1"/>
  <c r="H227" i="17"/>
  <c r="H220" i="17"/>
  <c r="J81" i="18"/>
  <c r="J110" i="6" s="1"/>
  <c r="N136" i="6"/>
  <c r="B135" i="6"/>
  <c r="Q218" i="19"/>
  <c r="C198" i="19"/>
  <c r="C194" i="19" s="1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K162" i="24"/>
  <c r="M92" i="18"/>
  <c r="M102" i="18"/>
  <c r="M165" i="6" s="1"/>
  <c r="Q90" i="18"/>
  <c r="M242" i="19"/>
  <c r="H239" i="20"/>
  <c r="L222" i="20"/>
  <c r="E206" i="20"/>
  <c r="E204" i="20"/>
  <c r="E200" i="20"/>
  <c r="E197" i="20"/>
  <c r="M191" i="20"/>
  <c r="I189" i="20"/>
  <c r="M187" i="20"/>
  <c r="I180" i="20"/>
  <c r="E180" i="20"/>
  <c r="E187" i="20"/>
  <c r="Q170" i="20"/>
  <c r="Q162" i="20"/>
  <c r="M160" i="20"/>
  <c r="M172" i="20"/>
  <c r="M163" i="20"/>
  <c r="M170" i="20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E194" i="19" s="1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D157" i="20" s="1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C162" i="23"/>
  <c r="G157" i="23"/>
  <c r="K155" i="23"/>
  <c r="G148" i="23"/>
  <c r="O192" i="23"/>
  <c r="C155" i="23"/>
  <c r="C146" i="23"/>
  <c r="C144" i="23"/>
  <c r="C158" i="23"/>
  <c r="C137" i="23"/>
  <c r="C134" i="23"/>
  <c r="G183" i="23"/>
  <c r="K129" i="23"/>
  <c r="N155" i="24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F143" i="23" s="1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P194" i="21" s="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N132" i="24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M152" i="23"/>
  <c r="I140" i="23"/>
  <c r="I129" i="23" s="1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E169" i="25"/>
  <c r="M124" i="27"/>
  <c r="E155" i="25"/>
  <c r="E197" i="25"/>
  <c r="E149" i="25"/>
  <c r="B112" i="27"/>
  <c r="M105" i="27"/>
  <c r="M95" i="27" s="1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95" i="28" s="1"/>
  <c r="K157" i="28"/>
  <c r="K127" i="28"/>
  <c r="O155" i="28"/>
  <c r="O125" i="28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Q158" i="28"/>
  <c r="Q128" i="28"/>
  <c r="E157" i="28"/>
  <c r="E127" i="28"/>
  <c r="I155" i="28"/>
  <c r="I125" i="28"/>
  <c r="I150" i="28"/>
  <c r="I116" i="28"/>
  <c r="Q148" i="28"/>
  <c r="Q112" i="28"/>
  <c r="E147" i="28"/>
  <c r="E111" i="28"/>
  <c r="I145" i="28"/>
  <c r="I109" i="28"/>
  <c r="M140" i="28"/>
  <c r="M102" i="28"/>
  <c r="K207" i="21"/>
  <c r="K201" i="2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P116" i="27"/>
  <c r="L109" i="27"/>
  <c r="C102" i="28"/>
  <c r="C100" i="28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Q165" i="24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26" i="27"/>
  <c r="N119" i="27"/>
  <c r="Q101" i="27"/>
  <c r="E97" i="27"/>
  <c r="E157" i="27"/>
  <c r="J72" i="26"/>
  <c r="I147" i="29"/>
  <c r="I111" i="29"/>
  <c r="Q113" i="29"/>
  <c r="Q119" i="29"/>
  <c r="Q120" i="29"/>
  <c r="Q117" i="29"/>
  <c r="Q112" i="29"/>
  <c r="E105" i="29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K131" i="24"/>
  <c r="I204" i="25"/>
  <c r="N195" i="25"/>
  <c r="F184" i="25"/>
  <c r="N140" i="25"/>
  <c r="Q144" i="27"/>
  <c r="Q96" i="27"/>
  <c r="P96" i="28"/>
  <c r="P103" i="28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D34" i="34"/>
  <c r="D35" i="34"/>
  <c r="Q89" i="31"/>
  <c r="E56" i="35"/>
  <c r="L35" i="30"/>
  <c r="E106" i="33"/>
  <c r="E100" i="33"/>
  <c r="I65" i="35"/>
  <c r="I80" i="37"/>
  <c r="H51" i="37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75" i="37"/>
  <c r="P73" i="37"/>
  <c r="P52" i="37"/>
  <c r="D51" i="37"/>
  <c r="D72" i="37"/>
  <c r="K108" i="32"/>
  <c r="K92" i="32"/>
  <c r="K87" i="32"/>
  <c r="D99" i="33"/>
  <c r="D93" i="33"/>
  <c r="D88" i="33"/>
  <c r="J66" i="36"/>
  <c r="Q75" i="48"/>
  <c r="Q58" i="47"/>
  <c r="M53" i="47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99" i="31"/>
  <c r="F87" i="31"/>
  <c r="F94" i="31"/>
  <c r="F101" i="31"/>
  <c r="P98" i="32"/>
  <c r="N95" i="32"/>
  <c r="N99" i="32"/>
  <c r="B98" i="32"/>
  <c r="J36" i="30"/>
  <c r="J106" i="32"/>
  <c r="J94" i="32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75" i="41"/>
  <c r="O52" i="41"/>
  <c r="O73" i="41"/>
  <c r="C72" i="41"/>
  <c r="C51" i="41"/>
  <c r="C50" i="41" s="1"/>
  <c r="O76" i="26"/>
  <c r="O173" i="6" s="1"/>
  <c r="P128" i="27"/>
  <c r="D127" i="27"/>
  <c r="H125" i="27"/>
  <c r="P148" i="28"/>
  <c r="D147" i="28"/>
  <c r="H145" i="28"/>
  <c r="L143" i="28"/>
  <c r="K111" i="29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M108" i="29"/>
  <c r="D114" i="29"/>
  <c r="J98" i="31"/>
  <c r="M88" i="31"/>
  <c r="H86" i="31"/>
  <c r="B120" i="31"/>
  <c r="B89" i="31"/>
  <c r="B96" i="31"/>
  <c r="B103" i="31"/>
  <c r="N87" i="32"/>
  <c r="P84" i="32"/>
  <c r="F36" i="30"/>
  <c r="F101" i="32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I104" i="31"/>
  <c r="J102" i="31"/>
  <c r="I100" i="31"/>
  <c r="H98" i="31"/>
  <c r="J96" i="31"/>
  <c r="J90" i="31"/>
  <c r="J88" i="31"/>
  <c r="Q103" i="32"/>
  <c r="Q100" i="32"/>
  <c r="J34" i="34"/>
  <c r="Q65" i="35"/>
  <c r="Q51" i="35"/>
  <c r="K67" i="37"/>
  <c r="D37" i="38"/>
  <c r="D176" i="6" s="1"/>
  <c r="O74" i="26"/>
  <c r="O171" i="6" s="1"/>
  <c r="P129" i="27"/>
  <c r="P126" i="27"/>
  <c r="D150" i="28"/>
  <c r="P149" i="28"/>
  <c r="L148" i="28"/>
  <c r="P146" i="28"/>
  <c r="D145" i="28"/>
  <c r="H143" i="28"/>
  <c r="P133" i="28"/>
  <c r="H108" i="29"/>
  <c r="M128" i="29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L83" i="32" s="1"/>
  <c r="B36" i="30"/>
  <c r="B89" i="32"/>
  <c r="B103" i="32"/>
  <c r="B91" i="32"/>
  <c r="B105" i="32"/>
  <c r="C52" i="35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M53" i="4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J62" i="45" s="1"/>
  <c r="C53" i="47"/>
  <c r="P56" i="48"/>
  <c r="Q55" i="36"/>
  <c r="I52" i="36"/>
  <c r="J82" i="40"/>
  <c r="J61" i="39"/>
  <c r="D67" i="41"/>
  <c r="D50" i="41" s="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6" i="37"/>
  <c r="Q80" i="39"/>
  <c r="M66" i="39"/>
  <c r="M60" i="39"/>
  <c r="Q58" i="39"/>
  <c r="H65" i="41"/>
  <c r="H50" i="41" s="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H62" i="44" s="1"/>
  <c r="O71" i="45"/>
  <c r="M68" i="45"/>
  <c r="B66" i="45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50" i="41" s="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D62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50" i="41" s="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H81" i="45"/>
  <c r="H63" i="45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M51" i="49" s="1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K52" i="48"/>
  <c r="I70" i="49"/>
  <c r="L57" i="49"/>
  <c r="L51" i="49" s="1"/>
  <c r="B103" i="51"/>
  <c r="K103" i="51"/>
  <c r="M85" i="51"/>
  <c r="Q78" i="51"/>
  <c r="M77" i="51"/>
  <c r="Q98" i="52"/>
  <c r="E74" i="5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L52" i="48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E72" i="52" s="1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B55" i="47"/>
  <c r="G59" i="48"/>
  <c r="O55" i="48"/>
  <c r="C61" i="48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M98" i="11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B194" i="19" s="1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J141" i="6"/>
  <c r="M136" i="6"/>
  <c r="M135" i="6"/>
  <c r="M134" i="6"/>
  <c r="I132" i="6"/>
  <c r="C131" i="6"/>
  <c r="I130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O157" i="20"/>
  <c r="P93" i="6"/>
  <c r="C33" i="6"/>
  <c r="B10" i="7"/>
  <c r="I115" i="11"/>
  <c r="Q98" i="11"/>
  <c r="I98" i="11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J115" i="12"/>
  <c r="N98" i="12"/>
  <c r="N63" i="10"/>
  <c r="N145" i="12"/>
  <c r="F63" i="10"/>
  <c r="F145" i="12"/>
  <c r="H249" i="17"/>
  <c r="H77" i="14"/>
  <c r="H106" i="6" s="1"/>
  <c r="H214" i="17"/>
  <c r="H209" i="17"/>
  <c r="H206" i="17"/>
  <c r="D77" i="14"/>
  <c r="D106" i="6" s="1"/>
  <c r="D249" i="17"/>
  <c r="D209" i="17"/>
  <c r="D212" i="17"/>
  <c r="D214" i="17"/>
  <c r="B99" i="14"/>
  <c r="B160" i="6" s="1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33" i="6"/>
  <c r="E33" i="6"/>
  <c r="Q127" i="6"/>
  <c r="Q153" i="11"/>
  <c r="Q149" i="11"/>
  <c r="Q143" i="11"/>
  <c r="Q139" i="11"/>
  <c r="Q135" i="11"/>
  <c r="F100" i="14"/>
  <c r="F161" i="6" s="1"/>
  <c r="M87" i="14"/>
  <c r="G85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M115" i="11"/>
  <c r="E98" i="11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98" i="12"/>
  <c r="J63" i="10"/>
  <c r="J145" i="12"/>
  <c r="F183" i="17"/>
  <c r="D167" i="17"/>
  <c r="J158" i="17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B175" i="19" s="1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P55" i="22"/>
  <c r="D55" i="22"/>
  <c r="O110" i="6"/>
  <c r="O93" i="6"/>
  <c r="I93" i="6"/>
  <c r="D93" i="6"/>
  <c r="K132" i="6"/>
  <c r="K130" i="6"/>
  <c r="K33" i="6"/>
  <c r="K127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M200" i="16"/>
  <c r="I200" i="16"/>
  <c r="E200" i="16"/>
  <c r="Q167" i="16"/>
  <c r="M167" i="16"/>
  <c r="I167" i="16"/>
  <c r="E167" i="16"/>
  <c r="I183" i="16"/>
  <c r="E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M158" i="16"/>
  <c r="I159" i="16"/>
  <c r="E158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F51" i="6"/>
  <c r="O115" i="11"/>
  <c r="K115" i="11"/>
  <c r="C115" i="11"/>
  <c r="O98" i="11"/>
  <c r="K98" i="11"/>
  <c r="G98" i="11"/>
  <c r="P115" i="12"/>
  <c r="L115" i="12"/>
  <c r="H115" i="12"/>
  <c r="D115" i="12"/>
  <c r="P98" i="12"/>
  <c r="L98" i="12"/>
  <c r="H98" i="12"/>
  <c r="D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M49" i="9"/>
  <c r="I49" i="9"/>
  <c r="E49" i="9"/>
  <c r="Q48" i="9"/>
  <c r="M48" i="9"/>
  <c r="I48" i="9"/>
  <c r="E48" i="9"/>
  <c r="Q47" i="9"/>
  <c r="P105" i="6"/>
  <c r="P99" i="14"/>
  <c r="P160" i="6" s="1"/>
  <c r="Q69" i="14"/>
  <c r="M69" i="14"/>
  <c r="I69" i="14"/>
  <c r="E69" i="14"/>
  <c r="Q200" i="15"/>
  <c r="M200" i="15"/>
  <c r="I200" i="15"/>
  <c r="E200" i="15"/>
  <c r="Q183" i="15"/>
  <c r="M183" i="15"/>
  <c r="I183" i="15"/>
  <c r="E183" i="15"/>
  <c r="Q167" i="15"/>
  <c r="M167" i="15"/>
  <c r="E167" i="15"/>
  <c r="Q158" i="15"/>
  <c r="M158" i="15"/>
  <c r="I158" i="15"/>
  <c r="E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4" i="18" s="1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P175" i="20"/>
  <c r="G157" i="20"/>
  <c r="Q50" i="10"/>
  <c r="M50" i="10"/>
  <c r="I50" i="10"/>
  <c r="E50" i="10"/>
  <c r="Q51" i="6"/>
  <c r="Q128" i="6" s="1"/>
  <c r="M51" i="6"/>
  <c r="M128" i="6" s="1"/>
  <c r="E51" i="6"/>
  <c r="E128" i="6" s="1"/>
  <c r="M57" i="10"/>
  <c r="I61" i="10"/>
  <c r="N115" i="11"/>
  <c r="J115" i="11"/>
  <c r="F115" i="11"/>
  <c r="B115" i="11"/>
  <c r="N98" i="11"/>
  <c r="J98" i="11"/>
  <c r="F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K115" i="12"/>
  <c r="G115" i="12"/>
  <c r="C115" i="12"/>
  <c r="O98" i="12"/>
  <c r="K98" i="12"/>
  <c r="N100" i="14"/>
  <c r="N161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H200" i="15"/>
  <c r="D200" i="15"/>
  <c r="P183" i="15"/>
  <c r="L183" i="15"/>
  <c r="D183" i="15"/>
  <c r="P167" i="15"/>
  <c r="L167" i="15"/>
  <c r="H167" i="15"/>
  <c r="L158" i="15"/>
  <c r="H158" i="15"/>
  <c r="D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P183" i="16"/>
  <c r="L183" i="16"/>
  <c r="H183" i="16"/>
  <c r="P158" i="16"/>
  <c r="L158" i="16"/>
  <c r="H158" i="16"/>
  <c r="D158" i="16"/>
  <c r="D227" i="17"/>
  <c r="K96" i="18"/>
  <c r="O90" i="18"/>
  <c r="O242" i="19"/>
  <c r="C231" i="19"/>
  <c r="M226" i="19"/>
  <c r="G223" i="19"/>
  <c r="G215" i="19"/>
  <c r="I194" i="19"/>
  <c r="D175" i="20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D53" i="10"/>
  <c r="O50" i="10"/>
  <c r="K50" i="10"/>
  <c r="G50" i="10"/>
  <c r="C50" i="10"/>
  <c r="O51" i="6"/>
  <c r="O128" i="6" s="1"/>
  <c r="K51" i="6"/>
  <c r="K128" i="6" s="1"/>
  <c r="G51" i="6"/>
  <c r="G128" i="6" s="1"/>
  <c r="C51" i="6"/>
  <c r="C57" i="10"/>
  <c r="L115" i="11"/>
  <c r="H115" i="11"/>
  <c r="D115" i="11"/>
  <c r="L98" i="11"/>
  <c r="D98" i="11"/>
  <c r="Q115" i="12"/>
  <c r="M115" i="12"/>
  <c r="I115" i="12"/>
  <c r="E115" i="12"/>
  <c r="Q98" i="12"/>
  <c r="M98" i="12"/>
  <c r="I98" i="12"/>
  <c r="E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130" i="6" s="1"/>
  <c r="P80" i="14"/>
  <c r="L6" i="6"/>
  <c r="L80" i="14"/>
  <c r="H6" i="6"/>
  <c r="H130" i="6" s="1"/>
  <c r="H80" i="14"/>
  <c r="D6" i="6"/>
  <c r="D130" i="6" s="1"/>
  <c r="D80" i="14"/>
  <c r="N200" i="15"/>
  <c r="J200" i="15"/>
  <c r="F200" i="15"/>
  <c r="B200" i="15"/>
  <c r="N183" i="15"/>
  <c r="J183" i="15"/>
  <c r="F183" i="15"/>
  <c r="B183" i="15"/>
  <c r="N167" i="15"/>
  <c r="J167" i="15"/>
  <c r="F167" i="15"/>
  <c r="B167" i="15"/>
  <c r="N158" i="15"/>
  <c r="J158" i="15"/>
  <c r="B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L200" i="16"/>
  <c r="H200" i="16"/>
  <c r="D200" i="16"/>
  <c r="H167" i="16"/>
  <c r="D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Q194" i="19"/>
  <c r="K157" i="19"/>
  <c r="N243" i="20"/>
  <c r="C157" i="20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K194" i="19"/>
  <c r="Q172" i="19"/>
  <c r="M172" i="19"/>
  <c r="I172" i="19"/>
  <c r="I157" i="19" s="1"/>
  <c r="E172" i="19"/>
  <c r="E157" i="19" s="1"/>
  <c r="O194" i="20"/>
  <c r="C194" i="20"/>
  <c r="O194" i="21"/>
  <c r="K181" i="21"/>
  <c r="K187" i="21"/>
  <c r="K226" i="21"/>
  <c r="K80" i="18"/>
  <c r="K78" i="18" s="1"/>
  <c r="K107" i="6" s="1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C162" i="24"/>
  <c r="Q162" i="24"/>
  <c r="M162" i="24"/>
  <c r="E162" i="24"/>
  <c r="M143" i="24"/>
  <c r="Q129" i="24"/>
  <c r="M129" i="24"/>
  <c r="E129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C200" i="15"/>
  <c r="O183" i="15"/>
  <c r="K183" i="15"/>
  <c r="G183" i="15"/>
  <c r="C183" i="15"/>
  <c r="O167" i="15"/>
  <c r="K167" i="15"/>
  <c r="G167" i="15"/>
  <c r="C167" i="15"/>
  <c r="O158" i="15"/>
  <c r="K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N200" i="16"/>
  <c r="J200" i="16"/>
  <c r="F200" i="16"/>
  <c r="B200" i="16"/>
  <c r="N183" i="16"/>
  <c r="J183" i="16"/>
  <c r="B183" i="16"/>
  <c r="F167" i="16"/>
  <c r="N158" i="16"/>
  <c r="J158" i="16"/>
  <c r="F158" i="16"/>
  <c r="B158" i="16"/>
  <c r="H257" i="17"/>
  <c r="H256" i="17"/>
  <c r="H255" i="17"/>
  <c r="H254" i="17"/>
  <c r="H237" i="17"/>
  <c r="H236" i="17"/>
  <c r="H234" i="17"/>
  <c r="H216" i="17"/>
  <c r="O183" i="17"/>
  <c r="K183" i="17"/>
  <c r="G183" i="17"/>
  <c r="C183" i="17"/>
  <c r="H181" i="17"/>
  <c r="O158" i="17"/>
  <c r="K158" i="17"/>
  <c r="G158" i="17"/>
  <c r="C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P157" i="20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N194" i="21"/>
  <c r="D195" i="21"/>
  <c r="C192" i="21"/>
  <c r="K182" i="21"/>
  <c r="C180" i="21"/>
  <c r="K165" i="21"/>
  <c r="O170" i="21"/>
  <c r="K173" i="21"/>
  <c r="G214" i="21"/>
  <c r="C173" i="21"/>
  <c r="G170" i="21"/>
  <c r="K169" i="21"/>
  <c r="C169" i="21"/>
  <c r="O168" i="21"/>
  <c r="O223" i="21"/>
  <c r="G168" i="21"/>
  <c r="G223" i="21"/>
  <c r="K166" i="21"/>
  <c r="C166" i="21"/>
  <c r="O222" i="21"/>
  <c r="K222" i="21"/>
  <c r="G165" i="21"/>
  <c r="C222" i="21"/>
  <c r="O164" i="21"/>
  <c r="O221" i="21"/>
  <c r="K164" i="21"/>
  <c r="G221" i="21"/>
  <c r="C164" i="21"/>
  <c r="O162" i="21"/>
  <c r="O219" i="21"/>
  <c r="K219" i="21"/>
  <c r="G162" i="21"/>
  <c r="G157" i="21" s="1"/>
  <c r="C219" i="21"/>
  <c r="C68" i="22"/>
  <c r="C191" i="23"/>
  <c r="J143" i="23"/>
  <c r="M129" i="23"/>
  <c r="E129" i="23"/>
  <c r="P203" i="24"/>
  <c r="G162" i="24"/>
  <c r="P200" i="17"/>
  <c r="Q183" i="17"/>
  <c r="M183" i="17"/>
  <c r="I183" i="17"/>
  <c r="E183" i="17"/>
  <c r="P167" i="17"/>
  <c r="M158" i="17"/>
  <c r="I158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O175" i="20"/>
  <c r="K175" i="20"/>
  <c r="C175" i="20"/>
  <c r="F194" i="21"/>
  <c r="K100" i="18"/>
  <c r="K163" i="6" s="1"/>
  <c r="P58" i="22"/>
  <c r="P111" i="6" s="1"/>
  <c r="D58" i="22"/>
  <c r="D111" i="6" s="1"/>
  <c r="D76" i="22"/>
  <c r="D167" i="6" s="1"/>
  <c r="O202" i="23"/>
  <c r="B143" i="23"/>
  <c r="Q129" i="23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L143" i="23" s="1"/>
  <c r="H196" i="25"/>
  <c r="H148" i="23"/>
  <c r="H143" i="23" s="1"/>
  <c r="D196" i="25"/>
  <c r="D148" i="23"/>
  <c r="D143" i="23" s="1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L129" i="23" s="1"/>
  <c r="H185" i="25"/>
  <c r="H134" i="23"/>
  <c r="D185" i="25"/>
  <c r="D134" i="23"/>
  <c r="P211" i="24"/>
  <c r="L206" i="24"/>
  <c r="O162" i="24"/>
  <c r="N58" i="22"/>
  <c r="N111" i="6" s="1"/>
  <c r="N76" i="22"/>
  <c r="N167" i="6" s="1"/>
  <c r="L107" i="27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Q162" i="23"/>
  <c r="M162" i="23"/>
  <c r="I162" i="23"/>
  <c r="E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O143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L194" i="19"/>
  <c r="D194" i="19"/>
  <c r="L175" i="19"/>
  <c r="H175" i="19"/>
  <c r="D175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Q194" i="20"/>
  <c r="M194" i="20"/>
  <c r="I194" i="20"/>
  <c r="Q175" i="20"/>
  <c r="M175" i="20"/>
  <c r="E175" i="20"/>
  <c r="Q157" i="20"/>
  <c r="M157" i="20"/>
  <c r="I157" i="20"/>
  <c r="E157" i="20"/>
  <c r="K244" i="21"/>
  <c r="G243" i="21"/>
  <c r="C242" i="21"/>
  <c r="C232" i="21"/>
  <c r="J70" i="22"/>
  <c r="J69" i="22"/>
  <c r="J68" i="22"/>
  <c r="E68" i="22"/>
  <c r="H58" i="22"/>
  <c r="Q55" i="22"/>
  <c r="M55" i="22"/>
  <c r="I55" i="22"/>
  <c r="E55" i="22"/>
  <c r="D50" i="22"/>
  <c r="D68" i="22"/>
  <c r="L50" i="22"/>
  <c r="L64" i="6" s="1"/>
  <c r="L137" i="6" s="1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J129" i="24"/>
  <c r="Q143" i="27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I143" i="23"/>
  <c r="F210" i="24"/>
  <c r="B200" i="24"/>
  <c r="F188" i="24"/>
  <c r="N185" i="24"/>
  <c r="Q123" i="28"/>
  <c r="Q107" i="28"/>
  <c r="Q95" i="28"/>
  <c r="Q71" i="26"/>
  <c r="Q143" i="28"/>
  <c r="Q70" i="26"/>
  <c r="Q133" i="28"/>
  <c r="Q194" i="21"/>
  <c r="N55" i="22"/>
  <c r="J55" i="22"/>
  <c r="F55" i="22"/>
  <c r="B55" i="22"/>
  <c r="N50" i="22"/>
  <c r="N64" i="6" s="1"/>
  <c r="N137" i="6" s="1"/>
  <c r="J50" i="22"/>
  <c r="F50" i="22"/>
  <c r="B50" i="22"/>
  <c r="B75" i="22" s="1"/>
  <c r="B166" i="6" s="1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B143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P107" i="27"/>
  <c r="F108" i="27"/>
  <c r="L123" i="27"/>
  <c r="H123" i="27"/>
  <c r="D123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K123" i="29"/>
  <c r="M123" i="29"/>
  <c r="E123" i="29"/>
  <c r="O83" i="31"/>
  <c r="K83" i="31"/>
  <c r="C83" i="31"/>
  <c r="M121" i="32"/>
  <c r="O129" i="24"/>
  <c r="M60" i="22"/>
  <c r="M148" i="25"/>
  <c r="M160" i="25"/>
  <c r="M191" i="25"/>
  <c r="M200" i="25"/>
  <c r="M154" i="25"/>
  <c r="E60" i="22"/>
  <c r="E152" i="25"/>
  <c r="E157" i="25"/>
  <c r="E133" i="27"/>
  <c r="Q95" i="27"/>
  <c r="I95" i="27"/>
  <c r="P83" i="32"/>
  <c r="D83" i="32"/>
  <c r="K83" i="33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J162" i="24"/>
  <c r="E187" i="25"/>
  <c r="M59" i="22"/>
  <c r="M112" i="6" s="1"/>
  <c r="M134" i="25"/>
  <c r="M137" i="25"/>
  <c r="M139" i="25"/>
  <c r="M136" i="25"/>
  <c r="M138" i="25"/>
  <c r="M141" i="25"/>
  <c r="M180" i="25"/>
  <c r="Q123" i="27"/>
  <c r="I123" i="27"/>
  <c r="N107" i="27"/>
  <c r="H107" i="27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F95" i="27" s="1"/>
  <c r="B134" i="28"/>
  <c r="B96" i="27"/>
  <c r="G123" i="29"/>
  <c r="K107" i="29"/>
  <c r="E107" i="29"/>
  <c r="Q83" i="31"/>
  <c r="M83" i="31"/>
  <c r="I83" i="31"/>
  <c r="E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O50" i="35"/>
  <c r="G50" i="35"/>
  <c r="N67" i="35"/>
  <c r="N82" i="36"/>
  <c r="N82" i="35"/>
  <c r="J67" i="35"/>
  <c r="J82" i="35"/>
  <c r="J66" i="35"/>
  <c r="J81" i="35"/>
  <c r="J81" i="36"/>
  <c r="B66" i="35"/>
  <c r="B81" i="35"/>
  <c r="Q50" i="36"/>
  <c r="N83" i="32"/>
  <c r="F83" i="32"/>
  <c r="B83" i="32"/>
  <c r="O83" i="33"/>
  <c r="G83" i="33"/>
  <c r="C50" i="35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M112" i="27"/>
  <c r="M107" i="27" s="1"/>
  <c r="I112" i="27"/>
  <c r="I107" i="27" s="1"/>
  <c r="E112" i="27"/>
  <c r="E107" i="27" s="1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J123" i="28"/>
  <c r="F123" i="28"/>
  <c r="B123" i="28"/>
  <c r="N107" i="28"/>
  <c r="J107" i="28"/>
  <c r="F107" i="28"/>
  <c r="B107" i="28"/>
  <c r="N95" i="28"/>
  <c r="J95" i="28"/>
  <c r="F95" i="28"/>
  <c r="B95" i="28"/>
  <c r="B158" i="29"/>
  <c r="B157" i="29"/>
  <c r="B156" i="29"/>
  <c r="B155" i="29"/>
  <c r="M107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M83" i="33"/>
  <c r="E83" i="33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83" i="33" s="1"/>
  <c r="P113" i="33"/>
  <c r="L84" i="33"/>
  <c r="L83" i="33" s="1"/>
  <c r="L113" i="33"/>
  <c r="H84" i="33"/>
  <c r="H113" i="33"/>
  <c r="D84" i="33"/>
  <c r="D83" i="33" s="1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P123" i="28"/>
  <c r="L123" i="28"/>
  <c r="H123" i="28"/>
  <c r="D123" i="28"/>
  <c r="P107" i="28"/>
  <c r="L107" i="28"/>
  <c r="H107" i="28"/>
  <c r="D107" i="28"/>
  <c r="P95" i="28"/>
  <c r="L95" i="28"/>
  <c r="H95" i="28"/>
  <c r="D95" i="28"/>
  <c r="O123" i="29"/>
  <c r="C123" i="29"/>
  <c r="C107" i="29"/>
  <c r="K95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Q83" i="33"/>
  <c r="I83" i="33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C50" i="36"/>
  <c r="D50" i="37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Q50" i="37"/>
  <c r="L50" i="37"/>
  <c r="B67" i="39"/>
  <c r="M159" i="29"/>
  <c r="E159" i="29"/>
  <c r="O107" i="29"/>
  <c r="I107" i="29"/>
  <c r="M95" i="29"/>
  <c r="E95" i="29"/>
  <c r="J35" i="30"/>
  <c r="B121" i="31"/>
  <c r="B117" i="31"/>
  <c r="B83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P50" i="37"/>
  <c r="M80" i="37"/>
  <c r="Q79" i="37"/>
  <c r="M79" i="37"/>
  <c r="M78" i="37"/>
  <c r="I78" i="37"/>
  <c r="M77" i="37"/>
  <c r="M76" i="37"/>
  <c r="M71" i="37"/>
  <c r="N35" i="38"/>
  <c r="F35" i="38"/>
  <c r="N50" i="40"/>
  <c r="J50" i="40"/>
  <c r="F50" i="40"/>
  <c r="K62" i="43"/>
  <c r="Q123" i="29"/>
  <c r="I123" i="29"/>
  <c r="Q107" i="29"/>
  <c r="Q95" i="29"/>
  <c r="I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Q50" i="35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H50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50" i="41"/>
  <c r="E50" i="41"/>
  <c r="C62" i="43"/>
  <c r="M62" i="44"/>
  <c r="Q81" i="39"/>
  <c r="I80" i="39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O6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P62" i="45"/>
  <c r="H62" i="45"/>
  <c r="D62" i="45"/>
  <c r="M51" i="47"/>
  <c r="D51" i="48"/>
  <c r="P50" i="40"/>
  <c r="L50" i="40"/>
  <c r="H50" i="40"/>
  <c r="D50" i="40"/>
  <c r="O50" i="41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I86" i="44"/>
  <c r="I85" i="44"/>
  <c r="I84" i="44"/>
  <c r="I83" i="44"/>
  <c r="I82" i="44"/>
  <c r="I81" i="44"/>
  <c r="I80" i="44"/>
  <c r="O62" i="44"/>
  <c r="K62" i="44"/>
  <c r="C89" i="45"/>
  <c r="C87" i="45"/>
  <c r="C86" i="45"/>
  <c r="C85" i="45"/>
  <c r="C80" i="45"/>
  <c r="F62" i="45"/>
  <c r="I51" i="47"/>
  <c r="P51" i="49"/>
  <c r="H51" i="49"/>
  <c r="M80" i="39"/>
  <c r="M79" i="39"/>
  <c r="M78" i="39"/>
  <c r="Q81" i="40"/>
  <c r="Q50" i="40"/>
  <c r="M50" i="40"/>
  <c r="I50" i="40"/>
  <c r="E50" i="40"/>
  <c r="F50" i="41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N62" i="44"/>
  <c r="J62" i="44"/>
  <c r="F62" i="44"/>
  <c r="B62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51" i="47" s="1"/>
  <c r="N73" i="47"/>
  <c r="J56" i="47"/>
  <c r="J73" i="48"/>
  <c r="F73" i="47"/>
  <c r="B56" i="47"/>
  <c r="B73" i="49"/>
  <c r="B73" i="47"/>
  <c r="B73" i="48"/>
  <c r="J55" i="47"/>
  <c r="J72" i="47"/>
  <c r="F72" i="47"/>
  <c r="J54" i="47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G51" i="48"/>
  <c r="E55" i="48"/>
  <c r="E72" i="48"/>
  <c r="E53" i="48"/>
  <c r="E70" i="48"/>
  <c r="M69" i="48"/>
  <c r="M52" i="48"/>
  <c r="E52" i="48"/>
  <c r="E69" i="48"/>
  <c r="E51" i="49"/>
  <c r="Q64" i="49"/>
  <c r="Q77" i="49"/>
  <c r="I64" i="49"/>
  <c r="I77" i="49"/>
  <c r="Q58" i="49"/>
  <c r="Q75" i="49"/>
  <c r="I58" i="49"/>
  <c r="I51" i="49" s="1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Q62" i="45"/>
  <c r="M62" i="45"/>
  <c r="I62" i="45"/>
  <c r="E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O64" i="49"/>
  <c r="O77" i="49"/>
  <c r="G64" i="49"/>
  <c r="G77" i="49"/>
  <c r="O75" i="49"/>
  <c r="O58" i="49"/>
  <c r="G58" i="49"/>
  <c r="G75" i="49"/>
  <c r="G57" i="49"/>
  <c r="G51" i="49" s="1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N72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H51" i="48"/>
  <c r="D51" i="49"/>
  <c r="G37" i="50"/>
  <c r="G179" i="6" s="1"/>
  <c r="Q35" i="50"/>
  <c r="E35" i="50"/>
  <c r="Q34" i="50"/>
  <c r="M34" i="50"/>
  <c r="I34" i="50"/>
  <c r="E34" i="50"/>
  <c r="O86" i="51"/>
  <c r="I74" i="51"/>
  <c r="I72" i="51" s="1"/>
  <c r="I97" i="52"/>
  <c r="M72" i="51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G51" i="47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P72" i="52"/>
  <c r="L72" i="52"/>
  <c r="H72" i="52"/>
  <c r="J72" i="51"/>
  <c r="F72" i="51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L64" i="10"/>
  <c r="L153" i="6" s="1"/>
  <c r="L98" i="6"/>
  <c r="D103" i="6"/>
  <c r="D104" i="6"/>
  <c r="N51" i="6"/>
  <c r="N58" i="10"/>
  <c r="J51" i="6"/>
  <c r="F58" i="10"/>
  <c r="B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I47" i="9"/>
  <c r="E47" i="9"/>
  <c r="F39" i="6"/>
  <c r="C107" i="6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72" i="14"/>
  <c r="D101" i="6" s="1"/>
  <c r="D100" i="14"/>
  <c r="D161" i="6" s="1"/>
  <c r="L98" i="14"/>
  <c r="L159" i="6" s="1"/>
  <c r="D98" i="14"/>
  <c r="D159" i="6" s="1"/>
  <c r="D97" i="14"/>
  <c r="D158" i="6" s="1"/>
  <c r="H75" i="22"/>
  <c r="H111" i="6"/>
  <c r="B107" i="29"/>
  <c r="Q42" i="6"/>
  <c r="I42" i="6"/>
  <c r="E42" i="6"/>
  <c r="Q39" i="6"/>
  <c r="M39" i="6"/>
  <c r="I39" i="6"/>
  <c r="E39" i="6"/>
  <c r="Q30" i="6"/>
  <c r="M30" i="6"/>
  <c r="I30" i="6"/>
  <c r="E30" i="6"/>
  <c r="P53" i="10"/>
  <c r="H53" i="10"/>
  <c r="Q58" i="10"/>
  <c r="M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M123" i="28"/>
  <c r="I123" i="28"/>
  <c r="E123" i="28"/>
  <c r="O95" i="28"/>
  <c r="G95" i="28"/>
  <c r="P107" i="29"/>
  <c r="H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J133" i="29"/>
  <c r="J57" i="26"/>
  <c r="F133" i="29"/>
  <c r="F57" i="26"/>
  <c r="F56" i="26" s="1"/>
  <c r="F115" i="6" s="1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N83" i="31"/>
  <c r="F8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D64" i="6"/>
  <c r="D137" i="6" s="1"/>
  <c r="L60" i="6"/>
  <c r="L133" i="6" s="1"/>
  <c r="P59" i="6"/>
  <c r="L59" i="6"/>
  <c r="H59" i="6"/>
  <c r="D59" i="6"/>
  <c r="P57" i="6"/>
  <c r="L57" i="6"/>
  <c r="H57" i="6"/>
  <c r="D57" i="6"/>
  <c r="P56" i="6"/>
  <c r="L56" i="6"/>
  <c r="H56" i="6"/>
  <c r="D56" i="6"/>
  <c r="P4" i="6"/>
  <c r="P128" i="6" s="1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M107" i="28"/>
  <c r="I107" i="28"/>
  <c r="E107" i="28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B123" i="29" s="1"/>
  <c r="N128" i="29"/>
  <c r="J128" i="29"/>
  <c r="J123" i="29" s="1"/>
  <c r="F128" i="29"/>
  <c r="F123" i="29" s="1"/>
  <c r="P102" i="29"/>
  <c r="L102" i="29"/>
  <c r="H102" i="29"/>
  <c r="D102" i="29"/>
  <c r="P100" i="29"/>
  <c r="L100" i="29"/>
  <c r="L95" i="29" s="1"/>
  <c r="H100" i="29"/>
  <c r="D100" i="29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O83" i="32"/>
  <c r="G83" i="32"/>
  <c r="B122" i="33"/>
  <c r="N112" i="33"/>
  <c r="K42" i="6"/>
  <c r="C42" i="6"/>
  <c r="O39" i="6"/>
  <c r="K39" i="6"/>
  <c r="G39" i="6"/>
  <c r="C39" i="6"/>
  <c r="O30" i="6"/>
  <c r="K30" i="6"/>
  <c r="G30" i="6"/>
  <c r="C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M76" i="22"/>
  <c r="M167" i="6" s="1"/>
  <c r="O123" i="28"/>
  <c r="K123" i="28"/>
  <c r="G123" i="28"/>
  <c r="C123" i="28"/>
  <c r="I95" i="28"/>
  <c r="E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D56" i="26" s="1"/>
  <c r="D115" i="6" s="1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P83" i="31"/>
  <c r="L83" i="31"/>
  <c r="H83" i="31"/>
  <c r="D83" i="31"/>
  <c r="B118" i="6"/>
  <c r="B116" i="6"/>
  <c r="F68" i="6"/>
  <c r="F141" i="6" s="1"/>
  <c r="J64" i="6"/>
  <c r="J137" i="6" s="1"/>
  <c r="F64" i="6"/>
  <c r="F137" i="6" s="1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O107" i="28"/>
  <c r="K107" i="28"/>
  <c r="C107" i="2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I83" i="32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P162" i="24"/>
  <c r="L162" i="24"/>
  <c r="H162" i="24"/>
  <c r="D162" i="24"/>
  <c r="P143" i="24"/>
  <c r="L143" i="24"/>
  <c r="H143" i="24"/>
  <c r="P129" i="24"/>
  <c r="H129" i="24"/>
  <c r="D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I50" i="35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O50" i="37"/>
  <c r="G50" i="37"/>
  <c r="C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L91" i="18"/>
  <c r="H91" i="18"/>
  <c r="D91" i="18"/>
  <c r="D101" i="18"/>
  <c r="D164" i="6" s="1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J88" i="18" s="1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O210" i="25"/>
  <c r="K210" i="25"/>
  <c r="G210" i="25"/>
  <c r="C210" i="25"/>
  <c r="O208" i="25"/>
  <c r="K208" i="25"/>
  <c r="G208" i="25"/>
  <c r="C208" i="25"/>
  <c r="O207" i="25"/>
  <c r="K207" i="25"/>
  <c r="G207" i="25"/>
  <c r="C207" i="25"/>
  <c r="O157" i="25"/>
  <c r="K160" i="25"/>
  <c r="G158" i="25"/>
  <c r="C160" i="25"/>
  <c r="O200" i="25"/>
  <c r="K200" i="25"/>
  <c r="G200" i="25"/>
  <c r="C200" i="25"/>
  <c r="O199" i="25"/>
  <c r="K199" i="25"/>
  <c r="G199" i="25"/>
  <c r="C199" i="25"/>
  <c r="O151" i="25"/>
  <c r="O198" i="25"/>
  <c r="K150" i="25"/>
  <c r="K198" i="25"/>
  <c r="G198" i="25"/>
  <c r="C198" i="25"/>
  <c r="O196" i="25"/>
  <c r="K196" i="25"/>
  <c r="G196" i="25"/>
  <c r="C196" i="25"/>
  <c r="O137" i="25"/>
  <c r="K141" i="25"/>
  <c r="G138" i="25"/>
  <c r="G141" i="25"/>
  <c r="C141" i="25"/>
  <c r="O188" i="25"/>
  <c r="K188" i="25"/>
  <c r="G188" i="25"/>
  <c r="C188" i="25"/>
  <c r="C138" i="25"/>
  <c r="C137" i="25"/>
  <c r="O187" i="25"/>
  <c r="K187" i="25"/>
  <c r="G187" i="25"/>
  <c r="C187" i="25"/>
  <c r="O185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O123" i="27"/>
  <c r="K123" i="27"/>
  <c r="G123" i="27"/>
  <c r="C123" i="27"/>
  <c r="O107" i="27"/>
  <c r="K107" i="27"/>
  <c r="G107" i="27"/>
  <c r="C107" i="27"/>
  <c r="O95" i="27"/>
  <c r="K95" i="27"/>
  <c r="G95" i="27"/>
  <c r="C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H72" i="36"/>
  <c r="H51" i="36"/>
  <c r="D72" i="36"/>
  <c r="D51" i="36"/>
  <c r="P36" i="34"/>
  <c r="P71" i="36"/>
  <c r="L36" i="34"/>
  <c r="L71" i="36"/>
  <c r="H36" i="34"/>
  <c r="H71" i="36"/>
  <c r="D36" i="34"/>
  <c r="D71" i="36"/>
  <c r="M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I51" i="48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Q72" i="51"/>
  <c r="K72" i="51"/>
  <c r="E72" i="51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C51" i="49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K51" i="49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B69" i="48"/>
  <c r="P76" i="49"/>
  <c r="B76" i="49"/>
  <c r="F73" i="49"/>
  <c r="O51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M72" i="52" s="1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72" i="51" s="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N51" i="49" l="1"/>
  <c r="K50" i="36"/>
  <c r="P123" i="27"/>
  <c r="Q183" i="16"/>
  <c r="K194" i="20"/>
  <c r="D183" i="16"/>
  <c r="P115" i="11"/>
  <c r="C83" i="32"/>
  <c r="Q167" i="17"/>
  <c r="K51" i="48"/>
  <c r="N83" i="33"/>
  <c r="P123" i="29"/>
  <c r="G50" i="36"/>
  <c r="G143" i="23"/>
  <c r="N143" i="23"/>
  <c r="L183" i="17"/>
  <c r="F183" i="16"/>
  <c r="E62" i="44"/>
  <c r="H194" i="19"/>
  <c r="M194" i="19"/>
  <c r="E194" i="21"/>
  <c r="C83" i="33"/>
  <c r="O157" i="19"/>
  <c r="F175" i="19"/>
  <c r="H157" i="19"/>
  <c r="F157" i="19"/>
  <c r="C98" i="12"/>
  <c r="K143" i="23"/>
  <c r="C98" i="11"/>
  <c r="G200" i="15"/>
  <c r="K158" i="16"/>
  <c r="D107" i="29"/>
  <c r="I62" i="43"/>
  <c r="H83" i="33"/>
  <c r="D129" i="23"/>
  <c r="G107" i="29"/>
  <c r="Q200" i="16"/>
  <c r="J194" i="21"/>
  <c r="P194" i="19"/>
  <c r="N64" i="10"/>
  <c r="N153" i="6" s="1"/>
  <c r="F75" i="22"/>
  <c r="F166" i="6" s="1"/>
  <c r="I194" i="21"/>
  <c r="L194" i="21"/>
  <c r="M194" i="21"/>
  <c r="P56" i="26"/>
  <c r="P115" i="6" s="1"/>
  <c r="C51" i="48"/>
  <c r="F194" i="19"/>
  <c r="P157" i="19"/>
  <c r="G194" i="19"/>
  <c r="J39" i="6"/>
  <c r="C175" i="19"/>
  <c r="F115" i="12"/>
  <c r="P75" i="22"/>
  <c r="P166" i="6" s="1"/>
  <c r="F162" i="24"/>
  <c r="H157" i="20"/>
  <c r="N129" i="24"/>
  <c r="K153" i="27"/>
  <c r="E83" i="32"/>
  <c r="I143" i="24"/>
  <c r="B194" i="21"/>
  <c r="K194" i="21"/>
  <c r="C194" i="21"/>
  <c r="I71" i="39"/>
  <c r="N62" i="45"/>
  <c r="E143" i="24"/>
  <c r="C129" i="24"/>
  <c r="G75" i="26"/>
  <c r="G172" i="6" s="1"/>
  <c r="K175" i="19"/>
  <c r="G157" i="19"/>
  <c r="H72" i="53"/>
  <c r="D72" i="52"/>
  <c r="N72" i="52"/>
  <c r="J72" i="52"/>
  <c r="C72" i="51"/>
  <c r="Q51" i="49"/>
  <c r="L51" i="48"/>
  <c r="O51" i="48"/>
  <c r="E51" i="48"/>
  <c r="P51" i="48"/>
  <c r="C51" i="47"/>
  <c r="E51" i="47"/>
  <c r="F51" i="47"/>
  <c r="Q51" i="47"/>
  <c r="J51" i="47"/>
  <c r="L62" i="45"/>
  <c r="G62" i="45"/>
  <c r="I62" i="44"/>
  <c r="C62" i="44"/>
  <c r="G62" i="44"/>
  <c r="L62" i="44"/>
  <c r="E62" i="43"/>
  <c r="L80" i="43"/>
  <c r="J50" i="41"/>
  <c r="B50" i="41"/>
  <c r="M50" i="41"/>
  <c r="K50" i="41"/>
  <c r="N50" i="41"/>
  <c r="I50" i="41"/>
  <c r="G50" i="40"/>
  <c r="B50" i="40"/>
  <c r="K50" i="40"/>
  <c r="K50" i="37"/>
  <c r="I50" i="37"/>
  <c r="E50" i="37"/>
  <c r="I50" i="36"/>
  <c r="E50" i="36"/>
  <c r="O50" i="36"/>
  <c r="M50" i="36"/>
  <c r="B50" i="35"/>
  <c r="M50" i="35"/>
  <c r="B39" i="6"/>
  <c r="J83" i="32"/>
  <c r="H83" i="32"/>
  <c r="K83" i="32"/>
  <c r="Q83" i="32"/>
  <c r="M83" i="32"/>
  <c r="G83" i="31"/>
  <c r="J83" i="31"/>
  <c r="J56" i="26"/>
  <c r="J115" i="6" s="1"/>
  <c r="E56" i="26"/>
  <c r="M95" i="28"/>
  <c r="C95" i="28"/>
  <c r="G107" i="28"/>
  <c r="Q107" i="27"/>
  <c r="E95" i="27"/>
  <c r="B107" i="27"/>
  <c r="D107" i="27"/>
  <c r="J107" i="27"/>
  <c r="D95" i="27"/>
  <c r="K129" i="24"/>
  <c r="G129" i="24"/>
  <c r="B129" i="24"/>
  <c r="K143" i="24"/>
  <c r="C143" i="24"/>
  <c r="G143" i="24"/>
  <c r="I129" i="24"/>
  <c r="I162" i="24"/>
  <c r="D143" i="24"/>
  <c r="N143" i="24"/>
  <c r="L129" i="24"/>
  <c r="F129" i="24"/>
  <c r="Q143" i="24"/>
  <c r="B162" i="24"/>
  <c r="E143" i="23"/>
  <c r="M143" i="23"/>
  <c r="J162" i="23"/>
  <c r="P129" i="23"/>
  <c r="D30" i="6"/>
  <c r="M26" i="7"/>
  <c r="O191" i="23"/>
  <c r="H194" i="21"/>
  <c r="G175" i="20"/>
  <c r="G194" i="20"/>
  <c r="E194" i="20"/>
  <c r="I175" i="20"/>
  <c r="N157" i="20"/>
  <c r="L175" i="20"/>
  <c r="P194" i="20"/>
  <c r="K157" i="20"/>
  <c r="L157" i="19"/>
  <c r="D157" i="19"/>
  <c r="M157" i="19"/>
  <c r="B157" i="19"/>
  <c r="P175" i="19"/>
  <c r="Q157" i="19"/>
  <c r="F200" i="17"/>
  <c r="N183" i="17"/>
  <c r="B200" i="17"/>
  <c r="P183" i="17"/>
  <c r="F158" i="17"/>
  <c r="B158" i="17"/>
  <c r="N158" i="17"/>
  <c r="E200" i="17"/>
  <c r="L158" i="17"/>
  <c r="L167" i="16"/>
  <c r="M183" i="16"/>
  <c r="K167" i="16"/>
  <c r="Q158" i="16"/>
  <c r="G167" i="16"/>
  <c r="B167" i="16"/>
  <c r="P200" i="16"/>
  <c r="C158" i="15"/>
  <c r="G158" i="15"/>
  <c r="P158" i="15"/>
  <c r="L200" i="15"/>
  <c r="D167" i="15"/>
  <c r="I167" i="15"/>
  <c r="B98" i="12"/>
  <c r="B115" i="12"/>
  <c r="F98" i="12"/>
  <c r="O115" i="12"/>
  <c r="N115" i="12"/>
  <c r="G98" i="12"/>
  <c r="H98" i="11"/>
  <c r="Q115" i="11"/>
  <c r="E115" i="11"/>
  <c r="P98" i="11"/>
  <c r="G115" i="11"/>
  <c r="B98" i="11"/>
  <c r="M42" i="6"/>
  <c r="Q26" i="7"/>
  <c r="G42" i="6"/>
  <c r="N5" i="9"/>
  <c r="N51" i="9" s="1"/>
  <c r="C158" i="25"/>
  <c r="M115" i="6"/>
  <c r="E26" i="9"/>
  <c r="O15" i="8"/>
  <c r="I115" i="6"/>
  <c r="M175" i="21"/>
  <c r="L130" i="6"/>
  <c r="L50" i="36"/>
  <c r="C148" i="25"/>
  <c r="G160" i="25"/>
  <c r="K167" i="17"/>
  <c r="J143" i="24"/>
  <c r="D216" i="17"/>
  <c r="G26" i="9"/>
  <c r="O26" i="9"/>
  <c r="E10" i="8"/>
  <c r="N50" i="37"/>
  <c r="F73" i="26"/>
  <c r="F170" i="6" s="1"/>
  <c r="O115" i="6"/>
  <c r="D206" i="17"/>
  <c r="F10" i="7"/>
  <c r="G99" i="18"/>
  <c r="G162" i="6" s="1"/>
  <c r="B62" i="45"/>
  <c r="M26" i="8"/>
  <c r="K26" i="9"/>
  <c r="F62" i="43"/>
  <c r="M51" i="48"/>
  <c r="Q115" i="6"/>
  <c r="E15" i="9"/>
  <c r="O15" i="9"/>
  <c r="D15" i="8"/>
  <c r="K136" i="25"/>
  <c r="B157" i="20"/>
  <c r="M123" i="27"/>
  <c r="H5" i="9"/>
  <c r="I76" i="26"/>
  <c r="I173" i="6" s="1"/>
  <c r="I118" i="6"/>
  <c r="P15" i="8"/>
  <c r="D26" i="8"/>
  <c r="K10" i="7"/>
  <c r="C150" i="25"/>
  <c r="E143" i="25"/>
  <c r="N194" i="19"/>
  <c r="F26" i="8"/>
  <c r="F5" i="8" s="1"/>
  <c r="F41" i="8" s="1"/>
  <c r="G15" i="9"/>
  <c r="K15" i="9"/>
  <c r="M26" i="9"/>
  <c r="F72" i="52"/>
  <c r="M72" i="53"/>
  <c r="O173" i="21"/>
  <c r="O62" i="45"/>
  <c r="B56" i="26"/>
  <c r="B115" i="6" s="1"/>
  <c r="L10" i="9"/>
  <c r="E26" i="8"/>
  <c r="K137" i="25"/>
  <c r="G150" i="25"/>
  <c r="M33" i="6"/>
  <c r="E10" i="9"/>
  <c r="M15" i="8"/>
  <c r="F15" i="7"/>
  <c r="O167" i="25"/>
  <c r="E175" i="19"/>
  <c r="J157" i="20"/>
  <c r="P62" i="44"/>
  <c r="K62" i="45"/>
  <c r="Q85" i="14"/>
  <c r="D205" i="17"/>
  <c r="J26" i="8"/>
  <c r="K15" i="8"/>
  <c r="K5" i="8" s="1"/>
  <c r="C15" i="7"/>
  <c r="I10" i="7"/>
  <c r="K138" i="25"/>
  <c r="B72" i="52"/>
  <c r="C175" i="21"/>
  <c r="J99" i="14"/>
  <c r="J160" i="6" s="1"/>
  <c r="D207" i="17"/>
  <c r="G15" i="8"/>
  <c r="G5" i="8" s="1"/>
  <c r="D26" i="9"/>
  <c r="O138" i="25"/>
  <c r="F50" i="37"/>
  <c r="M175" i="19"/>
  <c r="E115" i="6"/>
  <c r="L26" i="8"/>
  <c r="L5" i="8" s="1"/>
  <c r="J26" i="9"/>
  <c r="P26" i="9"/>
  <c r="P5" i="9" s="1"/>
  <c r="Q26" i="9"/>
  <c r="Q5" i="9" s="1"/>
  <c r="K15" i="7"/>
  <c r="E15" i="8"/>
  <c r="Q62" i="44"/>
  <c r="I5" i="9"/>
  <c r="Q26" i="8"/>
  <c r="C200" i="17"/>
  <c r="Q50" i="39"/>
  <c r="P129" i="25"/>
  <c r="C152" i="25"/>
  <c r="L104" i="6"/>
  <c r="M58" i="22"/>
  <c r="M75" i="22" s="1"/>
  <c r="M166" i="6" s="1"/>
  <c r="H95" i="27"/>
  <c r="J33" i="6"/>
  <c r="G194" i="21"/>
  <c r="Q15" i="7"/>
  <c r="E10" i="7"/>
  <c r="J51" i="49"/>
  <c r="G139" i="25"/>
  <c r="D95" i="29"/>
  <c r="N56" i="26"/>
  <c r="N115" i="6" s="1"/>
  <c r="E129" i="25"/>
  <c r="G129" i="23"/>
  <c r="M153" i="27"/>
  <c r="G162" i="23"/>
  <c r="E75" i="26"/>
  <c r="E172" i="6" s="1"/>
  <c r="I26" i="8"/>
  <c r="H5" i="8"/>
  <c r="H43" i="8" s="1"/>
  <c r="J15" i="9"/>
  <c r="L10" i="7"/>
  <c r="O10" i="7"/>
  <c r="C154" i="25"/>
  <c r="P101" i="18"/>
  <c r="P164" i="6" s="1"/>
  <c r="K99" i="18"/>
  <c r="K162" i="6" s="1"/>
  <c r="L95" i="27"/>
  <c r="D80" i="43"/>
  <c r="J15" i="8"/>
  <c r="K10" i="9"/>
  <c r="D15" i="9"/>
  <c r="K134" i="25"/>
  <c r="J194" i="20"/>
  <c r="N26" i="8"/>
  <c r="N5" i="8" s="1"/>
  <c r="Q15" i="8"/>
  <c r="Q129" i="25"/>
  <c r="B50" i="37"/>
  <c r="P95" i="27"/>
  <c r="B129" i="23"/>
  <c r="O165" i="21"/>
  <c r="N175" i="19"/>
  <c r="C129" i="23"/>
  <c r="O200" i="16"/>
  <c r="P62" i="14"/>
  <c r="P54" i="6" s="1"/>
  <c r="F26" i="9"/>
  <c r="Q10" i="7"/>
  <c r="B62" i="43"/>
  <c r="O139" i="25"/>
  <c r="C173" i="25"/>
  <c r="I33" i="6"/>
  <c r="C157" i="19"/>
  <c r="K115" i="6"/>
  <c r="C26" i="9"/>
  <c r="C5" i="9" s="1"/>
  <c r="L15" i="7"/>
  <c r="K139" i="25"/>
  <c r="D50" i="35"/>
  <c r="C176" i="25"/>
  <c r="H56" i="26"/>
  <c r="H115" i="6" s="1"/>
  <c r="Q143" i="25"/>
  <c r="B51" i="47"/>
  <c r="J175" i="20"/>
  <c r="H175" i="20"/>
  <c r="C183" i="16"/>
  <c r="I15" i="8"/>
  <c r="P26" i="8"/>
  <c r="J10" i="8"/>
  <c r="D10" i="7"/>
  <c r="C99" i="18"/>
  <c r="C162" i="6" s="1"/>
  <c r="F83" i="33"/>
  <c r="O166" i="21"/>
  <c r="G50" i="41"/>
  <c r="Q62" i="14"/>
  <c r="Q54" i="6" s="1"/>
  <c r="Q129" i="6" s="1"/>
  <c r="E123" i="27"/>
  <c r="C5" i="8"/>
  <c r="C44" i="8" s="1"/>
  <c r="M10" i="9"/>
  <c r="L26" i="9"/>
  <c r="I15" i="7"/>
  <c r="M15" i="7"/>
  <c r="D50" i="36"/>
  <c r="L56" i="26"/>
  <c r="L115" i="6" s="1"/>
  <c r="J157" i="19"/>
  <c r="G115" i="6"/>
  <c r="F15" i="9"/>
  <c r="E15" i="7"/>
  <c r="F33" i="6"/>
  <c r="L39" i="6"/>
  <c r="O42" i="6"/>
  <c r="J74" i="14"/>
  <c r="J72" i="14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O157" i="21" s="1"/>
  <c r="C134" i="25"/>
  <c r="C129" i="25" s="1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73" i="26"/>
  <c r="K170" i="6" s="1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129" i="25"/>
  <c r="K50" i="39"/>
  <c r="F101" i="18"/>
  <c r="F164" i="6" s="1"/>
  <c r="F95" i="29"/>
  <c r="O229" i="15"/>
  <c r="F167" i="17"/>
  <c r="D220" i="15"/>
  <c r="H95" i="29"/>
  <c r="N73" i="26"/>
  <c r="N170" i="6" s="1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73" i="26"/>
  <c r="M170" i="6" s="1"/>
  <c r="M68" i="6"/>
  <c r="M141" i="6" s="1"/>
  <c r="M129" i="25"/>
  <c r="M77" i="22"/>
  <c r="M168" i="6" s="1"/>
  <c r="M113" i="6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73" i="26"/>
  <c r="O170" i="6" s="1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73" i="26"/>
  <c r="G170" i="6" s="1"/>
  <c r="G68" i="6"/>
  <c r="G141" i="6" s="1"/>
  <c r="M143" i="27"/>
  <c r="Q73" i="26"/>
  <c r="Q170" i="6" s="1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J101" i="6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50" i="6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M111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J103" i="6"/>
  <c r="J97" i="14"/>
  <c r="J158" i="6" s="1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N95" i="14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O129" i="25" l="1"/>
  <c r="O162" i="25"/>
  <c r="C162" i="25"/>
  <c r="J73" i="26"/>
  <c r="J170" i="6" s="1"/>
  <c r="C143" i="25"/>
  <c r="I5" i="8"/>
  <c r="L73" i="26"/>
  <c r="L170" i="6" s="1"/>
  <c r="D5" i="9"/>
  <c r="D52" i="9" s="1"/>
  <c r="F5" i="9"/>
  <c r="F52" i="9" s="1"/>
  <c r="B73" i="26"/>
  <c r="B170" i="6" s="1"/>
  <c r="H44" i="8"/>
  <c r="G162" i="25"/>
  <c r="G129" i="25"/>
  <c r="K5" i="9"/>
  <c r="K53" i="9" s="1"/>
  <c r="D200" i="17"/>
  <c r="G5" i="9"/>
  <c r="G51" i="9" s="1"/>
  <c r="B5" i="8"/>
  <c r="B41" i="8" s="1"/>
  <c r="K26" i="7"/>
  <c r="K5" i="7" s="1"/>
  <c r="K46" i="7" s="1"/>
  <c r="M5" i="9"/>
  <c r="M51" i="9" s="1"/>
  <c r="L5" i="9"/>
  <c r="O5" i="9"/>
  <c r="O53" i="9" s="1"/>
  <c r="D5" i="8"/>
  <c r="D47" i="8" s="1"/>
  <c r="I26" i="7"/>
  <c r="I5" i="7" s="1"/>
  <c r="E26" i="7"/>
  <c r="E5" i="7" s="1"/>
  <c r="Q5" i="7"/>
  <c r="C26" i="7"/>
  <c r="E5" i="9"/>
  <c r="E52" i="9" s="1"/>
  <c r="J5" i="9"/>
  <c r="J53" i="9" s="1"/>
  <c r="Q5" i="8"/>
  <c r="Q44" i="8" s="1"/>
  <c r="C43" i="8"/>
  <c r="J5" i="8"/>
  <c r="J46" i="8" s="1"/>
  <c r="C45" i="8"/>
  <c r="M5" i="8"/>
  <c r="M46" i="8" s="1"/>
  <c r="P5" i="8"/>
  <c r="C47" i="8"/>
  <c r="E5" i="8"/>
  <c r="E46" i="8" s="1"/>
  <c r="C52" i="9"/>
  <c r="C53" i="9"/>
  <c r="C51" i="9"/>
  <c r="N43" i="8"/>
  <c r="N41" i="8"/>
  <c r="K46" i="8"/>
  <c r="K45" i="8"/>
  <c r="K43" i="8"/>
  <c r="K47" i="8"/>
  <c r="K44" i="8"/>
  <c r="K42" i="8"/>
  <c r="K41" i="8"/>
  <c r="G45" i="8"/>
  <c r="G42" i="8"/>
  <c r="G44" i="8"/>
  <c r="G41" i="8"/>
  <c r="G47" i="8"/>
  <c r="G43" i="8"/>
  <c r="G46" i="8"/>
  <c r="K143" i="25"/>
  <c r="O26" i="7"/>
  <c r="O5" i="7" s="1"/>
  <c r="M5" i="7"/>
  <c r="M45" i="7" s="1"/>
  <c r="E162" i="25"/>
  <c r="O5" i="8"/>
  <c r="O143" i="25"/>
  <c r="F101" i="6"/>
  <c r="F26" i="7"/>
  <c r="F5" i="7" s="1"/>
  <c r="D95" i="14"/>
  <c r="D156" i="6" s="1"/>
  <c r="F103" i="6"/>
  <c r="J95" i="14"/>
  <c r="J156" i="6" s="1"/>
  <c r="F95" i="14"/>
  <c r="F156" i="6" s="1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Q52" i="9"/>
  <c r="Q53" i="9"/>
  <c r="Q51" i="9"/>
  <c r="L101" i="6"/>
  <c r="L95" i="14"/>
  <c r="H50" i="6"/>
  <c r="E114" i="6"/>
  <c r="E78" i="22"/>
  <c r="E169" i="6" s="1"/>
  <c r="G143" i="25"/>
  <c r="C42" i="8"/>
  <c r="D50" i="6"/>
  <c r="C46" i="8"/>
  <c r="C41" i="8"/>
  <c r="E58" i="22"/>
  <c r="K162" i="25"/>
  <c r="L42" i="8"/>
  <c r="L45" i="8"/>
  <c r="L41" i="8"/>
  <c r="L43" i="8"/>
  <c r="L44" i="8"/>
  <c r="L46" i="8"/>
  <c r="F50" i="6"/>
  <c r="N52" i="9"/>
  <c r="K50" i="6"/>
  <c r="N166" i="6"/>
  <c r="M50" i="6"/>
  <c r="O101" i="18"/>
  <c r="O164" i="6" s="1"/>
  <c r="O109" i="6"/>
  <c r="J50" i="6"/>
  <c r="F44" i="8"/>
  <c r="P50" i="6"/>
  <c r="H47" i="8"/>
  <c r="H42" i="8"/>
  <c r="N44" i="8"/>
  <c r="F43" i="8"/>
  <c r="H45" i="8"/>
  <c r="H41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I98" i="6"/>
  <c r="I64" i="10"/>
  <c r="I153" i="6" s="1"/>
  <c r="N47" i="8"/>
  <c r="N42" i="8"/>
  <c r="I52" i="9"/>
  <c r="K98" i="6"/>
  <c r="K64" i="10"/>
  <c r="K153" i="6" s="1"/>
  <c r="F47" i="8"/>
  <c r="F42" i="8"/>
  <c r="O58" i="22"/>
  <c r="O76" i="22"/>
  <c r="O167" i="6" s="1"/>
  <c r="O112" i="6"/>
  <c r="N107" i="6"/>
  <c r="N97" i="6" s="1"/>
  <c r="N53" i="9"/>
  <c r="K77" i="22"/>
  <c r="K168" i="6" s="1"/>
  <c r="K113" i="6"/>
  <c r="K58" i="22"/>
  <c r="K76" i="22"/>
  <c r="K167" i="6" s="1"/>
  <c r="K112" i="6"/>
  <c r="I53" i="9"/>
  <c r="K97" i="14"/>
  <c r="K158" i="6" s="1"/>
  <c r="K103" i="6"/>
  <c r="K72" i="14"/>
  <c r="L47" i="8"/>
  <c r="P53" i="9"/>
  <c r="Q97" i="14"/>
  <c r="Q158" i="6" s="1"/>
  <c r="Q103" i="6"/>
  <c r="Q72" i="14"/>
  <c r="B107" i="6"/>
  <c r="B97" i="6" s="1"/>
  <c r="N156" i="6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N45" i="8"/>
  <c r="F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7" i="6" s="1"/>
  <c r="D99" i="18"/>
  <c r="D162" i="6" s="1"/>
  <c r="G78" i="22"/>
  <c r="G169" i="6" s="1"/>
  <c r="G114" i="6"/>
  <c r="G77" i="22"/>
  <c r="G168" i="6" s="1"/>
  <c r="G113" i="6"/>
  <c r="P107" i="6"/>
  <c r="P99" i="18"/>
  <c r="P162" i="6" s="1"/>
  <c r="N99" i="18"/>
  <c r="C78" i="22"/>
  <c r="C169" i="6" s="1"/>
  <c r="C114" i="6"/>
  <c r="L50" i="6"/>
  <c r="H52" i="9"/>
  <c r="C97" i="14"/>
  <c r="C158" i="6" s="1"/>
  <c r="C103" i="6"/>
  <c r="C72" i="14"/>
  <c r="F107" i="6"/>
  <c r="F97" i="6" s="1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I51" i="9"/>
  <c r="F46" i="8"/>
  <c r="Q107" i="6"/>
  <c r="Q99" i="18"/>
  <c r="Q162" i="6" s="1"/>
  <c r="I111" i="6"/>
  <c r="I75" i="22"/>
  <c r="I166" i="6" s="1"/>
  <c r="M97" i="14"/>
  <c r="M158" i="6" s="1"/>
  <c r="M103" i="6"/>
  <c r="M72" i="14"/>
  <c r="H46" i="8"/>
  <c r="E97" i="14"/>
  <c r="E158" i="6" s="1"/>
  <c r="E103" i="6"/>
  <c r="E72" i="14"/>
  <c r="C77" i="22"/>
  <c r="C168" i="6" s="1"/>
  <c r="C113" i="6"/>
  <c r="B5" i="9"/>
  <c r="B52" i="9" s="1"/>
  <c r="N46" i="8"/>
  <c r="J107" i="6"/>
  <c r="J97" i="6" s="1"/>
  <c r="D53" i="9" l="1"/>
  <c r="D51" i="9"/>
  <c r="F53" i="9"/>
  <c r="F51" i="9"/>
  <c r="F46" i="9" s="1"/>
  <c r="G52" i="9"/>
  <c r="G53" i="9"/>
  <c r="M47" i="7"/>
  <c r="K51" i="9"/>
  <c r="K52" i="9"/>
  <c r="B42" i="8"/>
  <c r="B44" i="8"/>
  <c r="D44" i="8"/>
  <c r="B46" i="8"/>
  <c r="B47" i="8"/>
  <c r="E42" i="8"/>
  <c r="D45" i="8"/>
  <c r="B43" i="8"/>
  <c r="E45" i="8"/>
  <c r="O52" i="9"/>
  <c r="O51" i="9"/>
  <c r="O46" i="9" s="1"/>
  <c r="M53" i="9"/>
  <c r="M52" i="9"/>
  <c r="M46" i="9" s="1"/>
  <c r="E47" i="8"/>
  <c r="E41" i="8"/>
  <c r="E43" i="8"/>
  <c r="B45" i="8"/>
  <c r="D43" i="8"/>
  <c r="E44" i="8"/>
  <c r="K43" i="7"/>
  <c r="K42" i="7"/>
  <c r="C46" i="9"/>
  <c r="D41" i="8"/>
  <c r="J47" i="8"/>
  <c r="D42" i="8"/>
  <c r="D46" i="8"/>
  <c r="J43" i="8"/>
  <c r="K44" i="7"/>
  <c r="C5" i="7"/>
  <c r="C41" i="7" s="1"/>
  <c r="K41" i="7"/>
  <c r="N47" i="7"/>
  <c r="K45" i="7"/>
  <c r="G46" i="9"/>
  <c r="K47" i="7"/>
  <c r="K46" i="9"/>
  <c r="E51" i="9"/>
  <c r="M44" i="8"/>
  <c r="Q46" i="8"/>
  <c r="Q42" i="8"/>
  <c r="Q47" i="8"/>
  <c r="Q41" i="8"/>
  <c r="M43" i="8"/>
  <c r="M47" i="8"/>
  <c r="J45" i="8"/>
  <c r="Q45" i="8"/>
  <c r="Q43" i="8"/>
  <c r="M41" i="8"/>
  <c r="J42" i="8"/>
  <c r="M45" i="8"/>
  <c r="J44" i="8"/>
  <c r="J41" i="8"/>
  <c r="K40" i="8"/>
  <c r="M42" i="8"/>
  <c r="O42" i="7"/>
  <c r="E53" i="9"/>
  <c r="J52" i="9"/>
  <c r="O43" i="7"/>
  <c r="J51" i="9"/>
  <c r="Q46" i="9"/>
  <c r="O44" i="7"/>
  <c r="G40" i="8"/>
  <c r="N40" i="8"/>
  <c r="O46" i="7"/>
  <c r="O45" i="7"/>
  <c r="F47" i="7"/>
  <c r="O47" i="7"/>
  <c r="O47" i="8"/>
  <c r="O41" i="8"/>
  <c r="O43" i="8"/>
  <c r="O45" i="8"/>
  <c r="O44" i="8"/>
  <c r="O42" i="8"/>
  <c r="O46" i="8"/>
  <c r="O41" i="7"/>
  <c r="C40" i="8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D152" i="6"/>
  <c r="J47" i="7"/>
  <c r="N46" i="9"/>
  <c r="H40" i="8"/>
  <c r="L40" i="8"/>
  <c r="E75" i="22"/>
  <c r="E166" i="6" s="1"/>
  <c r="E111" i="6"/>
  <c r="M42" i="7"/>
  <c r="M46" i="7"/>
  <c r="L156" i="6"/>
  <c r="F40" i="8"/>
  <c r="E47" i="7"/>
  <c r="D46" i="9"/>
  <c r="M44" i="7"/>
  <c r="I46" i="9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F152" i="6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E97" i="6" l="1"/>
  <c r="B40" i="8"/>
  <c r="C46" i="7"/>
  <c r="E40" i="8"/>
  <c r="C44" i="7"/>
  <c r="L152" i="6"/>
  <c r="K40" i="7"/>
  <c r="J40" i="8"/>
  <c r="D40" i="8"/>
  <c r="C45" i="7"/>
  <c r="Q40" i="8"/>
  <c r="C43" i="7"/>
  <c r="C42" i="7"/>
  <c r="E46" i="9"/>
  <c r="C47" i="7"/>
  <c r="J46" i="9"/>
  <c r="M40" i="8"/>
  <c r="C40" i="7"/>
  <c r="O40" i="7"/>
  <c r="O97" i="6"/>
  <c r="O152" i="6" s="1"/>
  <c r="O40" i="8"/>
  <c r="C97" i="6"/>
  <c r="C152" i="6" s="1"/>
  <c r="K97" i="6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Q152" i="6"/>
  <c r="I152" i="6"/>
  <c r="E152" i="6"/>
  <c r="B46" i="9"/>
  <c r="M152" i="6"/>
  <c r="J40" i="7"/>
  <c r="H40" i="7"/>
  <c r="P46" i="9"/>
  <c r="D40" i="7"/>
  <c r="P40" i="8"/>
  <c r="L46" i="9"/>
  <c r="F40" i="7"/>
  <c r="P40" i="7"/>
  <c r="L40" i="7"/>
  <c r="K152" i="6" l="1"/>
  <c r="G40" i="7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<sst xmlns="http://schemas.openxmlformats.org/spreadsheetml/2006/main" count="5361" uniqueCount="397">
  <si>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</si>
  <si>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</si>
  <si>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</si>
  <si>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</si>
  <si>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</si>
  <si>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</si>
  <si>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</si>
  <si>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</si>
  <si>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</si>
  <si>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</si>
  <si>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</si>
  <si>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</si>
  <si>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</si>
  <si>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</si>
  <si>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</si>
  <si>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</si>
  <si>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</si>
  <si>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</si>
  <si>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</si>
  <si>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</si>
  <si>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</si>
  <si>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</si>
  <si>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</si>
  <si>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</si>
  <si>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</si>
  <si>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</si>
  <si>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</si>
  <si>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</si>
  <si>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</si>
  <si>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</si>
  <si>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</si>
  <si>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</si>
  <si>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</si>
  <si>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</si>
  <si>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</si>
  <si>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</si>
  <si>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</si>
  <si>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</si>
  <si>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</si>
  <si>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</si>
  <si>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</si>
  <si>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</si>
  <si>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</si>
  <si>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</si>
  <si>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</si>
  <si>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</si>
  <si>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</si>
  <si>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</si>
  <si>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</si>
  <si>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</si>
  <si>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</si>
  <si>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</si>
  <si>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</si>
  <si>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</si>
  <si>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</si>
  <si>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</si>
  <si>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</si>
  <si>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</si>
  <si>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</si>
  <si>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</si>
  <si>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</si>
  <si>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</si>
  <si>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</si>
  <si>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</si>
  <si>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</si>
  <si>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</si>
  <si>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</si>
  <si>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</si>
  <si>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</si>
  <si>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</si>
  <si>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</si>
  <si>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</si>
  <si>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</si>
  <si>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</si>
  <si>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</si>
  <si>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</si>
  <si>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</si>
  <si>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</si>
  <si>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</si>
  <si>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</si>
  <si>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</si>
  <si>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</si>
  <si>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</si>
  <si>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</si>
  <si>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</si>
  <si>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</si>
  <si>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</si>
  <si>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</si>
  <si>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</si>
  <si>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</si>
  <si>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</si>
  <si>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</si>
  <si>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</si>
  <si>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</si>
  <si>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</si>
  <si>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</si>
  <si>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</si>
  <si>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</si>
  <si>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</si>
  <si>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</si>
  <si>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</si>
  <si>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</si>
  <si>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</si>
  <si>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</si>
  <si>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</si>
  <si>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</si>
  <si>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</si>
  <si>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</si>
  <si>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</si>
  <si>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</si>
  <si>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</si>
  <si>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</si>
  <si>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</si>
  <si>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</si>
  <si>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</si>
  <si>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</si>
  <si>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</si>
  <si>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</si>
  <si>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</si>
  <si>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</si>
  <si>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</si>
  <si>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</si>
  <si>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</si>
  <si>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</si>
  <si>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</si>
  <si>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</si>
  <si>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</si>
  <si>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</si>
  <si>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</si>
  <si>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</si>
  <si>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</si>
  <si>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</si>
  <si>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</si>
  <si>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</si>
  <si>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</si>
  <si>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</si>
  <si>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</si>
  <si>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</si>
  <si>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</si>
  <si>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</si>
  <si>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</si>
  <si>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</si>
  <si>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</si>
  <si>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</si>
  <si>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</si>
  <si>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</si>
  <si>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</si>
  <si>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</si>
  <si>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</si>
  <si>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</si>
  <si>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</si>
  <si>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</si>
  <si>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</si>
  <si>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</si>
  <si>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</si>
  <si>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</si>
  <si>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</si>
  <si>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</si>
  <si>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</si>
  <si>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</si>
  <si>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</si>
  <si>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</si>
  <si>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</si>
  <si>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</si>
  <si>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</si>
  <si>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</si>
  <si>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</si>
  <si>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</si>
  <si>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</si>
  <si>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</si>
  <si>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</si>
  <si>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</si>
  <si>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</si>
  <si>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</si>
  <si>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</si>
  <si>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</si>
  <si>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</si>
  <si>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</si>
  <si>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</si>
  <si>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</si>
  <si>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</si>
  <si>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</si>
  <si>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</si>
  <si>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</si>
  <si>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</si>
  <si>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</si>
  <si>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</si>
  <si>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</si>
  <si>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</si>
  <si>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</si>
  <si>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</si>
  <si>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</si>
  <si>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</si>
  <si>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</si>
  <si>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</si>
  <si>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</si>
  <si>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</si>
  <si>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</si>
  <si>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</si>
  <si>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</si>
  <si>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</si>
  <si>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</si>
  <si>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</si>
  <si>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</si>
  <si>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</si>
  <si>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</si>
  <si>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</si>
  <si>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</si>
  <si>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</si>
  <si>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</si>
  <si>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</si>
  <si>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</si>
  <si>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</si>
  <si>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</si>
  <si>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</si>
  <si>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</si>
  <si>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</si>
  <si>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</si>
  <si>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</si>
  <si>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</si>
  <si>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</si>
  <si>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</si>
  <si>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</si>
  <si>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</si>
  <si>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</si>
  <si>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</si>
  <si>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</si>
  <si>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</si>
  <si>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</si>
  <si>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</si>
  <si>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</si>
  <si>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</si>
  <si>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</si>
  <si>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</si>
  <si>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</si>
  <si>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</si>
  <si>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</si>
  <si>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</si>
  <si>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</si>
  <si>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</si>
  <si>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</si>
  <si>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</si>
  <si>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</si>
  <si>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</si>
  <si>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</si>
  <si>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</si>
  <si>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</si>
  <si>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</si>
  <si>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</si>
  <si>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</si>
  <si>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</si>
  <si>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</si>
  <si>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</si>
  <si>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</si>
  <si>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</si>
  <si>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</si>
  <si>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</si>
  <si>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</si>
  <si>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</si>
  <si>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</si>
  <si>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</si>
  <si>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</si>
  <si>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</si>
  <si>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</si>
  <si>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</si>
  <si>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</si>
  <si>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</si>
  <si>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</si>
  <si>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</si>
  <si>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</si>
  <si>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</si>
  <si>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</si>
  <si>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</si>
  <si>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</si>
  <si>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</si>
  <si>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</si>
  <si>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</si>
  <si>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</si>
  <si>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</si>
  <si>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</si>
  <si>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</si>
  <si>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</si>
  <si>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</si>
  <si>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</si>
  <si>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</si>
  <si>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</si>
  <si>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</si>
  <si>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</si>
  <si>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</si>
  <si>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</si>
  <si>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</si>
  <si>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</si>
  <si>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</si>
  <si>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</si>
  <si>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</si>
  <si>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</si>
  <si>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</si>
  <si>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</si>
  <si>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</si>
  <si>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</si>
  <si>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</si>
  <si>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</si>
  <si>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</si>
  <si>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</si>
  <si>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</si>
  <si>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</si>
  <si>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</si>
  <si>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</si>
  <si>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</si>
  <si>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</si>
  <si>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</si>
  <si>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</si>
  <si>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</si>
  <si>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</si>
  <si>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</si>
  <si>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</si>
  <si>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</si>
  <si>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</si>
  <si>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</si>
  <si>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</si>
  <si>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</si>
  <si>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</si>
  <si>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</si>
  <si>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</si>
  <si>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</si>
  <si>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</si>
  <si>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</si>
  <si>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</si>
  <si>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</si>
  <si>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</si>
  <si>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</si>
  <si>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</si>
  <si>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</si>
  <si>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</si>
  <si>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</si>
  <si>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</si>
  <si>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</si>
  <si>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</si>
  <si>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</si>
  <si>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</si>
  <si>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</si>
  <si>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</si>
  <si>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</si>
  <si>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</si>
  <si>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</si>
  <si>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</si>
  <si>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</si>
  <si>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</si>
  <si>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</si>
  <si>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RO</t>
  </si>
  <si>
    <t>Romania</t>
  </si>
  <si>
    <t>RO: Other Industrial Sectors</t>
  </si>
  <si>
    <t>RO: Other Industrial Sectors / final energy consumption</t>
  </si>
  <si>
    <t>RO: Other Industrial Sectors / useful energy demand</t>
  </si>
  <si>
    <t>RO: Other Industrial Sectors / CO2 emissions</t>
  </si>
  <si>
    <t>RO: Iron and steel</t>
  </si>
  <si>
    <t>RO: Iron and steel / final energy consumption</t>
  </si>
  <si>
    <t>RO: Iron and steel / useful energy demand</t>
  </si>
  <si>
    <t>RO: Iron and steel / CO2 emissions</t>
  </si>
  <si>
    <t>RO: Non Ferrous Metals</t>
  </si>
  <si>
    <t>RO: Non Ferrous Metals / final energy consumption</t>
  </si>
  <si>
    <t>RO: Non Ferrous Metals / useful energy demand</t>
  </si>
  <si>
    <t>RO: Non Ferrous Metals / CO2 emissions</t>
  </si>
  <si>
    <t>RO: Chemicals Industry</t>
  </si>
  <si>
    <t>RO: Chemicals Industry / final energy consumption</t>
  </si>
  <si>
    <t>RO: Chemicals Industry / useful energy demand</t>
  </si>
  <si>
    <t>RO: Chemicals Industry / CO2 emissions</t>
  </si>
  <si>
    <t>RO: Non-metallic mineral products</t>
  </si>
  <si>
    <t>RO: Non-metallic mineral products / final energy consumption</t>
  </si>
  <si>
    <t>RO: Non-metallic mineral products / useful energy demand</t>
  </si>
  <si>
    <t>RO: Non-metallic mineral products / CO2 emissions</t>
  </si>
  <si>
    <t>RO: Pulp, paper and printing</t>
  </si>
  <si>
    <t>RO: Pulp, paper and printing / final energy consumption</t>
  </si>
  <si>
    <t>RO: Pulp, paper and printing / useful energy demand</t>
  </si>
  <si>
    <t>RO: Pulp, paper and printing / CO2 emissions</t>
  </si>
  <si>
    <t>RO: Food, beverages and tobacco</t>
  </si>
  <si>
    <t>RO: Food, beverages and tobacco / final energy consumption</t>
  </si>
  <si>
    <t>RO: Food, beverages and tobacco / useful energy demand</t>
  </si>
  <si>
    <t>RO: Food, beverages and tobacco / CO2 emissions</t>
  </si>
  <si>
    <t>RO: Transport Equipment</t>
  </si>
  <si>
    <t>RO: Transport Equipment / final energy consumption</t>
  </si>
  <si>
    <t>RO: Transport Equipment / useful energy demand</t>
  </si>
  <si>
    <t>RO: Transport Equipment / CO2 emissions</t>
  </si>
  <si>
    <t>RO: Machinery Equipment</t>
  </si>
  <si>
    <t>RO: Machinery Equipment / final energy consumption</t>
  </si>
  <si>
    <t>RO: Machinery Equipment / useful energy demand</t>
  </si>
  <si>
    <t>RO: Machinery Equipment / CO2 emissions</t>
  </si>
  <si>
    <t>RO: Textiles and leather</t>
  </si>
  <si>
    <t>RO: Textiles and leather / final energy consumption</t>
  </si>
  <si>
    <t>RO: Textiles and leather / useful energy demand</t>
  </si>
  <si>
    <t>RO: Textiles and leather / CO2 emissions</t>
  </si>
  <si>
    <t>RO: Wood and wood products</t>
  </si>
  <si>
    <t>RO: Wood and wood products / final energy consumption</t>
  </si>
  <si>
    <t>RO: Wood and wood products / useful energy demand</t>
  </si>
  <si>
    <t>RO: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</si>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</sst>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43297.740162037036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RO: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15394.022638469407</v>
      </c>
      <c r="C3" s="46">
        <f>ISI!C$3+NFM!C$3+CHI!C$3+NMM!C$3+PPA!C$3+FBT!C$3+TRE!C$3+MAE!C$3+TEL!C$3+WWP!C$3+OIS!C$3</f>
        <v>18102.09530756867</v>
      </c>
      <c r="D3" s="46">
        <f>ISI!D$3+NFM!D$3+CHI!D$3+NMM!D$3+PPA!D$3+FBT!D$3+TRE!D$3+MAE!D$3+TEL!D$3+WWP!D$3+OIS!D$3</f>
        <v>18558.286435035097</v>
      </c>
      <c r="E3" s="46">
        <f>ISI!E$3+NFM!E$3+CHI!E$3+NMM!E$3+PPA!E$3+FBT!E$3+TRE!E$3+MAE!E$3+TEL!E$3+WWP!E$3+OIS!E$3</f>
        <v>18759.093523218275</v>
      </c>
      <c r="F3" s="46">
        <f>ISI!F$3+NFM!F$3+CHI!F$3+NMM!F$3+PPA!F$3+FBT!F$3+TRE!F$3+MAE!F$3+TEL!F$3+WWP!F$3+OIS!F$3</f>
        <v>20768.169075408608</v>
      </c>
      <c r="G3" s="46">
        <f>ISI!G$3+NFM!G$3+CHI!G$3+NMM!G$3+PPA!G$3+FBT!G$3+TRE!G$3+MAE!G$3+TEL!G$3+WWP!G$3+OIS!G$3</f>
        <v>21472.579753346872</v>
      </c>
      <c r="H3" s="46">
        <f>ISI!H$3+NFM!H$3+CHI!H$3+NMM!H$3+PPA!H$3+FBT!H$3+TRE!H$3+MAE!H$3+TEL!H$3+WWP!H$3+OIS!H$3</f>
        <v>23203.056177985985</v>
      </c>
      <c r="I3" s="46">
        <f>ISI!I$3+NFM!I$3+CHI!I$3+NMM!I$3+PPA!I$3+FBT!I$3+TRE!I$3+MAE!I$3+TEL!I$3+WWP!I$3+OIS!I$3</f>
        <v>23770.141876375241</v>
      </c>
      <c r="J3" s="46">
        <f>ISI!J$3+NFM!J$3+CHI!J$3+NMM!J$3+PPA!J$3+FBT!J$3+TRE!J$3+MAE!J$3+TEL!J$3+WWP!J$3+OIS!J$3</f>
        <v>25007.191844671652</v>
      </c>
      <c r="K3" s="46">
        <f>ISI!K$3+NFM!K$3+CHI!K$3+NMM!K$3+PPA!K$3+FBT!K$3+TRE!K$3+MAE!K$3+TEL!K$3+WWP!K$3+OIS!K$3</f>
        <v>23584.527834663924</v>
      </c>
      <c r="L3" s="46">
        <f>ISI!L$3+NFM!L$3+CHI!L$3+NMM!L$3+PPA!L$3+FBT!L$3+TRE!L$3+MAE!L$3+TEL!L$3+WWP!L$3+OIS!L$3</f>
        <v>25701.085945289273</v>
      </c>
      <c r="M3" s="46">
        <f>ISI!M$3+NFM!M$3+CHI!M$3+NMM!M$3+PPA!M$3+FBT!M$3+TRE!M$3+MAE!M$3+TEL!M$3+WWP!M$3+OIS!M$3</f>
        <v>26063.895100681963</v>
      </c>
      <c r="N3" s="46">
        <f>ISI!N$3+NFM!N$3+CHI!N$3+NMM!N$3+PPA!N$3+FBT!N$3+TRE!N$3+MAE!N$3+TEL!N$3+WWP!N$3+OIS!N$3</f>
        <v>24259.964198971375</v>
      </c>
      <c r="O3" s="46">
        <f>ISI!O$3+NFM!O$3+CHI!O$3+NMM!O$3+PPA!O$3+FBT!O$3+TRE!O$3+MAE!O$3+TEL!O$3+WWP!O$3+OIS!O$3</f>
        <v>24204.315800214521</v>
      </c>
      <c r="P3" s="46">
        <f>ISI!P$3+NFM!P$3+CHI!P$3+NMM!P$3+PPA!P$3+FBT!P$3+TRE!P$3+MAE!P$3+TEL!P$3+WWP!P$3+OIS!P$3</f>
        <v>23594.814106427002</v>
      </c>
      <c r="Q3" s="46">
        <f>ISI!Q$3+NFM!Q$3+CHI!Q$3+NMM!Q$3+PPA!Q$3+FBT!Q$3+TRE!Q$3+MAE!Q$3+TEL!Q$3+WWP!Q$3+OIS!Q$3</f>
        <v>24926.979559831914</v>
      </c>
    </row>
    <row r="4" spans="1:17" x14ac:dyDescent="0.25">
      <c r="A4" s="18" t="s">
        <v>13</v>
      </c>
      <c r="B4" s="35">
        <f>ISI!B$3</f>
        <v>666.20259442416875</v>
      </c>
      <c r="C4" s="35">
        <f>ISI!C$3</f>
        <v>714.66695197430408</v>
      </c>
      <c r="D4" s="35">
        <f>ISI!D$3</f>
        <v>680.379219746839</v>
      </c>
      <c r="E4" s="35">
        <f>ISI!E$3</f>
        <v>580.02722437280829</v>
      </c>
      <c r="F4" s="35">
        <f>ISI!F$3</f>
        <v>756.1720327640063</v>
      </c>
      <c r="G4" s="35">
        <f>ISI!G$3</f>
        <v>692.13517186546744</v>
      </c>
      <c r="H4" s="35">
        <f>ISI!H$3</f>
        <v>727.5643551296165</v>
      </c>
      <c r="I4" s="35">
        <f>ISI!I$3</f>
        <v>784.66591475311907</v>
      </c>
      <c r="J4" s="35">
        <f>ISI!J$3</f>
        <v>778.5068293947262</v>
      </c>
      <c r="K4" s="35">
        <f>ISI!K$3</f>
        <v>258.17950073240064</v>
      </c>
      <c r="L4" s="35">
        <f>ISI!L$3</f>
        <v>1352.0858742544244</v>
      </c>
      <c r="M4" s="35">
        <f>ISI!M$3</f>
        <v>1150.7523749082716</v>
      </c>
      <c r="N4" s="35">
        <f>ISI!N$3</f>
        <v>1144.7619348239161</v>
      </c>
      <c r="O4" s="35">
        <f>ISI!O$3</f>
        <v>997.70153499074047</v>
      </c>
      <c r="P4" s="35">
        <f>ISI!P$3</f>
        <v>819.05859523970821</v>
      </c>
      <c r="Q4" s="35">
        <f>ISI!Q$3</f>
        <v>849.4027045842372</v>
      </c>
    </row>
    <row r="5" spans="1:17" x14ac:dyDescent="0.25">
      <c r="A5" s="23" t="s">
        <v>12</v>
      </c>
      <c r="B5" s="37">
        <f>NFM!B$3</f>
        <v>153.64753860914632</v>
      </c>
      <c r="C5" s="37">
        <f>NFM!C$3</f>
        <v>164.82496317965274</v>
      </c>
      <c r="D5" s="37">
        <f>NFM!D$3</f>
        <v>156.91711997199744</v>
      </c>
      <c r="E5" s="37">
        <f>NFM!E$3</f>
        <v>133.77275335922027</v>
      </c>
      <c r="F5" s="37">
        <f>NFM!F$3</f>
        <v>174.39735685762042</v>
      </c>
      <c r="G5" s="37">
        <f>NFM!G$3</f>
        <v>159.62841698907917</v>
      </c>
      <c r="H5" s="37">
        <f>NFM!H$3</f>
        <v>167.79951516406294</v>
      </c>
      <c r="I5" s="37">
        <f>NFM!I$3</f>
        <v>180.9689536506813</v>
      </c>
      <c r="J5" s="37">
        <f>NFM!J$3</f>
        <v>179.5484723836899</v>
      </c>
      <c r="K5" s="37">
        <f>NFM!K$3</f>
        <v>273.6344347093405</v>
      </c>
      <c r="L5" s="37">
        <f>NFM!L$3</f>
        <v>1152.7000710348505</v>
      </c>
      <c r="M5" s="37">
        <f>NFM!M$3</f>
        <v>1143.5978016196657</v>
      </c>
      <c r="N5" s="37">
        <f>NFM!N$3</f>
        <v>657.72225634562278</v>
      </c>
      <c r="O5" s="37">
        <f>NFM!O$3</f>
        <v>361.69387843741669</v>
      </c>
      <c r="P5" s="37">
        <f>NFM!P$3</f>
        <v>357.13154367310801</v>
      </c>
      <c r="Q5" s="37">
        <f>NFM!Q$3</f>
        <v>435.05169844067291</v>
      </c>
    </row>
    <row r="6" spans="1:17" x14ac:dyDescent="0.25">
      <c r="A6" s="21" t="s">
        <v>44</v>
      </c>
      <c r="B6" s="35">
        <f>NFM!B$4</f>
        <v>6.2933700143890166</v>
      </c>
      <c r="C6" s="35">
        <f>NFM!C$4</f>
        <v>6.7511949119883381</v>
      </c>
      <c r="D6" s="35">
        <f>NFM!D$4</f>
        <v>6.427291361225012</v>
      </c>
      <c r="E6" s="35">
        <f>NFM!E$4</f>
        <v>5.4793031008116593</v>
      </c>
      <c r="F6" s="35">
        <f>NFM!F$4</f>
        <v>7.1432780906983853</v>
      </c>
      <c r="G6" s="35">
        <f>NFM!G$4</f>
        <v>6.5383455017720378</v>
      </c>
      <c r="H6" s="35">
        <f>NFM!H$4</f>
        <v>6.8730319191697493</v>
      </c>
      <c r="I6" s="35">
        <f>NFM!I$4</f>
        <v>7.4124492767680241</v>
      </c>
      <c r="J6" s="35">
        <f>NFM!J$4</f>
        <v>7.3542666707034643</v>
      </c>
      <c r="K6" s="35">
        <f>NFM!K$4</f>
        <v>8.0644493660152587</v>
      </c>
      <c r="L6" s="35">
        <f>NFM!L$4</f>
        <v>204.17148632231874</v>
      </c>
      <c r="M6" s="35">
        <f>NFM!M$4</f>
        <v>89.680504069751763</v>
      </c>
      <c r="N6" s="35">
        <f>NFM!N$4</f>
        <v>72.524695149513647</v>
      </c>
      <c r="O6" s="35">
        <f>NFM!O$4</f>
        <v>36.115784621021888</v>
      </c>
      <c r="P6" s="35">
        <f>NFM!P$4</f>
        <v>36.013827284663783</v>
      </c>
      <c r="Q6" s="35">
        <f>NFM!Q$4</f>
        <v>44.305591628202393</v>
      </c>
    </row>
    <row r="7" spans="1:17" x14ac:dyDescent="0.25">
      <c r="A7" s="21" t="s">
        <v>59</v>
      </c>
      <c r="B7" s="35">
        <f>NFM!B$5</f>
        <v>25.173480057556066</v>
      </c>
      <c r="C7" s="35">
        <f>NFM!C$5</f>
        <v>27.004779647953352</v>
      </c>
      <c r="D7" s="35">
        <f>NFM!D$5</f>
        <v>25.709165444900048</v>
      </c>
      <c r="E7" s="35">
        <f>NFM!E$5</f>
        <v>21.917212403246637</v>
      </c>
      <c r="F7" s="35">
        <f>NFM!F$5</f>
        <v>28.573112362793541</v>
      </c>
      <c r="G7" s="35">
        <f>NFM!G$5</f>
        <v>26.153382007088151</v>
      </c>
      <c r="H7" s="35">
        <f>NFM!H$5</f>
        <v>27.492127676678997</v>
      </c>
      <c r="I7" s="35">
        <f>NFM!I$5</f>
        <v>29.649797107072096</v>
      </c>
      <c r="J7" s="35">
        <f>NFM!J$5</f>
        <v>29.417066682813857</v>
      </c>
      <c r="K7" s="35">
        <f>NFM!K$5</f>
        <v>32.257797464061035</v>
      </c>
      <c r="L7" s="35">
        <f>NFM!L$5</f>
        <v>366.68594528927497</v>
      </c>
      <c r="M7" s="35">
        <f>NFM!M$5</f>
        <v>358.72201627900705</v>
      </c>
      <c r="N7" s="35">
        <f>NFM!N$5</f>
        <v>290.09878059805453</v>
      </c>
      <c r="O7" s="35">
        <f>NFM!O$5</f>
        <v>144.46313848408755</v>
      </c>
      <c r="P7" s="35">
        <f>NFM!P$5</f>
        <v>142.64300218631536</v>
      </c>
      <c r="Q7" s="35">
        <f>NFM!Q$5</f>
        <v>173.76445221041624</v>
      </c>
    </row>
    <row r="8" spans="1:17" x14ac:dyDescent="0.25">
      <c r="A8" s="21" t="s">
        <v>42</v>
      </c>
      <c r="B8" s="35">
        <f>NFM!B$8</f>
        <v>97.007208479645172</v>
      </c>
      <c r="C8" s="35">
        <f>NFM!C$8</f>
        <v>104.06420897175771</v>
      </c>
      <c r="D8" s="35">
        <f>NFM!D$8</f>
        <v>99.071497720972332</v>
      </c>
      <c r="E8" s="35">
        <f>NFM!E$8</f>
        <v>84.459025451915352</v>
      </c>
      <c r="F8" s="35">
        <f>NFM!F$8</f>
        <v>110.10785404133496</v>
      </c>
      <c r="G8" s="35">
        <f>NFM!G$8</f>
        <v>100.78330747313083</v>
      </c>
      <c r="H8" s="35">
        <f>NFM!H$8</f>
        <v>105.9422278915352</v>
      </c>
      <c r="I8" s="35">
        <f>NFM!I$8</f>
        <v>114.25691015976909</v>
      </c>
      <c r="J8" s="35">
        <f>NFM!J$8</f>
        <v>113.36007234735872</v>
      </c>
      <c r="K8" s="35">
        <f>NFM!K$8</f>
        <v>201.05439041520319</v>
      </c>
      <c r="L8" s="35">
        <f>NFM!L$8</f>
        <v>215.15669413398177</v>
      </c>
      <c r="M8" s="35">
        <f>NFM!M$8</f>
        <v>336.47326499189984</v>
      </c>
      <c r="N8" s="35">
        <f>NFM!N$8</f>
        <v>4.9999999999999432</v>
      </c>
      <c r="O8" s="35">
        <f>NFM!O$8</f>
        <v>36.65181684821971</v>
      </c>
      <c r="P8" s="35">
        <f>NFM!P$8</f>
        <v>35.831712015813508</v>
      </c>
      <c r="Q8" s="35">
        <f>NFM!Q$8</f>
        <v>43.217202391638011</v>
      </c>
    </row>
    <row r="9" spans="1:17" x14ac:dyDescent="0.25">
      <c r="A9" s="23" t="s">
        <v>11</v>
      </c>
      <c r="B9" s="37">
        <f>CHI!B$3</f>
        <v>798.7033905130063</v>
      </c>
      <c r="C9" s="37">
        <f>CHI!C$3</f>
        <v>895.368782161235</v>
      </c>
      <c r="D9" s="37">
        <f>CHI!D$3</f>
        <v>892.91376769692795</v>
      </c>
      <c r="E9" s="37">
        <f>CHI!E$3</f>
        <v>901.46635100662525</v>
      </c>
      <c r="F9" s="37">
        <f>CHI!F$3</f>
        <v>994.38173466076955</v>
      </c>
      <c r="G9" s="37">
        <f>CHI!G$3</f>
        <v>933.48300455858384</v>
      </c>
      <c r="H9" s="37">
        <f>CHI!H$3</f>
        <v>1045.8596114655056</v>
      </c>
      <c r="I9" s="37">
        <f>CHI!I$3</f>
        <v>954.03744345956466</v>
      </c>
      <c r="J9" s="37">
        <f>CHI!J$3</f>
        <v>1051.5760141161497</v>
      </c>
      <c r="K9" s="37">
        <f>CHI!K$3</f>
        <v>1018.0292526208996</v>
      </c>
      <c r="L9" s="37">
        <f>CHI!L$3</f>
        <v>473.1</v>
      </c>
      <c r="M9" s="37">
        <f>CHI!M$3</f>
        <v>602.68378063010505</v>
      </c>
      <c r="N9" s="37">
        <f>CHI!N$3</f>
        <v>1161.5954749366101</v>
      </c>
      <c r="O9" s="37">
        <f>CHI!O$3</f>
        <v>964.15767254210004</v>
      </c>
      <c r="P9" s="37">
        <f>CHI!P$3</f>
        <v>1059.9418577822896</v>
      </c>
      <c r="Q9" s="37">
        <f>CHI!Q$3</f>
        <v>1297.9558684174904</v>
      </c>
    </row>
    <row r="10" spans="1:17" x14ac:dyDescent="0.25">
      <c r="A10" s="21" t="s">
        <v>61</v>
      </c>
      <c r="B10" s="35">
        <f>CHI!B$5</f>
        <v>320.72377737642614</v>
      </c>
      <c r="C10" s="35">
        <f>CHI!C$5</f>
        <v>351.91291827541102</v>
      </c>
      <c r="D10" s="35">
        <f>CHI!D$5</f>
        <v>346.30491837217085</v>
      </c>
      <c r="E10" s="35">
        <f>CHI!E$5</f>
        <v>351.48564001074629</v>
      </c>
      <c r="F10" s="35">
        <f>CHI!F$5</f>
        <v>370.8572569129571</v>
      </c>
      <c r="G10" s="35">
        <f>CHI!G$5</f>
        <v>355.3841854787803</v>
      </c>
      <c r="H10" s="35">
        <f>CHI!H$5</f>
        <v>339.56703561027552</v>
      </c>
      <c r="I10" s="35">
        <f>CHI!I$5</f>
        <v>345.87321424812569</v>
      </c>
      <c r="J10" s="35">
        <f>CHI!J$5</f>
        <v>407.3639657433153</v>
      </c>
      <c r="K10" s="35">
        <f>CHI!K$5</f>
        <v>415.74497891023321</v>
      </c>
      <c r="L10" s="35">
        <f>CHI!L$5</f>
        <v>255.09578544061301</v>
      </c>
      <c r="M10" s="35">
        <f>CHI!M$5</f>
        <v>355.50921035668614</v>
      </c>
      <c r="N10" s="35">
        <f>CHI!N$5</f>
        <v>561.57214813292921</v>
      </c>
      <c r="O10" s="35">
        <f>CHI!O$5</f>
        <v>540.42913533179819</v>
      </c>
      <c r="P10" s="35">
        <f>CHI!P$5</f>
        <v>479.80224429649149</v>
      </c>
      <c r="Q10" s="35">
        <f>CHI!Q$5</f>
        <v>513.0893005740661</v>
      </c>
    </row>
    <row r="11" spans="1:17" x14ac:dyDescent="0.25">
      <c r="A11" s="21" t="s">
        <v>40</v>
      </c>
      <c r="B11" s="35">
        <f>CHI!B$6</f>
        <v>233.95931837939247</v>
      </c>
      <c r="C11" s="35">
        <f>CHI!C$6</f>
        <v>315.89725896872847</v>
      </c>
      <c r="D11" s="35">
        <f>CHI!D$6</f>
        <v>300.39072244781016</v>
      </c>
      <c r="E11" s="35">
        <f>CHI!E$6</f>
        <v>314.70386612810745</v>
      </c>
      <c r="F11" s="35">
        <f>CHI!F$6</f>
        <v>370.78792145415986</v>
      </c>
      <c r="G11" s="35">
        <f>CHI!G$6</f>
        <v>325.66552088270305</v>
      </c>
      <c r="H11" s="35">
        <f>CHI!H$6</f>
        <v>412.78141543703111</v>
      </c>
      <c r="I11" s="35">
        <f>CHI!I$6</f>
        <v>358.57497138705412</v>
      </c>
      <c r="J11" s="35">
        <f>CHI!J$6</f>
        <v>384.16248757407635</v>
      </c>
      <c r="K11" s="35">
        <f>CHI!K$6</f>
        <v>232.61061797850545</v>
      </c>
      <c r="L11" s="35">
        <f>CHI!L$6</f>
        <v>144.90421455938699</v>
      </c>
      <c r="M11" s="35">
        <f>CHI!M$6</f>
        <v>145.94936607271882</v>
      </c>
      <c r="N11" s="35">
        <f>CHI!N$6</f>
        <v>378.1586886137062</v>
      </c>
      <c r="O11" s="35">
        <f>CHI!O$6</f>
        <v>187.55671120799911</v>
      </c>
      <c r="P11" s="35">
        <f>CHI!P$6</f>
        <v>324.1292770915386</v>
      </c>
      <c r="Q11" s="35">
        <f>CHI!Q$6</f>
        <v>556.26677541528466</v>
      </c>
    </row>
    <row r="12" spans="1:17" x14ac:dyDescent="0.25">
      <c r="A12" s="21" t="s">
        <v>39</v>
      </c>
      <c r="B12" s="35">
        <f>CHI!B$7</f>
        <v>244.02029475718774</v>
      </c>
      <c r="C12" s="35">
        <f>CHI!C$7</f>
        <v>227.55860491709549</v>
      </c>
      <c r="D12" s="35">
        <f>CHI!D$7</f>
        <v>246.21812687694691</v>
      </c>
      <c r="E12" s="35">
        <f>CHI!E$7</f>
        <v>235.27684486777144</v>
      </c>
      <c r="F12" s="35">
        <f>CHI!F$7</f>
        <v>252.73655629365257</v>
      </c>
      <c r="G12" s="35">
        <f>CHI!G$7</f>
        <v>252.43329819710056</v>
      </c>
      <c r="H12" s="35">
        <f>CHI!H$7</f>
        <v>293.5111604181991</v>
      </c>
      <c r="I12" s="35">
        <f>CHI!I$7</f>
        <v>249.5892578243849</v>
      </c>
      <c r="J12" s="35">
        <f>CHI!J$7</f>
        <v>260.04956079875808</v>
      </c>
      <c r="K12" s="35">
        <f>CHI!K$7</f>
        <v>369.67365573216097</v>
      </c>
      <c r="L12" s="35">
        <f>CHI!L$7</f>
        <v>73.099999999999994</v>
      </c>
      <c r="M12" s="35">
        <f>CHI!M$7</f>
        <v>101.22520420070012</v>
      </c>
      <c r="N12" s="35">
        <f>CHI!N$7</f>
        <v>221.86463818997464</v>
      </c>
      <c r="O12" s="35">
        <f>CHI!O$7</f>
        <v>236.17182600230277</v>
      </c>
      <c r="P12" s="35">
        <f>CHI!P$7</f>
        <v>256.01033639425958</v>
      </c>
      <c r="Q12" s="35">
        <f>CHI!Q$7</f>
        <v>228.59979242813952</v>
      </c>
    </row>
    <row r="13" spans="1:17" x14ac:dyDescent="0.25">
      <c r="A13" s="23" t="s">
        <v>10</v>
      </c>
      <c r="B13" s="37">
        <f>NMM!B$3</f>
        <v>865.74857050817423</v>
      </c>
      <c r="C13" s="37">
        <f>NMM!C$3</f>
        <v>918.42957880693734</v>
      </c>
      <c r="D13" s="37">
        <f>NMM!D$3</f>
        <v>938.98640204435662</v>
      </c>
      <c r="E13" s="37">
        <f>NMM!E$3</f>
        <v>896.14417588871163</v>
      </c>
      <c r="F13" s="37">
        <f>NMM!F$3</f>
        <v>1049.1982445055414</v>
      </c>
      <c r="G13" s="37">
        <f>NMM!G$3</f>
        <v>1041.0820134430314</v>
      </c>
      <c r="H13" s="37">
        <f>NMM!H$3</f>
        <v>1240.3680345363994</v>
      </c>
      <c r="I13" s="37">
        <f>NMM!I$3</f>
        <v>1335.2670331230606</v>
      </c>
      <c r="J13" s="37">
        <f>NMM!J$3</f>
        <v>1472.553538197491</v>
      </c>
      <c r="K13" s="37">
        <f>NMM!K$3</f>
        <v>1056.602975989178</v>
      </c>
      <c r="L13" s="37">
        <f>NMM!L$3</f>
        <v>633.5</v>
      </c>
      <c r="M13" s="37">
        <f>NMM!M$3</f>
        <v>652.66433294437957</v>
      </c>
      <c r="N13" s="37">
        <f>NMM!N$3</f>
        <v>1154.8663936024964</v>
      </c>
      <c r="O13" s="37">
        <f>NMM!O$3</f>
        <v>883.18714955676842</v>
      </c>
      <c r="P13" s="37">
        <f>NMM!P$3</f>
        <v>1096.9498408010704</v>
      </c>
      <c r="Q13" s="37">
        <f>NMM!Q$3</f>
        <v>1078.9224312982267</v>
      </c>
    </row>
    <row r="14" spans="1:17" x14ac:dyDescent="0.25">
      <c r="A14" s="21" t="s">
        <v>38</v>
      </c>
      <c r="B14" s="35">
        <f>NMM!B$4</f>
        <v>785.81907545740842</v>
      </c>
      <c r="C14" s="35">
        <f>NMM!C$4</f>
        <v>804.4476958672725</v>
      </c>
      <c r="D14" s="35">
        <f>NMM!D$4</f>
        <v>799.77273022955137</v>
      </c>
      <c r="E14" s="35">
        <f>NMM!E$4</f>
        <v>782.41293531935935</v>
      </c>
      <c r="F14" s="35">
        <f>NMM!F$4</f>
        <v>918.22620491460157</v>
      </c>
      <c r="G14" s="35">
        <f>NMM!G$4</f>
        <v>928.74299364511285</v>
      </c>
      <c r="H14" s="35">
        <f>NMM!H$4</f>
        <v>1135.8267015530416</v>
      </c>
      <c r="I14" s="35">
        <f>NMM!I$4</f>
        <v>1239.2830196325322</v>
      </c>
      <c r="J14" s="35">
        <f>NMM!J$4</f>
        <v>1250.9402779870497</v>
      </c>
      <c r="K14" s="35">
        <f>NMM!K$4</f>
        <v>909.52486248182731</v>
      </c>
      <c r="L14" s="35">
        <f>NMM!L$4</f>
        <v>484.82917577713818</v>
      </c>
      <c r="M14" s="35">
        <f>NMM!M$4</f>
        <v>510.514297521164</v>
      </c>
      <c r="N14" s="35">
        <f>NMM!N$4</f>
        <v>977.97925124062363</v>
      </c>
      <c r="O14" s="35">
        <f>NMM!O$4</f>
        <v>727.12906084386327</v>
      </c>
      <c r="P14" s="35">
        <f>NMM!P$4</f>
        <v>912.17803885984131</v>
      </c>
      <c r="Q14" s="35">
        <f>NMM!Q$4</f>
        <v>894.06106165155427</v>
      </c>
    </row>
    <row r="15" spans="1:17" x14ac:dyDescent="0.25">
      <c r="A15" s="21" t="s">
        <v>37</v>
      </c>
      <c r="B15" s="35">
        <f>NMM!B$5</f>
        <v>25.405379812635793</v>
      </c>
      <c r="C15" s="35">
        <f>NMM!C$5</f>
        <v>52.012396623996949</v>
      </c>
      <c r="D15" s="35">
        <f>NMM!D$5</f>
        <v>77.734475454123213</v>
      </c>
      <c r="E15" s="35">
        <f>NMM!E$5</f>
        <v>46.641612203402886</v>
      </c>
      <c r="F15" s="35">
        <f>NMM!F$5</f>
        <v>69.648582524588193</v>
      </c>
      <c r="G15" s="35">
        <f>NMM!G$5</f>
        <v>69.267503269133954</v>
      </c>
      <c r="H15" s="35">
        <f>NMM!H$5</f>
        <v>62.304828661170568</v>
      </c>
      <c r="I15" s="35">
        <f>NMM!I$5</f>
        <v>35.57560821838473</v>
      </c>
      <c r="J15" s="35">
        <f>NMM!J$5</f>
        <v>102.83579239715792</v>
      </c>
      <c r="K15" s="35">
        <f>NMM!K$5</f>
        <v>65.870919001345342</v>
      </c>
      <c r="L15" s="35">
        <f>NMM!L$5</f>
        <v>84.496251967662957</v>
      </c>
      <c r="M15" s="35">
        <f>NMM!M$5</f>
        <v>76.073677763569179</v>
      </c>
      <c r="N15" s="35">
        <f>NMM!N$5</f>
        <v>78.721753732154994</v>
      </c>
      <c r="O15" s="35">
        <f>NMM!O$5</f>
        <v>67.552442370698188</v>
      </c>
      <c r="P15" s="35">
        <f>NMM!P$5</f>
        <v>74.359889510783603</v>
      </c>
      <c r="Q15" s="35">
        <f>NMM!Q$5</f>
        <v>71.507715346235031</v>
      </c>
    </row>
    <row r="16" spans="1:17" x14ac:dyDescent="0.25">
      <c r="A16" s="21" t="s">
        <v>57</v>
      </c>
      <c r="B16" s="35">
        <f>NMM!B$6</f>
        <v>54.524115238130015</v>
      </c>
      <c r="C16" s="35">
        <f>NMM!C$6</f>
        <v>61.969486315667893</v>
      </c>
      <c r="D16" s="35">
        <f>NMM!D$6</f>
        <v>61.479196360682032</v>
      </c>
      <c r="E16" s="35">
        <f>NMM!E$6</f>
        <v>67.089628365949395</v>
      </c>
      <c r="F16" s="35">
        <f>NMM!F$6</f>
        <v>61.323457066351672</v>
      </c>
      <c r="G16" s="35">
        <f>NMM!G$6</f>
        <v>43.07151652878462</v>
      </c>
      <c r="H16" s="35">
        <f>NMM!H$6</f>
        <v>42.236504322187166</v>
      </c>
      <c r="I16" s="35">
        <f>NMM!I$6</f>
        <v>60.408405272143739</v>
      </c>
      <c r="J16" s="35">
        <f>NMM!J$6</f>
        <v>118.77746781328332</v>
      </c>
      <c r="K16" s="35">
        <f>NMM!K$6</f>
        <v>81.207194506005393</v>
      </c>
      <c r="L16" s="35">
        <f>NMM!L$6</f>
        <v>64.174572255198868</v>
      </c>
      <c r="M16" s="35">
        <f>NMM!M$6</f>
        <v>66.076357659646391</v>
      </c>
      <c r="N16" s="35">
        <f>NMM!N$6</f>
        <v>98.165388629717754</v>
      </c>
      <c r="O16" s="35">
        <f>NMM!O$6</f>
        <v>88.505646342206958</v>
      </c>
      <c r="P16" s="35">
        <f>NMM!P$6</f>
        <v>110.41191243044551</v>
      </c>
      <c r="Q16" s="35">
        <f>NMM!Q$6</f>
        <v>113.35365430043738</v>
      </c>
    </row>
    <row r="17" spans="1:17" x14ac:dyDescent="0.25">
      <c r="A17" s="23" t="s">
        <v>9</v>
      </c>
      <c r="B17" s="37">
        <f>PPA!B$3</f>
        <v>475.35636627204644</v>
      </c>
      <c r="C17" s="37">
        <f>PPA!C$3</f>
        <v>544.50161997331804</v>
      </c>
      <c r="D17" s="37">
        <f>PPA!D$3</f>
        <v>648.00134300796469</v>
      </c>
      <c r="E17" s="37">
        <f>PPA!E$3</f>
        <v>606.91148672209079</v>
      </c>
      <c r="F17" s="37">
        <f>PPA!F$3</f>
        <v>597.85856998924157</v>
      </c>
      <c r="G17" s="37">
        <f>PPA!G$3</f>
        <v>627.25020191925978</v>
      </c>
      <c r="H17" s="37">
        <f>PPA!H$3</f>
        <v>662.63098870090562</v>
      </c>
      <c r="I17" s="37">
        <f>PPA!I$3</f>
        <v>775.13640696943253</v>
      </c>
      <c r="J17" s="37">
        <f>PPA!J$3</f>
        <v>926.80622113372726</v>
      </c>
      <c r="K17" s="37">
        <f>PPA!K$3</f>
        <v>905.47852553263442</v>
      </c>
      <c r="L17" s="37">
        <f>PPA!L$3</f>
        <v>704.3</v>
      </c>
      <c r="M17" s="37">
        <f>PPA!M$3</f>
        <v>821.08129132633235</v>
      </c>
      <c r="N17" s="37">
        <f>PPA!N$3</f>
        <v>611.95630973278708</v>
      </c>
      <c r="O17" s="37">
        <f>PPA!O$3</f>
        <v>601.52205861704226</v>
      </c>
      <c r="P17" s="37">
        <f>PPA!P$3</f>
        <v>528.81731346038498</v>
      </c>
      <c r="Q17" s="37">
        <f>PPA!Q$3</f>
        <v>605.4780921438562</v>
      </c>
    </row>
    <row r="18" spans="1:17" x14ac:dyDescent="0.25">
      <c r="A18" s="21" t="s">
        <v>35</v>
      </c>
      <c r="B18" s="35">
        <f>PPA!B$5</f>
        <v>37.005230238930821</v>
      </c>
      <c r="C18" s="35">
        <f>PPA!C$5</f>
        <v>33.349764000749744</v>
      </c>
      <c r="D18" s="35">
        <f>PPA!D$5</f>
        <v>44.727821677101929</v>
      </c>
      <c r="E18" s="35">
        <f>PPA!E$5</f>
        <v>36.297879794054275</v>
      </c>
      <c r="F18" s="35">
        <f>PPA!F$5</f>
        <v>30.083028361350493</v>
      </c>
      <c r="G18" s="35">
        <f>PPA!G$5</f>
        <v>20.47608947588575</v>
      </c>
      <c r="H18" s="35">
        <f>PPA!H$5</f>
        <v>17.103313737249401</v>
      </c>
      <c r="I18" s="35">
        <f>PPA!I$5</f>
        <v>21.08757672905179</v>
      </c>
      <c r="J18" s="35">
        <f>PPA!J$5</f>
        <v>8.5218473305929194</v>
      </c>
      <c r="K18" s="35">
        <f>PPA!K$5</f>
        <v>2.2341456821647743</v>
      </c>
      <c r="L18" s="35">
        <f>PPA!L$5</f>
        <v>0</v>
      </c>
      <c r="M18" s="35">
        <f>PPA!M$5</f>
        <v>0</v>
      </c>
      <c r="N18" s="35">
        <f>PPA!N$5</f>
        <v>0</v>
      </c>
      <c r="O18" s="35">
        <f>PPA!O$5</f>
        <v>0</v>
      </c>
      <c r="P18" s="35">
        <f>PPA!P$5</f>
        <v>0</v>
      </c>
      <c r="Q18" s="35">
        <f>PPA!Q$5</f>
        <v>0</v>
      </c>
    </row>
    <row r="19" spans="1:17" x14ac:dyDescent="0.25">
      <c r="A19" s="21" t="s">
        <v>56</v>
      </c>
      <c r="B19" s="35">
        <f>PPA!B$6</f>
        <v>255.53725184208719</v>
      </c>
      <c r="C19" s="35">
        <f>PPA!C$6</f>
        <v>292.55075057901013</v>
      </c>
      <c r="D19" s="35">
        <f>PPA!D$6</f>
        <v>359.48026994588594</v>
      </c>
      <c r="E19" s="35">
        <f>PPA!E$6</f>
        <v>330.01458694235129</v>
      </c>
      <c r="F19" s="35">
        <f>PPA!F$6</f>
        <v>310.25748291787215</v>
      </c>
      <c r="G19" s="35">
        <f>PPA!G$6</f>
        <v>280.82851428323477</v>
      </c>
      <c r="H19" s="35">
        <f>PPA!H$6</f>
        <v>293.16957687738756</v>
      </c>
      <c r="I19" s="35">
        <f>PPA!I$6</f>
        <v>414.40054724409276</v>
      </c>
      <c r="J19" s="35">
        <f>PPA!J$6</f>
        <v>505.21343629409489</v>
      </c>
      <c r="K19" s="35">
        <f>PPA!K$6</f>
        <v>409.18367643484578</v>
      </c>
      <c r="L19" s="35">
        <f>PPA!L$6</f>
        <v>267.39999999999998</v>
      </c>
      <c r="M19" s="35">
        <f>PPA!M$6</f>
        <v>250.68066900038895</v>
      </c>
      <c r="N19" s="35">
        <f>PPA!N$6</f>
        <v>163.05831870489564</v>
      </c>
      <c r="O19" s="35">
        <f>PPA!O$6</f>
        <v>176.16939220623615</v>
      </c>
      <c r="P19" s="35">
        <f>PPA!P$6</f>
        <v>178.94882561949149</v>
      </c>
      <c r="Q19" s="35">
        <f>PPA!Q$6</f>
        <v>213.25752447994222</v>
      </c>
    </row>
    <row r="20" spans="1:17" x14ac:dyDescent="0.25">
      <c r="A20" s="21" t="s">
        <v>55</v>
      </c>
      <c r="B20" s="35">
        <f>PPA!B$7</f>
        <v>182.81388419102842</v>
      </c>
      <c r="C20" s="35">
        <f>PPA!C$7</f>
        <v>218.60110539355816</v>
      </c>
      <c r="D20" s="35">
        <f>PPA!D$7</f>
        <v>243.79325138497683</v>
      </c>
      <c r="E20" s="35">
        <f>PPA!E$7</f>
        <v>240.59901998568523</v>
      </c>
      <c r="F20" s="35">
        <f>PPA!F$7</f>
        <v>257.51805871001892</v>
      </c>
      <c r="G20" s="35">
        <f>PPA!G$7</f>
        <v>325.94559816013924</v>
      </c>
      <c r="H20" s="35">
        <f>PPA!H$7</f>
        <v>352.35809808626868</v>
      </c>
      <c r="I20" s="35">
        <f>PPA!I$7</f>
        <v>339.648282996288</v>
      </c>
      <c r="J20" s="35">
        <f>PPA!J$7</f>
        <v>413.07093750903948</v>
      </c>
      <c r="K20" s="35">
        <f>PPA!K$7</f>
        <v>494.06070341562389</v>
      </c>
      <c r="L20" s="35">
        <f>PPA!L$7</f>
        <v>436.9</v>
      </c>
      <c r="M20" s="35">
        <f>PPA!M$7</f>
        <v>570.40062232594346</v>
      </c>
      <c r="N20" s="35">
        <f>PPA!N$7</f>
        <v>448.89799102789141</v>
      </c>
      <c r="O20" s="35">
        <f>PPA!O$7</f>
        <v>425.35266641080614</v>
      </c>
      <c r="P20" s="35">
        <f>PPA!P$7</f>
        <v>349.86848784089352</v>
      </c>
      <c r="Q20" s="35">
        <f>PPA!Q$7</f>
        <v>392.22056766391398</v>
      </c>
    </row>
    <row r="21" spans="1:17" x14ac:dyDescent="0.25">
      <c r="A21" s="20" t="s">
        <v>54</v>
      </c>
      <c r="B21" s="36">
        <f>FBT!B$3</f>
        <v>4971.4101634855433</v>
      </c>
      <c r="C21" s="36">
        <f>FBT!C$3</f>
        <v>6341.9096626643795</v>
      </c>
      <c r="D21" s="36">
        <f>FBT!D$3</f>
        <v>5941.8775997463208</v>
      </c>
      <c r="E21" s="36">
        <f>FBT!E$3</f>
        <v>5955.1469103855825</v>
      </c>
      <c r="F21" s="36">
        <f>FBT!F$3</f>
        <v>6434.8776447685241</v>
      </c>
      <c r="G21" s="36">
        <f>FBT!G$3</f>
        <v>6649.3723391148405</v>
      </c>
      <c r="H21" s="36">
        <f>FBT!H$3</f>
        <v>6885.3328831381814</v>
      </c>
      <c r="I21" s="36">
        <f>FBT!I$3</f>
        <v>6698.3428328025802</v>
      </c>
      <c r="J21" s="36">
        <f>FBT!J$3</f>
        <v>7002.3430494354507</v>
      </c>
      <c r="K21" s="36">
        <f>FBT!K$3</f>
        <v>6348.8121406831251</v>
      </c>
      <c r="L21" s="36">
        <f>FBT!L$3</f>
        <v>6873.8</v>
      </c>
      <c r="M21" s="36">
        <f>FBT!M$3</f>
        <v>6923.4733566705563</v>
      </c>
      <c r="N21" s="36">
        <f>FBT!N$3</f>
        <v>6824.7513165593909</v>
      </c>
      <c r="O21" s="36">
        <f>FBT!O$3</f>
        <v>6913.8529799960688</v>
      </c>
      <c r="P21" s="36">
        <f>FBT!P$3</f>
        <v>6362.0506667897189</v>
      </c>
      <c r="Q21" s="36">
        <f>FBT!Q$3</f>
        <v>6564.2344659537021</v>
      </c>
    </row>
    <row r="22" spans="1:17" x14ac:dyDescent="0.25">
      <c r="A22" s="18" t="s">
        <v>53</v>
      </c>
      <c r="B22" s="35">
        <f>TRE!B$3</f>
        <v>870.78199242973346</v>
      </c>
      <c r="C22" s="35">
        <f>TRE!C$3</f>
        <v>1151.1339813226607</v>
      </c>
      <c r="D22" s="35">
        <f>TRE!D$3</f>
        <v>1343.7540803193376</v>
      </c>
      <c r="E22" s="35">
        <f>TRE!E$3</f>
        <v>1543.6143074749032</v>
      </c>
      <c r="F22" s="35">
        <f>TRE!F$3</f>
        <v>1904.5748732048021</v>
      </c>
      <c r="G22" s="35">
        <f>TRE!G$3</f>
        <v>2284.9046530411092</v>
      </c>
      <c r="H22" s="35">
        <f>TRE!H$3</f>
        <v>2663.9092213633676</v>
      </c>
      <c r="I22" s="35">
        <f>TRE!I$3</f>
        <v>2748.8286241658384</v>
      </c>
      <c r="J22" s="35">
        <f>TRE!J$3</f>
        <v>3303.3140168352443</v>
      </c>
      <c r="K22" s="35">
        <f>TRE!K$3</f>
        <v>4168.7098410551234</v>
      </c>
      <c r="L22" s="35">
        <f>TRE!L$3</f>
        <v>3992</v>
      </c>
      <c r="M22" s="35">
        <f>TRE!M$3</f>
        <v>4553.5783741734731</v>
      </c>
      <c r="N22" s="35">
        <f>TRE!N$3</f>
        <v>2404.7201092256682</v>
      </c>
      <c r="O22" s="35">
        <f>TRE!O$3</f>
        <v>2649.0934109651876</v>
      </c>
      <c r="P22" s="35">
        <f>TRE!P$3</f>
        <v>2681.7405749619306</v>
      </c>
      <c r="Q22" s="35">
        <f>TRE!Q$3</f>
        <v>3193.2674518297908</v>
      </c>
    </row>
    <row r="23" spans="1:17" x14ac:dyDescent="0.25">
      <c r="A23" s="18" t="s">
        <v>52</v>
      </c>
      <c r="B23" s="35">
        <f>MAE!B$3</f>
        <v>2596.6417008939356</v>
      </c>
      <c r="C23" s="35">
        <f>MAE!C$3</f>
        <v>2799.5044787497618</v>
      </c>
      <c r="D23" s="35">
        <f>MAE!D$3</f>
        <v>2974.9491708791106</v>
      </c>
      <c r="E23" s="35">
        <f>MAE!E$3</f>
        <v>3038.2278992090146</v>
      </c>
      <c r="F23" s="35">
        <f>MAE!F$3</f>
        <v>3319.2165166754894</v>
      </c>
      <c r="G23" s="35">
        <f>MAE!G$3</f>
        <v>3739.5446891812339</v>
      </c>
      <c r="H23" s="35">
        <f>MAE!H$3</f>
        <v>4312.9499439265855</v>
      </c>
      <c r="I23" s="35">
        <f>MAE!I$3</f>
        <v>4724.5491977850343</v>
      </c>
      <c r="J23" s="35">
        <f>MAE!J$3</f>
        <v>4858.3081833171018</v>
      </c>
      <c r="K23" s="35">
        <f>MAE!K$3</f>
        <v>4594.2889753128165</v>
      </c>
      <c r="L23" s="35">
        <f>MAE!L$3</f>
        <v>5152.5</v>
      </c>
      <c r="M23" s="35">
        <f>MAE!M$3</f>
        <v>4564.0801244651884</v>
      </c>
      <c r="N23" s="35">
        <f>MAE!N$3</f>
        <v>5096.3526428710747</v>
      </c>
      <c r="O23" s="35">
        <f>MAE!O$3</f>
        <v>4764.4366230143505</v>
      </c>
      <c r="P23" s="35">
        <f>MAE!P$3</f>
        <v>5078.9534400812145</v>
      </c>
      <c r="Q23" s="35">
        <f>MAE!Q$3</f>
        <v>5093.9939533414563</v>
      </c>
    </row>
    <row r="24" spans="1:17" x14ac:dyDescent="0.25">
      <c r="A24" s="18" t="s">
        <v>51</v>
      </c>
      <c r="B24" s="35">
        <f>TEL!B$3</f>
        <v>1972.4973826206008</v>
      </c>
      <c r="C24" s="35">
        <f>TEL!C$3</f>
        <v>2315.6089193825042</v>
      </c>
      <c r="D24" s="35">
        <f>TEL!D$3</f>
        <v>2509.5596053048816</v>
      </c>
      <c r="E24" s="35">
        <f>TEL!E$3</f>
        <v>2552.9923470792273</v>
      </c>
      <c r="F24" s="35">
        <f>TEL!F$3</f>
        <v>2661.2476305947848</v>
      </c>
      <c r="G24" s="35">
        <f>TEL!G$3</f>
        <v>2488.3297512628506</v>
      </c>
      <c r="H24" s="35">
        <f>TEL!H$3</f>
        <v>2460.1155232915694</v>
      </c>
      <c r="I24" s="35">
        <f>TEL!I$3</f>
        <v>2359.3841909900407</v>
      </c>
      <c r="J24" s="35">
        <f>TEL!J$3</f>
        <v>2256.0769831551142</v>
      </c>
      <c r="K24" s="35">
        <f>TEL!K$3</f>
        <v>1931.0111599594184</v>
      </c>
      <c r="L24" s="35">
        <f>TEL!L$3</f>
        <v>2645.6</v>
      </c>
      <c r="M24" s="35">
        <f>TEL!M$3</f>
        <v>3068.55309218203</v>
      </c>
      <c r="N24" s="35">
        <f>TEL!N$3</f>
        <v>2822.8008582016773</v>
      </c>
      <c r="O24" s="35">
        <f>TEL!O$3</f>
        <v>2932.7242602664073</v>
      </c>
      <c r="P24" s="35">
        <f>TEL!P$3</f>
        <v>2733.7917031978218</v>
      </c>
      <c r="Q24" s="35">
        <f>TEL!Q$3</f>
        <v>2724.967284869816</v>
      </c>
    </row>
    <row r="25" spans="1:17" x14ac:dyDescent="0.25">
      <c r="A25" s="18" t="s">
        <v>50</v>
      </c>
      <c r="B25" s="35">
        <f>WWP!B$3</f>
        <v>640.45260529918664</v>
      </c>
      <c r="C25" s="35">
        <f>WWP!C$3</f>
        <v>791.30931961120643</v>
      </c>
      <c r="D25" s="35">
        <f>WWP!D$3</f>
        <v>872.95517710917545</v>
      </c>
      <c r="E25" s="35">
        <f>WWP!E$3</f>
        <v>856.50314742425076</v>
      </c>
      <c r="F25" s="35">
        <f>WWP!F$3</f>
        <v>1022.2169094417596</v>
      </c>
      <c r="G25" s="35">
        <f>WWP!G$3</f>
        <v>995.49617380114705</v>
      </c>
      <c r="H25" s="35">
        <f>WWP!H$3</f>
        <v>1028.7361173079937</v>
      </c>
      <c r="I25" s="35">
        <f>WWP!I$3</f>
        <v>1042.2709478509564</v>
      </c>
      <c r="J25" s="35">
        <f>WWP!J$3</f>
        <v>1022.0709471512183</v>
      </c>
      <c r="K25" s="35">
        <f>WWP!K$3</f>
        <v>1002.4940818397024</v>
      </c>
      <c r="L25" s="35">
        <f>WWP!L$3</f>
        <v>1231.5</v>
      </c>
      <c r="M25" s="35">
        <f>WWP!M$3</f>
        <v>1266.6277712952158</v>
      </c>
      <c r="N25" s="35">
        <f>WWP!N$3</f>
        <v>991.12541447240096</v>
      </c>
      <c r="O25" s="35">
        <f>WWP!O$3</f>
        <v>985.03215419034166</v>
      </c>
      <c r="P25" s="35">
        <f>WWP!P$3</f>
        <v>891.05255871902534</v>
      </c>
      <c r="Q25" s="35">
        <f>WWP!Q$3</f>
        <v>884.43662289607869</v>
      </c>
    </row>
    <row r="26" spans="1:17" x14ac:dyDescent="0.25">
      <c r="A26" s="16" t="s">
        <v>49</v>
      </c>
      <c r="B26" s="34">
        <f>OIS!B$3</f>
        <v>1382.5803334138682</v>
      </c>
      <c r="C26" s="34">
        <f>OIS!C$3</f>
        <v>1464.8370497427102</v>
      </c>
      <c r="D26" s="34">
        <f>OIS!D$3</f>
        <v>1597.9929492081851</v>
      </c>
      <c r="E26" s="34">
        <f>OIS!E$3</f>
        <v>1694.2869202958395</v>
      </c>
      <c r="F26" s="34">
        <f>OIS!F$3</f>
        <v>1854.0275619460717</v>
      </c>
      <c r="G26" s="34">
        <f>OIS!G$3</f>
        <v>1861.3533381702691</v>
      </c>
      <c r="H26" s="34">
        <f>OIS!H$3</f>
        <v>2007.7899839617976</v>
      </c>
      <c r="I26" s="34">
        <f>OIS!I$3</f>
        <v>2166.6903308249325</v>
      </c>
      <c r="J26" s="34">
        <f>OIS!J$3</f>
        <v>2156.0875895517356</v>
      </c>
      <c r="K26" s="34">
        <f>OIS!K$3</f>
        <v>2027.2869462292865</v>
      </c>
      <c r="L26" s="34">
        <f>OIS!L$3</f>
        <v>1490</v>
      </c>
      <c r="M26" s="34">
        <f>OIS!M$3</f>
        <v>1316.8028004667444</v>
      </c>
      <c r="N26" s="34">
        <f>OIS!N$3</f>
        <v>1389.3114881997267</v>
      </c>
      <c r="O26" s="34">
        <f>OIS!O$3</f>
        <v>2150.9140776380946</v>
      </c>
      <c r="P26" s="34">
        <f>OIS!P$3</f>
        <v>1985.3260117207328</v>
      </c>
      <c r="Q26" s="34">
        <f>OIS!Q$3</f>
        <v>2199.2689860565856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9294.7201250852686</v>
      </c>
      <c r="C29" s="38">
        <f>ISI!C25+NFM!C43+CHI!C32+NMM!C31+PPA!C32+FBT!C12+TRE!C12+MAE!C12+TEL!C12+WWP!C12+OIS!C12</f>
        <v>9883.899080000001</v>
      </c>
      <c r="D29" s="38">
        <f>ISI!D25+NFM!D43+CHI!D32+NMM!D31+PPA!D32+FBT!D12+TRE!D12+MAE!D12+TEL!D12+WWP!D12+OIS!D12</f>
        <v>10661.426059999998</v>
      </c>
      <c r="E29" s="38">
        <f>ISI!E25+NFM!E43+CHI!E32+NMM!E31+PPA!E32+FBT!E12+TRE!E12+MAE!E12+TEL!E12+WWP!E12+OIS!E12</f>
        <v>10365.719840000002</v>
      </c>
      <c r="F29" s="38">
        <f>ISI!F25+NFM!F43+CHI!F32+NMM!F31+PPA!F32+FBT!F12+TRE!F12+MAE!F12+TEL!F12+WWP!F12+OIS!F12</f>
        <v>10328.238599999999</v>
      </c>
      <c r="G29" s="38">
        <f>ISI!G25+NFM!G43+CHI!G32+NMM!G31+PPA!G32+FBT!G12+TRE!G12+MAE!G12+TEL!G12+WWP!G12+OIS!G12</f>
        <v>10007.621075534646</v>
      </c>
      <c r="H29" s="38">
        <f>ISI!H25+NFM!H43+CHI!H32+NMM!H31+PPA!H32+FBT!H12+TRE!H12+MAE!H12+TEL!H12+WWP!H12+OIS!H12</f>
        <v>9600.6341100000045</v>
      </c>
      <c r="I29" s="38">
        <f>ISI!I25+NFM!I43+CHI!I32+NMM!I31+PPA!I32+FBT!I12+TRE!I12+MAE!I12+TEL!I12+WWP!I12+OIS!I12</f>
        <v>9140.7740300000005</v>
      </c>
      <c r="J29" s="38">
        <f>ISI!J25+NFM!J43+CHI!J32+NMM!J31+PPA!J32+FBT!J12+TRE!J12+MAE!J12+TEL!J12+WWP!J12+OIS!J12</f>
        <v>9017.2684000000027</v>
      </c>
      <c r="K29" s="38">
        <f>ISI!K25+NFM!K43+CHI!K32+NMM!K31+PPA!K32+FBT!K12+TRE!K12+MAE!K12+TEL!K12+WWP!K12+OIS!K12</f>
        <v>6518.7625599999992</v>
      </c>
      <c r="L29" s="38">
        <f>ISI!L25+NFM!L43+CHI!L32+NMM!L31+PPA!L32+FBT!L12+TRE!L12+MAE!L12+TEL!L12+WWP!L12+OIS!L12</f>
        <v>6880.5221915728216</v>
      </c>
      <c r="M29" s="38">
        <f>ISI!M25+NFM!M43+CHI!M32+NMM!M31+PPA!M32+FBT!M12+TRE!M12+MAE!M12+TEL!M12+WWP!M12+OIS!M12</f>
        <v>7104.793176905986</v>
      </c>
      <c r="N29" s="38">
        <f>ISI!N25+NFM!N43+CHI!N32+NMM!N31+PPA!N32+FBT!N12+TRE!N12+MAE!N12+TEL!N12+WWP!N12+OIS!N12</f>
        <v>6786.8414148251268</v>
      </c>
      <c r="O29" s="38">
        <f>ISI!O25+NFM!O43+CHI!O32+NMM!O31+PPA!O32+FBT!O12+TRE!O12+MAE!O12+TEL!O12+WWP!O12+OIS!O12</f>
        <v>6309.8150385059198</v>
      </c>
      <c r="P29" s="38">
        <f>ISI!P25+NFM!P43+CHI!P32+NMM!P31+PPA!P32+FBT!P12+TRE!P12+MAE!P12+TEL!P12+WWP!P12+OIS!P12</f>
        <v>6470.8930731093842</v>
      </c>
      <c r="Q29" s="38">
        <f>ISI!Q25+NFM!Q43+CHI!Q32+NMM!Q31+PPA!Q32+FBT!Q12+TRE!Q12+MAE!Q12+TEL!Q12+WWP!Q12+OIS!Q12</f>
        <v>6471.8713627801844</v>
      </c>
    </row>
    <row r="30" spans="1:17" x14ac:dyDescent="0.25">
      <c r="A30" s="69" t="s">
        <v>33</v>
      </c>
      <c r="B30" s="68">
        <f t="shared" ref="B30:Q30" si="0">B31+B32</f>
        <v>999.93945790652003</v>
      </c>
      <c r="C30" s="68">
        <f t="shared" si="0"/>
        <v>1029.8997999999999</v>
      </c>
      <c r="D30" s="68">
        <f t="shared" si="0"/>
        <v>1213.5469499999999</v>
      </c>
      <c r="E30" s="68">
        <f t="shared" si="0"/>
        <v>1306.85034</v>
      </c>
      <c r="F30" s="68">
        <f t="shared" si="0"/>
        <v>1524.3357799999981</v>
      </c>
      <c r="G30" s="68">
        <f t="shared" si="0"/>
        <v>1583.3894031809502</v>
      </c>
      <c r="H30" s="68">
        <f t="shared" si="0"/>
        <v>1552.0847900000035</v>
      </c>
      <c r="I30" s="68">
        <f t="shared" si="0"/>
        <v>1309.7668000000021</v>
      </c>
      <c r="J30" s="68">
        <f t="shared" si="0"/>
        <v>1259.5867000000021</v>
      </c>
      <c r="K30" s="68">
        <f t="shared" si="0"/>
        <v>825.78134999999952</v>
      </c>
      <c r="L30" s="68">
        <f t="shared" si="0"/>
        <v>920.51249790340455</v>
      </c>
      <c r="M30" s="68">
        <f t="shared" si="0"/>
        <v>815.46155925867117</v>
      </c>
      <c r="N30" s="68">
        <f t="shared" si="0"/>
        <v>775.75183171256742</v>
      </c>
      <c r="O30" s="68">
        <f t="shared" si="0"/>
        <v>700.16706762946637</v>
      </c>
      <c r="P30" s="68">
        <f t="shared" si="0"/>
        <v>641.43083973851935</v>
      </c>
      <c r="Q30" s="68">
        <f t="shared" si="0"/>
        <v>749.19419189425355</v>
      </c>
    </row>
    <row r="31" spans="1:17" x14ac:dyDescent="0.25">
      <c r="A31" s="53" t="s">
        <v>48</v>
      </c>
      <c r="B31" s="51">
        <f>ISI!B27+NFM!B44+CHI!B33+NMM!B32+PPA!B33+FBT!B13+TRE!B13+MAE!B13+TEL!B13+WWP!B13+OIS!B13</f>
        <v>157.61698275544293</v>
      </c>
      <c r="C31" s="51">
        <f>ISI!C27+NFM!C44+CHI!C33+NMM!C32+PPA!C33+FBT!C13+TRE!C13+MAE!C13+TEL!C13+WWP!C13+OIS!C13</f>
        <v>182.10363999999998</v>
      </c>
      <c r="D31" s="51">
        <f>ISI!D27+NFM!D44+CHI!D33+NMM!D32+PPA!D33+FBT!D13+TRE!D13+MAE!D13+TEL!D13+WWP!D13+OIS!D13</f>
        <v>204.14043000000004</v>
      </c>
      <c r="E31" s="51">
        <f>ISI!E27+NFM!E44+CHI!E33+NMM!E32+PPA!E33+FBT!E13+TRE!E13+MAE!E13+TEL!E13+WWP!E13+OIS!E13</f>
        <v>178.35297999999997</v>
      </c>
      <c r="F31" s="51">
        <f>ISI!F27+NFM!F44+CHI!F33+NMM!F32+PPA!F33+FBT!F13+TRE!F13+MAE!F13+TEL!F13+WWP!F13+OIS!F13</f>
        <v>362.57926999999785</v>
      </c>
      <c r="G31" s="51">
        <f>ISI!G27+NFM!G44+CHI!G33+NMM!G32+PPA!G33+FBT!G13+TRE!G13+MAE!G13+TEL!G13+WWP!G13+OIS!G13</f>
        <v>504.28007655476245</v>
      </c>
      <c r="H31" s="51">
        <f>ISI!H27+NFM!H44+CHI!H33+NMM!H32+PPA!H33+FBT!H13+TRE!H13+MAE!H13+TEL!H13+WWP!H13+OIS!H13</f>
        <v>423.09320000000361</v>
      </c>
      <c r="I31" s="51">
        <f>ISI!I27+NFM!I44+CHI!I33+NMM!I32+PPA!I33+FBT!I13+TRE!I13+MAE!I13+TEL!I13+WWP!I13+OIS!I13</f>
        <v>200.00674000000222</v>
      </c>
      <c r="J31" s="51">
        <f>ISI!J27+NFM!J44+CHI!J33+NMM!J32+PPA!J33+FBT!J13+TRE!J13+MAE!J13+TEL!J13+WWP!J13+OIS!J13</f>
        <v>346.59065000000209</v>
      </c>
      <c r="K31" s="51">
        <f>ISI!K27+NFM!K44+CHI!K33+NMM!K32+PPA!K33+FBT!K13+TRE!K13+MAE!K13+TEL!K13+WWP!K13+OIS!K13</f>
        <v>300.69942999999961</v>
      </c>
      <c r="L31" s="51">
        <f>ISI!L27+NFM!L44+CHI!L33+NMM!L32+PPA!L33+FBT!L13+TRE!L13+MAE!L13+TEL!L13+WWP!L13+OIS!L13</f>
        <v>324.15674748628737</v>
      </c>
      <c r="M31" s="51">
        <f>ISI!M27+NFM!M44+CHI!M33+NMM!M32+PPA!M33+FBT!M13+TRE!M13+MAE!M13+TEL!M13+WWP!M13+OIS!M13</f>
        <v>376.28571862582004</v>
      </c>
      <c r="N31" s="51">
        <f>ISI!N27+NFM!N44+CHI!N33+NMM!N32+PPA!N33+FBT!N13+TRE!N13+MAE!N13+TEL!N13+WWP!N13+OIS!N13</f>
        <v>490.68855913786331</v>
      </c>
      <c r="O31" s="51">
        <f>ISI!O27+NFM!O44+CHI!O33+NMM!O32+PPA!O33+FBT!O13+TRE!O13+MAE!O13+TEL!O13+WWP!O13+OIS!O13</f>
        <v>441.90125650178516</v>
      </c>
      <c r="P31" s="51">
        <f>ISI!P27+NFM!P44+CHI!P33+NMM!P32+PPA!P33+FBT!P13+TRE!P13+MAE!P13+TEL!P13+WWP!P13+OIS!P13</f>
        <v>393.77962970009361</v>
      </c>
      <c r="Q31" s="51">
        <f>ISI!Q27+NFM!Q44+CHI!Q33+NMM!Q32+PPA!Q33+FBT!Q13+TRE!Q13+MAE!Q13+TEL!Q13+WWP!Q13+OIS!Q13</f>
        <v>457.67787501995195</v>
      </c>
    </row>
    <row r="32" spans="1:17" x14ac:dyDescent="0.25">
      <c r="A32" s="53" t="s">
        <v>47</v>
      </c>
      <c r="B32" s="51">
        <f>ISI!B28</f>
        <v>842.32247515107713</v>
      </c>
      <c r="C32" s="51">
        <f>ISI!C28</f>
        <v>847.79615999999999</v>
      </c>
      <c r="D32" s="51">
        <f>ISI!D28</f>
        <v>1009.40652</v>
      </c>
      <c r="E32" s="51">
        <f>ISI!E28</f>
        <v>1128.4973600000001</v>
      </c>
      <c r="F32" s="51">
        <f>ISI!F28</f>
        <v>1161.7565100000002</v>
      </c>
      <c r="G32" s="51">
        <f>ISI!G28</f>
        <v>1079.1093266261878</v>
      </c>
      <c r="H32" s="51">
        <f>ISI!H28</f>
        <v>1128.9915899999999</v>
      </c>
      <c r="I32" s="51">
        <f>ISI!I28</f>
        <v>1109.7600599999998</v>
      </c>
      <c r="J32" s="51">
        <f>ISI!J28</f>
        <v>912.99604999999997</v>
      </c>
      <c r="K32" s="51">
        <f>ISI!K28</f>
        <v>525.08191999999997</v>
      </c>
      <c r="L32" s="51">
        <f>ISI!L28</f>
        <v>596.35575041711718</v>
      </c>
      <c r="M32" s="51">
        <f>ISI!M28</f>
        <v>439.17584063285113</v>
      </c>
      <c r="N32" s="51">
        <f>ISI!N28</f>
        <v>285.06327257470411</v>
      </c>
      <c r="O32" s="51">
        <f>ISI!O28</f>
        <v>258.26581112768116</v>
      </c>
      <c r="P32" s="51">
        <f>ISI!P28</f>
        <v>247.6512100384258</v>
      </c>
      <c r="Q32" s="51">
        <f>ISI!Q28</f>
        <v>291.51631687430159</v>
      </c>
    </row>
    <row r="33" spans="1:17" x14ac:dyDescent="0.25">
      <c r="A33" s="67" t="s">
        <v>32</v>
      </c>
      <c r="B33" s="66">
        <f t="shared" ref="B33:Q33" si="1">SUM(B34:B38)</f>
        <v>1401.1259235405957</v>
      </c>
      <c r="C33" s="66">
        <f t="shared" si="1"/>
        <v>1713.1373599999999</v>
      </c>
      <c r="D33" s="66">
        <f t="shared" si="1"/>
        <v>1741.4000499999986</v>
      </c>
      <c r="E33" s="66">
        <f t="shared" si="1"/>
        <v>1197.7455299999999</v>
      </c>
      <c r="F33" s="66">
        <f t="shared" si="1"/>
        <v>1205.9093</v>
      </c>
      <c r="G33" s="66">
        <f t="shared" si="1"/>
        <v>1125.3815380767965</v>
      </c>
      <c r="H33" s="66">
        <f t="shared" si="1"/>
        <v>1206.6374699999997</v>
      </c>
      <c r="I33" s="66">
        <f t="shared" si="1"/>
        <v>1307.7349400000003</v>
      </c>
      <c r="J33" s="66">
        <f t="shared" si="1"/>
        <v>1094.6481599999997</v>
      </c>
      <c r="K33" s="66">
        <f t="shared" si="1"/>
        <v>798.4333699999994</v>
      </c>
      <c r="L33" s="66">
        <f t="shared" si="1"/>
        <v>676.00460770851669</v>
      </c>
      <c r="M33" s="66">
        <f t="shared" si="1"/>
        <v>855.33931263808063</v>
      </c>
      <c r="N33" s="66">
        <f t="shared" si="1"/>
        <v>913.80274923612046</v>
      </c>
      <c r="O33" s="66">
        <f t="shared" si="1"/>
        <v>834.95227671774933</v>
      </c>
      <c r="P33" s="66">
        <f t="shared" si="1"/>
        <v>904.86617639799988</v>
      </c>
      <c r="Q33" s="66">
        <f t="shared" si="1"/>
        <v>968.35873678048301</v>
      </c>
    </row>
    <row r="34" spans="1:17" x14ac:dyDescent="0.25">
      <c r="A34" s="53" t="s">
        <v>31</v>
      </c>
      <c r="B34" s="51">
        <f>ISI!B30+NFM!B46+CHI!B35+NMM!B34+PPA!B35+FBT!B15+TRE!B15+MAE!B15+TEL!B15+WWP!B15+OIS!B15</f>
        <v>53.213495586958686</v>
      </c>
      <c r="C34" s="51">
        <f>ISI!C30+NFM!C46+CHI!C35+NMM!C34+PPA!C35+FBT!C15+TRE!C15+MAE!C15+TEL!C15+WWP!C15+OIS!C15</f>
        <v>191.50948</v>
      </c>
      <c r="D34" s="51">
        <f>ISI!D30+NFM!D46+CHI!D35+NMM!D34+PPA!D35+FBT!D15+TRE!D15+MAE!D15+TEL!D15+WWP!D15+OIS!D15</f>
        <v>346.38943</v>
      </c>
      <c r="E34" s="51">
        <f>ISI!E30+NFM!E46+CHI!E35+NMM!E34+PPA!E35+FBT!E15+TRE!E15+MAE!E15+TEL!E15+WWP!E15+OIS!E15</f>
        <v>250.61228</v>
      </c>
      <c r="F34" s="51">
        <f>ISI!F30+NFM!F46+CHI!F35+NMM!F34+PPA!F35+FBT!F15+TRE!F15+MAE!F15+TEL!F15+WWP!F15+OIS!F15</f>
        <v>92.21547000000001</v>
      </c>
      <c r="G34" s="51">
        <f>ISI!G30+NFM!G46+CHI!G35+NMM!G34+PPA!G35+FBT!G15+TRE!G15+MAE!G15+TEL!G15+WWP!G15+OIS!G15</f>
        <v>34.489280910406436</v>
      </c>
      <c r="H34" s="51">
        <f>ISI!H30+NFM!H46+CHI!H35+NMM!H34+PPA!H35+FBT!H15+TRE!H15+MAE!H15+TEL!H15+WWP!H15+OIS!H15</f>
        <v>0</v>
      </c>
      <c r="I34" s="51">
        <f>ISI!I30+NFM!I46+CHI!I35+NMM!I34+PPA!I35+FBT!I15+TRE!I15+MAE!I15+TEL!I15+WWP!I15+OIS!I15</f>
        <v>172.51253</v>
      </c>
      <c r="J34" s="51">
        <f>ISI!J30+NFM!J46+CHI!J35+NMM!J34+PPA!J35+FBT!J15+TRE!J15+MAE!J15+TEL!J15+WWP!J15+OIS!J15</f>
        <v>175.90867</v>
      </c>
      <c r="K34" s="51">
        <f>ISI!K30+NFM!K46+CHI!K35+NMM!K34+PPA!K35+FBT!K15+TRE!K15+MAE!K15+TEL!K15+WWP!K15+OIS!K15</f>
        <v>167.89301</v>
      </c>
      <c r="L34" s="51">
        <f>ISI!L30+NFM!L46+CHI!L35+NMM!L34+PPA!L35+FBT!L15+TRE!L15+MAE!L15+TEL!L15+WWP!L15+OIS!L15</f>
        <v>148.32566977672525</v>
      </c>
      <c r="M34" s="51">
        <f>ISI!M30+NFM!M46+CHI!M35+NMM!M34+PPA!M35+FBT!M15+TRE!M15+MAE!M15+TEL!M15+WWP!M15+OIS!M15</f>
        <v>178.22742713704912</v>
      </c>
      <c r="N34" s="51">
        <f>ISI!N30+NFM!N46+CHI!N35+NMM!N34+PPA!N35+FBT!N15+TRE!N15+MAE!N15+TEL!N15+WWP!N15+OIS!N15</f>
        <v>151.76268669558885</v>
      </c>
      <c r="O34" s="51">
        <f>ISI!O30+NFM!O46+CHI!O35+NMM!O34+PPA!O35+FBT!O15+TRE!O15+MAE!O15+TEL!O15+WWP!O15+OIS!O15</f>
        <v>180.51839402165263</v>
      </c>
      <c r="P34" s="51">
        <f>ISI!P30+NFM!P46+CHI!P35+NMM!P34+PPA!P35+FBT!P15+TRE!P15+MAE!P15+TEL!P15+WWP!P15+OIS!P15</f>
        <v>185.12945447597167</v>
      </c>
      <c r="Q34" s="51">
        <f>ISI!Q30+NFM!Q46+CHI!Q35+NMM!Q34+PPA!Q35+FBT!Q15+TRE!Q15+MAE!Q15+TEL!Q15+WWP!Q15+OIS!Q15</f>
        <v>217.3256970097012</v>
      </c>
    </row>
    <row r="35" spans="1:17" x14ac:dyDescent="0.25">
      <c r="A35" s="53" t="s">
        <v>30</v>
      </c>
      <c r="B35" s="51">
        <f>ISI!B31+NFM!B47+CHI!B36+NMM!B35+PPA!B36+FBT!B16+TRE!B16+MAE!B16+TEL!B16+WWP!B16+OIS!B16</f>
        <v>5.4933647896967841</v>
      </c>
      <c r="C35" s="51">
        <f>ISI!C31+NFM!C47+CHI!C36+NMM!C35+PPA!C36+FBT!C16+TRE!C16+MAE!C16+TEL!C16+WWP!C16+OIS!C16</f>
        <v>18.699850000000026</v>
      </c>
      <c r="D35" s="51">
        <f>ISI!D31+NFM!D47+CHI!D36+NMM!D35+PPA!D36+FBT!D16+TRE!D16+MAE!D16+TEL!D16+WWP!D16+OIS!D16</f>
        <v>19.797549999999205</v>
      </c>
      <c r="E35" s="51">
        <f>ISI!E31+NFM!E47+CHI!E36+NMM!E35+PPA!E36+FBT!E16+TRE!E16+MAE!E16+TEL!E16+WWP!E16+OIS!E16</f>
        <v>26.402249999999867</v>
      </c>
      <c r="F35" s="51">
        <f>ISI!F31+NFM!F47+CHI!F36+NMM!F35+PPA!F36+FBT!F16+TRE!F16+MAE!F16+TEL!F16+WWP!F16+OIS!F16</f>
        <v>14.300339999999947</v>
      </c>
      <c r="G35" s="51">
        <f>ISI!G31+NFM!G47+CHI!G36+NMM!G35+PPA!G36+FBT!G16+TRE!G16+MAE!G16+TEL!G16+WWP!G16+OIS!G16</f>
        <v>39.097073041965359</v>
      </c>
      <c r="H35" s="51">
        <f>ISI!H31+NFM!H47+CHI!H36+NMM!H35+PPA!H36+FBT!H16+TRE!H16+MAE!H16+TEL!H16+WWP!H16+OIS!H16</f>
        <v>198.91320999999994</v>
      </c>
      <c r="I35" s="51">
        <f>ISI!I31+NFM!I47+CHI!I36+NMM!I35+PPA!I36+FBT!I16+TRE!I16+MAE!I16+TEL!I16+WWP!I16+OIS!I16</f>
        <v>129.89515000000006</v>
      </c>
      <c r="J35" s="51">
        <f>ISI!J31+NFM!J47+CHI!J36+NMM!J35+PPA!J36+FBT!J16+TRE!J16+MAE!J16+TEL!J16+WWP!J16+OIS!J16</f>
        <v>139.10683</v>
      </c>
      <c r="K35" s="51">
        <f>ISI!K31+NFM!K47+CHI!K36+NMM!K35+PPA!K36+FBT!K16+TRE!K16+MAE!K16+TEL!K16+WWP!K16+OIS!K16</f>
        <v>169.03141999999991</v>
      </c>
      <c r="L35" s="51">
        <f>ISI!L31+NFM!L47+CHI!L36+NMM!L35+PPA!L36+FBT!L16+TRE!L16+MAE!L16+TEL!L16+WWP!L16+OIS!L16</f>
        <v>187.40824684104399</v>
      </c>
      <c r="M35" s="51">
        <f>ISI!M31+NFM!M47+CHI!M36+NMM!M35+PPA!M36+FBT!M16+TRE!M16+MAE!M16+TEL!M16+WWP!M16+OIS!M16</f>
        <v>164.40289339302683</v>
      </c>
      <c r="N35" s="51">
        <f>ISI!N31+NFM!N47+CHI!N36+NMM!N35+PPA!N36+FBT!N16+TRE!N16+MAE!N16+TEL!N16+WWP!N16+OIS!N16</f>
        <v>151.75969271140082</v>
      </c>
      <c r="O35" s="51">
        <f>ISI!O31+NFM!O47+CHI!O36+NMM!O35+PPA!O36+FBT!O16+TRE!O16+MAE!O16+TEL!O16+WWP!O16+OIS!O16</f>
        <v>143.71471227377737</v>
      </c>
      <c r="P35" s="51">
        <f>ISI!P31+NFM!P47+CHI!P36+NMM!P35+PPA!P36+FBT!P16+TRE!P16+MAE!P16+TEL!P16+WWP!P16+OIS!P16</f>
        <v>157.50981797936805</v>
      </c>
      <c r="Q35" s="51">
        <f>ISI!Q31+NFM!Q47+CHI!Q36+NMM!Q35+PPA!Q36+FBT!Q16+TRE!Q16+MAE!Q16+TEL!Q16+WWP!Q16+OIS!Q16</f>
        <v>94.277333802417672</v>
      </c>
    </row>
    <row r="36" spans="1:17" x14ac:dyDescent="0.25">
      <c r="A36" s="53" t="s">
        <v>76</v>
      </c>
      <c r="B36" s="51">
        <f>ISI!B32+NFM!B48+CHI!B37+NMM!B36+PPA!B37+FBT!B17+TRE!B17+MAE!B17+TEL!B17+WWP!B17+OIS!B17</f>
        <v>403.71448293223193</v>
      </c>
      <c r="C36" s="51">
        <f>ISI!C32+NFM!C48+CHI!C37+NMM!C36+PPA!C37+FBT!C17+TRE!C17+MAE!C17+TEL!C17+WWP!C17+OIS!C17</f>
        <v>482.62663999999995</v>
      </c>
      <c r="D36" s="51">
        <f>ISI!D32+NFM!D48+CHI!D37+NMM!D36+PPA!D37+FBT!D17+TRE!D17+MAE!D17+TEL!D17+WWP!D17+OIS!D17</f>
        <v>506.15191999999939</v>
      </c>
      <c r="E36" s="51">
        <f>ISI!E32+NFM!E48+CHI!E37+NMM!E36+PPA!E37+FBT!E17+TRE!E17+MAE!E17+TEL!E17+WWP!E17+OIS!E17</f>
        <v>391.44831999999997</v>
      </c>
      <c r="F36" s="51">
        <f>ISI!F32+NFM!F48+CHI!F37+NMM!F36+PPA!F37+FBT!F17+TRE!F17+MAE!F17+TEL!F17+WWP!F17+OIS!F17</f>
        <v>342.22301000000016</v>
      </c>
      <c r="G36" s="51">
        <f>ISI!G32+NFM!G48+CHI!G37+NMM!G36+PPA!G37+FBT!G17+TRE!G17+MAE!G17+TEL!G17+WWP!G17+OIS!G17</f>
        <v>368.86446384286319</v>
      </c>
      <c r="H36" s="51">
        <f>ISI!H32+NFM!H48+CHI!H37+NMM!H36+PPA!H37+FBT!H17+TRE!H17+MAE!H17+TEL!H17+WWP!H17+OIS!H17</f>
        <v>391.44645999999966</v>
      </c>
      <c r="I36" s="51">
        <f>ISI!I32+NFM!I48+CHI!I37+NMM!I36+PPA!I37+FBT!I17+TRE!I17+MAE!I17+TEL!I17+WWP!I17+OIS!I17</f>
        <v>595.27621000000045</v>
      </c>
      <c r="J36" s="51">
        <f>ISI!J32+NFM!J48+CHI!J37+NMM!J36+PPA!J37+FBT!J17+TRE!J17+MAE!J17+TEL!J17+WWP!J17+OIS!J17</f>
        <v>424.18500999999969</v>
      </c>
      <c r="K36" s="51">
        <f>ISI!K32+NFM!K48+CHI!K37+NMM!K36+PPA!K37+FBT!K17+TRE!K17+MAE!K17+TEL!K17+WWP!K17+OIS!K17</f>
        <v>238.70958999999948</v>
      </c>
      <c r="L36" s="51">
        <f>ISI!L32+NFM!L48+CHI!L37+NMM!L36+PPA!L37+FBT!L17+TRE!L17+MAE!L17+TEL!L17+WWP!L17+OIS!L17</f>
        <v>221.32270686089259</v>
      </c>
      <c r="M36" s="51">
        <f>ISI!M32+NFM!M48+CHI!M37+NMM!M36+PPA!M37+FBT!M17+TRE!M17+MAE!M17+TEL!M17+WWP!M17+OIS!M17</f>
        <v>275.61665271493439</v>
      </c>
      <c r="N36" s="51">
        <f>ISI!N32+NFM!N48+CHI!N37+NMM!N36+PPA!N37+FBT!N17+TRE!N17+MAE!N17+TEL!N17+WWP!N17+OIS!N17</f>
        <v>310.1524270059499</v>
      </c>
      <c r="O36" s="51">
        <f>ISI!O32+NFM!O48+CHI!O37+NMM!O36+PPA!O37+FBT!O17+TRE!O17+MAE!O17+TEL!O17+WWP!O17+OIS!O17</f>
        <v>272.64176350012309</v>
      </c>
      <c r="P36" s="51">
        <f>ISI!P32+NFM!P48+CHI!P37+NMM!P36+PPA!P37+FBT!P17+TRE!P17+MAE!P17+TEL!P17+WWP!P17+OIS!P17</f>
        <v>268.56663345814377</v>
      </c>
      <c r="Q36" s="51">
        <f>ISI!Q32+NFM!Q48+CHI!Q37+NMM!Q36+PPA!Q37+FBT!Q17+TRE!Q17+MAE!Q17+TEL!Q17+WWP!Q17+OIS!Q17</f>
        <v>315.20352445205663</v>
      </c>
    </row>
    <row r="37" spans="1:17" x14ac:dyDescent="0.25">
      <c r="A37" s="53" t="s">
        <v>29</v>
      </c>
      <c r="B37" s="51">
        <f>ISI!B33+NFM!B49+CHI!B38+NMM!B37+PPA!B38+FBT!B18+TRE!B18+MAE!B18+TEL!B18+WWP!B18+OIS!B18</f>
        <v>705.06714760131933</v>
      </c>
      <c r="C37" s="51">
        <f>ISI!C33+NFM!C49+CHI!C38+NMM!C37+PPA!C38+FBT!C18+TRE!C18+MAE!C18+TEL!C18+WWP!C18+OIS!C18</f>
        <v>733.79621999999995</v>
      </c>
      <c r="D37" s="51">
        <f>ISI!D33+NFM!D49+CHI!D38+NMM!D37+PPA!D38+FBT!D18+TRE!D18+MAE!D18+TEL!D18+WWP!D18+OIS!D18</f>
        <v>375.4066600000001</v>
      </c>
      <c r="E37" s="51">
        <f>ISI!E33+NFM!E49+CHI!E38+NMM!E37+PPA!E38+FBT!E18+TRE!E18+MAE!E18+TEL!E18+WWP!E18+OIS!E18</f>
        <v>245.48927999999998</v>
      </c>
      <c r="F37" s="51">
        <f>ISI!F33+NFM!F49+CHI!F38+NMM!F37+PPA!F38+FBT!F18+TRE!F18+MAE!F18+TEL!F18+WWP!F18+OIS!F18</f>
        <v>318.17023000000006</v>
      </c>
      <c r="G37" s="51">
        <f>ISI!G33+NFM!G49+CHI!G38+NMM!G37+PPA!G38+FBT!G18+TRE!G18+MAE!G18+TEL!G18+WWP!G18+OIS!G18</f>
        <v>280.88197228399315</v>
      </c>
      <c r="H37" s="51">
        <f>ISI!H33+NFM!H49+CHI!H38+NMM!H37+PPA!H38+FBT!H18+TRE!H18+MAE!H18+TEL!H18+WWP!H18+OIS!H18</f>
        <v>354.41706999999997</v>
      </c>
      <c r="I37" s="51">
        <f>ISI!I33+NFM!I49+CHI!I38+NMM!I37+PPA!I38+FBT!I18+TRE!I18+MAE!I18+TEL!I18+WWP!I18+OIS!I18</f>
        <v>106.04827999999999</v>
      </c>
      <c r="J37" s="51">
        <f>ISI!J33+NFM!J49+CHI!J38+NMM!J37+PPA!J38+FBT!J18+TRE!J18+MAE!J18+TEL!J18+WWP!J18+OIS!J18</f>
        <v>47.718739999999997</v>
      </c>
      <c r="K37" s="51">
        <f>ISI!K33+NFM!K49+CHI!K38+NMM!K37+PPA!K38+FBT!K18+TRE!K18+MAE!K18+TEL!K18+WWP!K18+OIS!K18</f>
        <v>60.170869999999994</v>
      </c>
      <c r="L37" s="51">
        <f>ISI!L33+NFM!L49+CHI!L38+NMM!L37+PPA!L38+FBT!L18+TRE!L18+MAE!L18+TEL!L18+WWP!L18+OIS!L18</f>
        <v>37.261257992898706</v>
      </c>
      <c r="M37" s="51">
        <f>ISI!M33+NFM!M49+CHI!M38+NMM!M37+PPA!M38+FBT!M18+TRE!M18+MAE!M18+TEL!M18+WWP!M18+OIS!M18</f>
        <v>52.546226761428699</v>
      </c>
      <c r="N37" s="51">
        <f>ISI!N33+NFM!N49+CHI!N38+NMM!N37+PPA!N38+FBT!N18+TRE!N18+MAE!N18+TEL!N18+WWP!N18+OIS!N18</f>
        <v>44.90352955918285</v>
      </c>
      <c r="O37" s="51">
        <f>ISI!O33+NFM!O49+CHI!O38+NMM!O37+PPA!O38+FBT!O18+TRE!O18+MAE!O18+TEL!O18+WWP!O18+OIS!O18</f>
        <v>21.949322876762338</v>
      </c>
      <c r="P37" s="51">
        <f>ISI!P33+NFM!P49+CHI!P38+NMM!P37+PPA!P38+FBT!P18+TRE!P18+MAE!P18+TEL!P18+WWP!P18+OIS!P18</f>
        <v>12.419748206107689</v>
      </c>
      <c r="Q37" s="51">
        <f>ISI!Q33+NFM!Q49+CHI!Q38+NMM!Q37+PPA!Q38+FBT!Q18+TRE!Q18+MAE!Q18+TEL!Q18+WWP!Q18+OIS!Q18</f>
        <v>6.6875684544362031</v>
      </c>
    </row>
    <row r="38" spans="1:17" x14ac:dyDescent="0.25">
      <c r="A38" s="53" t="s">
        <v>28</v>
      </c>
      <c r="B38" s="51">
        <f>ISI!B34+NFM!B50+CHI!B39+NMM!B38+PPA!B39+FBT!B19+TRE!B19+MAE!B19+TEL!B19+WWP!B19+OIS!B19</f>
        <v>233.63743263038901</v>
      </c>
      <c r="C38" s="51">
        <f>ISI!C34+NFM!C50+CHI!C39+NMM!C38+PPA!C39+FBT!C19+TRE!C19+MAE!C19+TEL!C19+WWP!C19+OIS!C19</f>
        <v>286.50517000000008</v>
      </c>
      <c r="D38" s="51">
        <f>ISI!D34+NFM!D50+CHI!D39+NMM!D38+PPA!D39+FBT!D19+TRE!D19+MAE!D19+TEL!D19+WWP!D19+OIS!D19</f>
        <v>493.65448999999984</v>
      </c>
      <c r="E38" s="51">
        <f>ISI!E34+NFM!E50+CHI!E39+NMM!E38+PPA!E39+FBT!E19+TRE!E19+MAE!E19+TEL!E19+WWP!E19+OIS!E19</f>
        <v>283.79339999999996</v>
      </c>
      <c r="F38" s="51">
        <f>ISI!F34+NFM!F50+CHI!F39+NMM!F38+PPA!F39+FBT!F19+TRE!F19+MAE!F19+TEL!F19+WWP!F19+OIS!F19</f>
        <v>439.00024999999988</v>
      </c>
      <c r="G38" s="51">
        <f>ISI!G34+NFM!G50+CHI!G39+NMM!G38+PPA!G39+FBT!G19+TRE!G19+MAE!G19+TEL!G19+WWP!G19+OIS!G19</f>
        <v>402.04874799756834</v>
      </c>
      <c r="H38" s="51">
        <f>ISI!H34+NFM!H50+CHI!H39+NMM!H38+PPA!H39+FBT!H19+TRE!H19+MAE!H19+TEL!H19+WWP!H19+OIS!H19</f>
        <v>261.8607300000001</v>
      </c>
      <c r="I38" s="51">
        <f>ISI!I34+NFM!I50+CHI!I39+NMM!I38+PPA!I39+FBT!I19+TRE!I19+MAE!I19+TEL!I19+WWP!I19+OIS!I19</f>
        <v>304.00276999999988</v>
      </c>
      <c r="J38" s="51">
        <f>ISI!J34+NFM!J50+CHI!J39+NMM!J38+PPA!J39+FBT!J19+TRE!J19+MAE!J19+TEL!J19+WWP!J19+OIS!J19</f>
        <v>307.72891000000004</v>
      </c>
      <c r="K38" s="51">
        <f>ISI!K34+NFM!K50+CHI!K39+NMM!K38+PPA!K39+FBT!K19+TRE!K19+MAE!K19+TEL!K19+WWP!K19+OIS!K19</f>
        <v>162.62847999999994</v>
      </c>
      <c r="L38" s="51">
        <f>ISI!L34+NFM!L50+CHI!L39+NMM!L38+PPA!L39+FBT!L19+TRE!L19+MAE!L19+TEL!L19+WWP!L19+OIS!L19</f>
        <v>81.686726236956233</v>
      </c>
      <c r="M38" s="51">
        <f>ISI!M34+NFM!M50+CHI!M39+NMM!M38+PPA!M39+FBT!M19+TRE!M19+MAE!M19+TEL!M19+WWP!M19+OIS!M19</f>
        <v>184.54611263164153</v>
      </c>
      <c r="N38" s="51">
        <f>ISI!N34+NFM!N50+CHI!N39+NMM!N38+PPA!N39+FBT!N19+TRE!N19+MAE!N19+TEL!N19+WWP!N19+OIS!N19</f>
        <v>255.224413263998</v>
      </c>
      <c r="O38" s="51">
        <f>ISI!O34+NFM!O50+CHI!O39+NMM!O38+PPA!O39+FBT!O19+TRE!O19+MAE!O19+TEL!O19+WWP!O19+OIS!O19</f>
        <v>216.12808404543387</v>
      </c>
      <c r="P38" s="51">
        <f>ISI!P34+NFM!P50+CHI!P39+NMM!P38+PPA!P39+FBT!P19+TRE!P19+MAE!P19+TEL!P19+WWP!P19+OIS!P19</f>
        <v>281.24052227840866</v>
      </c>
      <c r="Q38" s="51">
        <f>ISI!Q34+NFM!Q50+CHI!Q39+NMM!Q38+PPA!Q39+FBT!Q19+TRE!Q19+MAE!Q19+TEL!Q19+WWP!Q19+OIS!Q19</f>
        <v>334.86461306187135</v>
      </c>
    </row>
    <row r="39" spans="1:17" x14ac:dyDescent="0.25">
      <c r="A39" s="67" t="s">
        <v>75</v>
      </c>
      <c r="B39" s="66">
        <f t="shared" ref="B39:Q39" si="2">B40+B41</f>
        <v>4410.7992546858941</v>
      </c>
      <c r="C39" s="66">
        <f t="shared" si="2"/>
        <v>4623.6853199999996</v>
      </c>
      <c r="D39" s="66">
        <f t="shared" si="2"/>
        <v>4898.6459700000005</v>
      </c>
      <c r="E39" s="66">
        <f t="shared" si="2"/>
        <v>5059.9513299999999</v>
      </c>
      <c r="F39" s="66">
        <f t="shared" si="2"/>
        <v>4623.2727699999996</v>
      </c>
      <c r="G39" s="66">
        <f t="shared" si="2"/>
        <v>4602.2060263725289</v>
      </c>
      <c r="H39" s="66">
        <f t="shared" si="2"/>
        <v>4073.46479</v>
      </c>
      <c r="I39" s="66">
        <f t="shared" si="2"/>
        <v>3861.8924200000001</v>
      </c>
      <c r="J39" s="66">
        <f t="shared" si="2"/>
        <v>4109.9864399999997</v>
      </c>
      <c r="K39" s="66">
        <f t="shared" si="2"/>
        <v>2864.0864899999997</v>
      </c>
      <c r="L39" s="66">
        <f t="shared" si="2"/>
        <v>2963.5796770222778</v>
      </c>
      <c r="M39" s="66">
        <f t="shared" si="2"/>
        <v>3090.0133663459128</v>
      </c>
      <c r="N39" s="66">
        <f t="shared" si="2"/>
        <v>2774.1262237191195</v>
      </c>
      <c r="O39" s="66">
        <f t="shared" si="2"/>
        <v>2582.00178864486</v>
      </c>
      <c r="P39" s="66">
        <f t="shared" si="2"/>
        <v>2627.2358248531632</v>
      </c>
      <c r="Q39" s="66">
        <f t="shared" si="2"/>
        <v>2406.2699270206444</v>
      </c>
    </row>
    <row r="40" spans="1:17" x14ac:dyDescent="0.25">
      <c r="A40" s="53" t="s">
        <v>66</v>
      </c>
      <c r="B40" s="51">
        <f>ISI!B36+NFM!B52+CHI!B41+NMM!B40+PPA!B41+FBT!B21+TRE!B21+MAE!B21+TEL!B21+WWP!B21+OIS!B21</f>
        <v>3976.2191457721647</v>
      </c>
      <c r="C40" s="51">
        <f>ISI!C36+NFM!C52+CHI!C41+NMM!C40+PPA!C41+FBT!C21+TRE!C21+MAE!C21+TEL!C21+WWP!C21+OIS!C21</f>
        <v>4230.8858099999998</v>
      </c>
      <c r="D40" s="51">
        <f>ISI!D36+NFM!D52+CHI!D41+NMM!D40+PPA!D41+FBT!D21+TRE!D21+MAE!D21+TEL!D21+WWP!D21+OIS!D21</f>
        <v>4427.7413400000005</v>
      </c>
      <c r="E40" s="51">
        <f>ISI!E36+NFM!E52+CHI!E41+NMM!E40+PPA!E41+FBT!E21+TRE!E21+MAE!E21+TEL!E21+WWP!E21+OIS!E21</f>
        <v>4561.1632</v>
      </c>
      <c r="F40" s="51">
        <f>ISI!F36+NFM!F52+CHI!F41+NMM!F40+PPA!F41+FBT!F21+TRE!F21+MAE!F21+TEL!F21+WWP!F21+OIS!F21</f>
        <v>4100.9508299999998</v>
      </c>
      <c r="G40" s="51">
        <f>ISI!G36+NFM!G52+CHI!G41+NMM!G40+PPA!G41+FBT!G21+TRE!G21+MAE!G21+TEL!G21+WWP!G21+OIS!G21</f>
        <v>4034.5647219399425</v>
      </c>
      <c r="H40" s="51">
        <f>ISI!H36+NFM!H52+CHI!H41+NMM!H40+PPA!H41+FBT!H21+TRE!H21+MAE!H21+TEL!H21+WWP!H21+OIS!H21</f>
        <v>3516.46479</v>
      </c>
      <c r="I40" s="51">
        <f>ISI!I36+NFM!I52+CHI!I41+NMM!I40+PPA!I41+FBT!I21+TRE!I21+MAE!I21+TEL!I21+WWP!I21+OIS!I21</f>
        <v>3331.3420100000003</v>
      </c>
      <c r="J40" s="51">
        <f>ISI!J36+NFM!J52+CHI!J41+NMM!J40+PPA!J41+FBT!J21+TRE!J21+MAE!J21+TEL!J21+WWP!J21+OIS!J21</f>
        <v>3738.4273099999996</v>
      </c>
      <c r="K40" s="51">
        <f>ISI!K36+NFM!K52+CHI!K41+NMM!K40+PPA!K41+FBT!K21+TRE!K21+MAE!K21+TEL!K21+WWP!K21+OIS!K21</f>
        <v>2680.8608799999997</v>
      </c>
      <c r="L40" s="51">
        <f>ISI!L36+NFM!L52+CHI!L41+NMM!L40+PPA!L41+FBT!L21+TRE!L21+MAE!L21+TEL!L21+WWP!L21+OIS!L21</f>
        <v>2791.6106306368342</v>
      </c>
      <c r="M40" s="51">
        <f>ISI!M36+NFM!M52+CHI!M41+NMM!M40+PPA!M41+FBT!M21+TRE!M21+MAE!M21+TEL!M21+WWP!M21+OIS!M21</f>
        <v>2948.3060958768197</v>
      </c>
      <c r="N40" s="51">
        <f>ISI!N36+NFM!N52+CHI!N41+NMM!N40+PPA!N41+FBT!N21+TRE!N21+MAE!N21+TEL!N21+WWP!N21+OIS!N21</f>
        <v>2585.3663116144098</v>
      </c>
      <c r="O40" s="51">
        <f>ISI!O36+NFM!O52+CHI!O41+NMM!O40+PPA!O41+FBT!O21+TRE!O21+MAE!O21+TEL!O21+WWP!O21+OIS!O21</f>
        <v>2386.3153455379529</v>
      </c>
      <c r="P40" s="51">
        <f>ISI!P36+NFM!P52+CHI!P41+NMM!P40+PPA!P41+FBT!P21+TRE!P21+MAE!P21+TEL!P21+WWP!P21+OIS!P21</f>
        <v>2453.594858004974</v>
      </c>
      <c r="Q40" s="51">
        <f>ISI!Q36+NFM!Q52+CHI!Q41+NMM!Q40+PPA!Q41+FBT!Q21+TRE!Q21+MAE!Q21+TEL!Q21+WWP!Q21+OIS!Q21</f>
        <v>2237.2864551566918</v>
      </c>
    </row>
    <row r="41" spans="1:17" x14ac:dyDescent="0.25">
      <c r="A41" s="53" t="s">
        <v>25</v>
      </c>
      <c r="B41" s="51">
        <f>ISI!B37+NFM!B53+CHI!B42+NMM!B41+PPA!B42+FBT!B22+TRE!B22+MAE!B22+TEL!B22+WWP!B22+OIS!B22</f>
        <v>434.5801089137293</v>
      </c>
      <c r="C41" s="51">
        <f>ISI!C37+NFM!C53+CHI!C42+NMM!C41+PPA!C42+FBT!C22+TRE!C22+MAE!C22+TEL!C22+WWP!C22+OIS!C22</f>
        <v>392.79950999999994</v>
      </c>
      <c r="D41" s="51">
        <f>ISI!D37+NFM!D53+CHI!D42+NMM!D41+PPA!D42+FBT!D22+TRE!D22+MAE!D22+TEL!D22+WWP!D22+OIS!D22</f>
        <v>470.90463</v>
      </c>
      <c r="E41" s="51">
        <f>ISI!E37+NFM!E53+CHI!E42+NMM!E41+PPA!E42+FBT!E22+TRE!E22+MAE!E22+TEL!E22+WWP!E22+OIS!E22</f>
        <v>498.78813000000002</v>
      </c>
      <c r="F41" s="51">
        <f>ISI!F37+NFM!F53+CHI!F42+NMM!F41+PPA!F42+FBT!F22+TRE!F22+MAE!F22+TEL!F22+WWP!F22+OIS!F22</f>
        <v>522.32194000000004</v>
      </c>
      <c r="G41" s="51">
        <f>ISI!G37+NFM!G53+CHI!G42+NMM!G41+PPA!G42+FBT!G22+TRE!G22+MAE!G22+TEL!G22+WWP!G22+OIS!G22</f>
        <v>567.64130443258648</v>
      </c>
      <c r="H41" s="51">
        <f>ISI!H37+NFM!H53+CHI!H42+NMM!H41+PPA!H42+FBT!H22+TRE!H22+MAE!H22+TEL!H22+WWP!H22+OIS!H22</f>
        <v>557.00000000000011</v>
      </c>
      <c r="I41" s="51">
        <f>ISI!I37+NFM!I53+CHI!I42+NMM!I41+PPA!I42+FBT!I22+TRE!I22+MAE!I22+TEL!I22+WWP!I22+OIS!I22</f>
        <v>530.55040999999994</v>
      </c>
      <c r="J41" s="51">
        <f>ISI!J37+NFM!J53+CHI!J42+NMM!J41+PPA!J42+FBT!J22+TRE!J22+MAE!J22+TEL!J22+WWP!J22+OIS!J22</f>
        <v>371.55913000000004</v>
      </c>
      <c r="K41" s="51">
        <f>ISI!K37+NFM!K53+CHI!K42+NMM!K41+PPA!K42+FBT!K22+TRE!K22+MAE!K22+TEL!K22+WWP!K22+OIS!K22</f>
        <v>183.22561000000002</v>
      </c>
      <c r="L41" s="51">
        <f>ISI!L37+NFM!L53+CHI!L42+NMM!L41+PPA!L42+FBT!L22+TRE!L22+MAE!L22+TEL!L22+WWP!L22+OIS!L22</f>
        <v>171.96904638544379</v>
      </c>
      <c r="M41" s="51">
        <f>ISI!M37+NFM!M53+CHI!M42+NMM!M41+PPA!M42+FBT!M22+TRE!M22+MAE!M22+TEL!M22+WWP!M22+OIS!M22</f>
        <v>141.70727046909312</v>
      </c>
      <c r="N41" s="51">
        <f>ISI!N37+NFM!N53+CHI!N42+NMM!N41+PPA!N42+FBT!N22+TRE!N22+MAE!N22+TEL!N22+WWP!N22+OIS!N22</f>
        <v>188.75991210470974</v>
      </c>
      <c r="O41" s="51">
        <f>ISI!O37+NFM!O53+CHI!O42+NMM!O41+PPA!O42+FBT!O22+TRE!O22+MAE!O22+TEL!O22+WWP!O22+OIS!O22</f>
        <v>195.68644310690701</v>
      </c>
      <c r="P41" s="51">
        <f>ISI!P37+NFM!P53+CHI!P42+NMM!P41+PPA!P42+FBT!P22+TRE!P22+MAE!P22+TEL!P22+WWP!P22+OIS!P22</f>
        <v>173.64096684818941</v>
      </c>
      <c r="Q41" s="51">
        <f>ISI!Q37+NFM!Q53+CHI!Q42+NMM!Q41+PPA!Q42+FBT!Q22+TRE!Q22+MAE!Q22+TEL!Q22+WWP!Q22+OIS!Q22</f>
        <v>168.98347186395279</v>
      </c>
    </row>
    <row r="42" spans="1:17" x14ac:dyDescent="0.25">
      <c r="A42" s="67" t="s">
        <v>24</v>
      </c>
      <c r="B42" s="66">
        <f t="shared" ref="B42:Q42" si="3">SUM(B43:B47)</f>
        <v>302.61868266467377</v>
      </c>
      <c r="C42" s="66">
        <f t="shared" si="3"/>
        <v>292.89750000000026</v>
      </c>
      <c r="D42" s="66">
        <f t="shared" si="3"/>
        <v>410.39592000000022</v>
      </c>
      <c r="E42" s="66">
        <f t="shared" si="3"/>
        <v>537.07077000000015</v>
      </c>
      <c r="F42" s="66">
        <f t="shared" si="3"/>
        <v>332.69196999999957</v>
      </c>
      <c r="G42" s="66">
        <f t="shared" si="3"/>
        <v>305.10206337479718</v>
      </c>
      <c r="H42" s="66">
        <f t="shared" si="3"/>
        <v>338.30144000000007</v>
      </c>
      <c r="I42" s="66">
        <f t="shared" si="3"/>
        <v>389.99015000000009</v>
      </c>
      <c r="J42" s="66">
        <f t="shared" si="3"/>
        <v>253.00324999999953</v>
      </c>
      <c r="K42" s="66">
        <f t="shared" si="3"/>
        <v>229.38625000000064</v>
      </c>
      <c r="L42" s="66">
        <f t="shared" si="3"/>
        <v>285.32438732726837</v>
      </c>
      <c r="M42" s="66">
        <f t="shared" si="3"/>
        <v>239.77646260244018</v>
      </c>
      <c r="N42" s="66">
        <f t="shared" si="3"/>
        <v>289.95921690775799</v>
      </c>
      <c r="O42" s="66">
        <f t="shared" si="3"/>
        <v>315.53800838284445</v>
      </c>
      <c r="P42" s="66">
        <f t="shared" si="3"/>
        <v>326.45404231005796</v>
      </c>
      <c r="Q42" s="66">
        <f t="shared" si="3"/>
        <v>312.36299766050922</v>
      </c>
    </row>
    <row r="43" spans="1:17" x14ac:dyDescent="0.25">
      <c r="A43" s="53" t="s">
        <v>23</v>
      </c>
      <c r="B43" s="51">
        <f>ISI!B39+NFM!B55+CHI!B44+NMM!B43+PPA!B44+FBT!B24+TRE!B24+MAE!B24+TEL!B24+WWP!B24+OIS!B24</f>
        <v>302.33206693433391</v>
      </c>
      <c r="C43" s="51">
        <f>ISI!C39+NFM!C55+CHI!C44+NMM!C43+PPA!C44+FBT!C24+TRE!C24+MAE!C24+TEL!C24+WWP!C24+OIS!C24</f>
        <v>292.18455000000029</v>
      </c>
      <c r="D43" s="51">
        <f>ISI!D39+NFM!D55+CHI!D44+NMM!D43+PPA!D44+FBT!D24+TRE!D24+MAE!D24+TEL!D24+WWP!D24+OIS!D24</f>
        <v>409.89915000000019</v>
      </c>
      <c r="E43" s="51">
        <f>ISI!E39+NFM!E55+CHI!E44+NMM!E43+PPA!E44+FBT!E24+TRE!E24+MAE!E24+TEL!E24+WWP!E24+OIS!E24</f>
        <v>535.86381000000017</v>
      </c>
      <c r="F43" s="51">
        <f>ISI!F39+NFM!F55+CHI!F44+NMM!F43+PPA!F44+FBT!F24+TRE!F24+MAE!F24+TEL!F24+WWP!F24+OIS!F24</f>
        <v>332.18791999999956</v>
      </c>
      <c r="G43" s="51">
        <f>ISI!G39+NFM!G55+CHI!G44+NMM!G43+PPA!G44+FBT!G24+TRE!G24+MAE!G24+TEL!G24+WWP!G24+OIS!G24</f>
        <v>304.55271781255396</v>
      </c>
      <c r="H43" s="51">
        <f>ISI!H39+NFM!H55+CHI!H44+NMM!H43+PPA!H44+FBT!H24+TRE!H24+MAE!H24+TEL!H24+WWP!H24+OIS!H24</f>
        <v>337.70143000000007</v>
      </c>
      <c r="I43" s="51">
        <f>ISI!I39+NFM!I55+CHI!I44+NMM!I43+PPA!I44+FBT!I24+TRE!I24+MAE!I24+TEL!I24+WWP!I24+OIS!I24</f>
        <v>389.08607000000006</v>
      </c>
      <c r="J43" s="51">
        <f>ISI!J39+NFM!J55+CHI!J44+NMM!J43+PPA!J44+FBT!J24+TRE!J24+MAE!J24+TEL!J24+WWP!J24+OIS!J24</f>
        <v>252.70309999999952</v>
      </c>
      <c r="K43" s="51">
        <f>ISI!K39+NFM!K55+CHI!K44+NMM!K43+PPA!K44+FBT!K24+TRE!K24+MAE!K24+TEL!K24+WWP!K24+OIS!K24</f>
        <v>229.28581000000065</v>
      </c>
      <c r="L43" s="51">
        <f>ISI!L39+NFM!L55+CHI!L44+NMM!L43+PPA!L44+FBT!L24+TRE!L24+MAE!L24+TEL!L24+WWP!L24+OIS!L24</f>
        <v>280.66689819298585</v>
      </c>
      <c r="M43" s="51">
        <f>ISI!M39+NFM!M55+CHI!M44+NMM!M43+PPA!M44+FBT!M24+TRE!M24+MAE!M24+TEL!M24+WWP!M24+OIS!M24</f>
        <v>235.35783084824877</v>
      </c>
      <c r="N43" s="51">
        <f>ISI!N39+NFM!N55+CHI!N44+NMM!N43+PPA!N44+FBT!N24+TRE!N24+MAE!N24+TEL!N24+WWP!N24+OIS!N24</f>
        <v>285.01510248497385</v>
      </c>
      <c r="O43" s="51">
        <f>ISI!O39+NFM!O55+CHI!O44+NMM!O43+PPA!O44+FBT!O24+TRE!O24+MAE!O24+TEL!O24+WWP!O24+OIS!O24</f>
        <v>310.78498921586015</v>
      </c>
      <c r="P43" s="51">
        <f>ISI!P39+NFM!P55+CHI!P44+NMM!P43+PPA!P44+FBT!P24+TRE!P24+MAE!P24+TEL!P24+WWP!P24+OIS!P24</f>
        <v>321.17554316483455</v>
      </c>
      <c r="Q43" s="51">
        <f>ISI!Q39+NFM!Q55+CHI!Q44+NMM!Q43+PPA!Q44+FBT!Q24+TRE!Q24+MAE!Q24+TEL!Q24+WWP!Q24+OIS!Q24</f>
        <v>309.32965203785585</v>
      </c>
    </row>
    <row r="44" spans="1:17" x14ac:dyDescent="0.25">
      <c r="A44" s="53" t="s">
        <v>74</v>
      </c>
      <c r="B44" s="51">
        <f>ISI!B40+NFM!B56+CHI!B45+NMM!B44+PPA!B45+FBT!B25+TRE!B25+MAE!B25+TEL!B25+WWP!B25+OIS!B25</f>
        <v>0</v>
      </c>
      <c r="C44" s="51">
        <f>ISI!C40+NFM!C56+CHI!C45+NMM!C44+PPA!C45+FBT!C25+TRE!C25+MAE!C25+TEL!C25+WWP!C25+OIS!C25</f>
        <v>0</v>
      </c>
      <c r="D44" s="51">
        <f>ISI!D40+NFM!D56+CHI!D45+NMM!D44+PPA!D45+FBT!D25+TRE!D25+MAE!D25+TEL!D25+WWP!D25+OIS!D25</f>
        <v>0</v>
      </c>
      <c r="E44" s="51">
        <f>ISI!E40+NFM!E56+CHI!E45+NMM!E44+PPA!E45+FBT!E25+TRE!E25+MAE!E25+TEL!E25+WWP!E25+OIS!E25</f>
        <v>0</v>
      </c>
      <c r="F44" s="51">
        <f>ISI!F40+NFM!F56+CHI!F45+NMM!F44+PPA!F45+FBT!F25+TRE!F25+MAE!F25+TEL!F25+WWP!F25+OIS!F25</f>
        <v>0</v>
      </c>
      <c r="G44" s="51">
        <f>ISI!G40+NFM!G56+CHI!G45+NMM!G44+PPA!G45+FBT!G25+TRE!G25+MAE!G25+TEL!G25+WWP!G25+OIS!G25</f>
        <v>0</v>
      </c>
      <c r="H44" s="51">
        <f>ISI!H40+NFM!H56+CHI!H45+NMM!H44+PPA!H45+FBT!H25+TRE!H25+MAE!H25+TEL!H25+WWP!H25+OIS!H25</f>
        <v>0</v>
      </c>
      <c r="I44" s="51">
        <f>ISI!I40+NFM!I56+CHI!I45+NMM!I44+PPA!I45+FBT!I25+TRE!I25+MAE!I25+TEL!I25+WWP!I25+OIS!I25</f>
        <v>0.3</v>
      </c>
      <c r="J44" s="51">
        <f>ISI!J40+NFM!J56+CHI!J45+NMM!J44+PPA!J45+FBT!J25+TRE!J25+MAE!J25+TEL!J25+WWP!J25+OIS!J25</f>
        <v>0</v>
      </c>
      <c r="K44" s="51">
        <f>ISI!K40+NFM!K56+CHI!K45+NMM!K44+PPA!K45+FBT!K25+TRE!K25+MAE!K25+TEL!K25+WWP!K25+OIS!K25</f>
        <v>0</v>
      </c>
      <c r="L44" s="51">
        <f>ISI!L40+NFM!L56+CHI!L45+NMM!L44+PPA!L45+FBT!L25+TRE!L25+MAE!L25+TEL!L25+WWP!L25+OIS!L25</f>
        <v>2.0062944263690716</v>
      </c>
      <c r="M44" s="51">
        <f>ISI!M40+NFM!M56+CHI!M45+NMM!M44+PPA!M45+FBT!M25+TRE!M25+MAE!M25+TEL!M25+WWP!M25+OIS!M25</f>
        <v>2.9139105644429311</v>
      </c>
      <c r="N44" s="51">
        <f>ISI!N40+NFM!N56+CHI!N45+NMM!N44+PPA!N45+FBT!N25+TRE!N25+MAE!N25+TEL!N25+WWP!N25+OIS!N25</f>
        <v>4.1320383742506621</v>
      </c>
      <c r="O44" s="51">
        <f>ISI!O40+NFM!O56+CHI!O45+NMM!O44+PPA!O45+FBT!O25+TRE!O25+MAE!O25+TEL!O25+WWP!O25+OIS!O25</f>
        <v>4.490289181593262</v>
      </c>
      <c r="P44" s="51">
        <f>ISI!P40+NFM!P56+CHI!P45+NMM!P44+PPA!P45+FBT!P25+TRE!P25+MAE!P25+TEL!P25+WWP!P25+OIS!P25</f>
        <v>4.7052694178358294</v>
      </c>
      <c r="Q44" s="51">
        <f>ISI!Q40+NFM!Q56+CHI!Q45+NMM!Q44+PPA!Q45+FBT!Q25+TRE!Q25+MAE!Q25+TEL!Q25+WWP!Q25+OIS!Q25</f>
        <v>2.4840000604101022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0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0</v>
      </c>
      <c r="L45" s="51">
        <f>ISI!L41+NFM!L57+CHI!L46+NMM!L45+PPA!L46+FBT!L26+TRE!L26+MAE!L26+TEL!L26+WWP!L26+OIS!L26</f>
        <v>0</v>
      </c>
      <c r="M45" s="51">
        <f>ISI!M41+NFM!M57+CHI!M46+NMM!M45+PPA!M46+FBT!M26+TRE!M26+MAE!M26+TEL!M26+WWP!M26+OIS!M26</f>
        <v>0</v>
      </c>
      <c r="N45" s="51">
        <f>ISI!N41+NFM!N57+CHI!N46+NMM!N45+PPA!N46+FBT!N26+TRE!N26+MAE!N26+TEL!N26+WWP!N26+OIS!N26</f>
        <v>0</v>
      </c>
      <c r="O45" s="51">
        <f>ISI!O41+NFM!O57+CHI!O46+NMM!O45+PPA!O46+FBT!O26+TRE!O26+MAE!O26+TEL!O26+WWP!O26+OIS!O26</f>
        <v>0</v>
      </c>
      <c r="P45" s="51">
        <f>ISI!P41+NFM!P57+CHI!P46+NMM!P45+PPA!P46+FBT!P26+TRE!P26+MAE!P26+TEL!P26+WWP!P26+OIS!P26</f>
        <v>0</v>
      </c>
      <c r="Q45" s="51">
        <f>ISI!Q41+NFM!Q57+CHI!Q46+NMM!Q45+PPA!Q46+FBT!Q26+TRE!Q26+MAE!Q26+TEL!Q26+WWP!Q26+OIS!Q26</f>
        <v>0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2.3884630071794435E-2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0.16719198700083504</v>
      </c>
      <c r="P46" s="51">
        <f>ISI!P42+NFM!P58+CHI!P47+NMM!P46+PPA!P47+FBT!P27+TRE!P27+MAE!P27+TEL!P27+WWP!P27+OIS!P27</f>
        <v>0.50157622192925488</v>
      </c>
      <c r="Q46" s="51">
        <f>ISI!Q42+NFM!Q58+CHI!Q47+NMM!Q46+PPA!Q47+FBT!Q27+TRE!Q27+MAE!Q27+TEL!Q27+WWP!Q27+OIS!Q27</f>
        <v>0.477691793255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0.28661573033988397</v>
      </c>
      <c r="C47" s="51">
        <f>ISI!C43+NFM!C59+CHI!C48+NMM!C47+PPA!C48+FBT!C28+TRE!C28+MAE!C28+TEL!C28+WWP!C28+OIS!C28</f>
        <v>0.71295000000000019</v>
      </c>
      <c r="D47" s="51">
        <f>ISI!D43+NFM!D59+CHI!D48+NMM!D47+PPA!D48+FBT!D28+TRE!D28+MAE!D28+TEL!D28+WWP!D28+OIS!D28</f>
        <v>0.49676999999999971</v>
      </c>
      <c r="E47" s="51">
        <f>ISI!E43+NFM!E59+CHI!E48+NMM!E47+PPA!E48+FBT!E28+TRE!E28+MAE!E28+TEL!E28+WWP!E28+OIS!E28</f>
        <v>1.2069600000000023</v>
      </c>
      <c r="F47" s="51">
        <f>ISI!F43+NFM!F59+CHI!F48+NMM!F47+PPA!F48+FBT!F28+TRE!F28+MAE!F28+TEL!F28+WWP!F28+OIS!F28</f>
        <v>0.50405000000000122</v>
      </c>
      <c r="G47" s="51">
        <f>ISI!G43+NFM!G59+CHI!G48+NMM!G47+PPA!G48+FBT!G28+TRE!G28+MAE!G28+TEL!G28+WWP!G28+OIS!G28</f>
        <v>0.54934556224324005</v>
      </c>
      <c r="H47" s="51">
        <f>ISI!H43+NFM!H59+CHI!H48+NMM!H47+PPA!H48+FBT!H28+TRE!H28+MAE!H28+TEL!H28+WWP!H28+OIS!H28</f>
        <v>0.60001000000000104</v>
      </c>
      <c r="I47" s="51">
        <f>ISI!I43+NFM!I59+CHI!I48+NMM!I47+PPA!I48+FBT!I28+TRE!I28+MAE!I28+TEL!I28+WWP!I28+OIS!I28</f>
        <v>0.6040800000000015</v>
      </c>
      <c r="J47" s="51">
        <f>ISI!J43+NFM!J59+CHI!J48+NMM!J47+PPA!J48+FBT!J28+TRE!J28+MAE!J28+TEL!J28+WWP!J28+OIS!J28</f>
        <v>0.30014999999999858</v>
      </c>
      <c r="K47" s="51">
        <f>ISI!K43+NFM!K59+CHI!K48+NMM!K47+PPA!K48+FBT!K28+TRE!K28+MAE!K28+TEL!K28+WWP!K28+OIS!K28</f>
        <v>0.10044000000000253</v>
      </c>
      <c r="L47" s="51">
        <f>ISI!L43+NFM!L59+CHI!L48+NMM!L47+PPA!L48+FBT!L28+TRE!L28+MAE!L28+TEL!L28+WWP!L28+OIS!L28</f>
        <v>2.6273100778416527</v>
      </c>
      <c r="M47" s="51">
        <f>ISI!M43+NFM!M59+CHI!M48+NMM!M47+PPA!M48+FBT!M28+TRE!M28+MAE!M28+TEL!M28+WWP!M28+OIS!M28</f>
        <v>1.5047211897484516</v>
      </c>
      <c r="N47" s="51">
        <f>ISI!N43+NFM!N59+CHI!N48+NMM!N47+PPA!N48+FBT!N28+TRE!N28+MAE!N28+TEL!N28+WWP!N28+OIS!N28</f>
        <v>0.81207604853348991</v>
      </c>
      <c r="O47" s="51">
        <f>ISI!O43+NFM!O59+CHI!O48+NMM!O47+PPA!O48+FBT!O28+TRE!O28+MAE!O28+TEL!O28+WWP!O28+OIS!O28</f>
        <v>9.5537998390202716E-2</v>
      </c>
      <c r="P47" s="51">
        <f>ISI!P43+NFM!P59+CHI!P48+NMM!P47+PPA!P48+FBT!P28+TRE!P28+MAE!P28+TEL!P28+WWP!P28+OIS!P28</f>
        <v>7.1653505458272093E-2</v>
      </c>
      <c r="Q47" s="51">
        <f>ISI!Q43+NFM!Q59+CHI!Q48+NMM!Q47+PPA!Q48+FBT!Q28+TRE!Q28+MAE!Q28+TEL!Q28+WWP!Q28+OIS!Q28</f>
        <v>7.1653768988249988E-2</v>
      </c>
    </row>
    <row r="48" spans="1:17" x14ac:dyDescent="0.25">
      <c r="A48" s="65" t="s">
        <v>22</v>
      </c>
      <c r="B48" s="64">
        <f>ISI!B44+NFM!B60+CHI!B49+NMM!B48+PPA!B49+FBT!B29+TRE!B29+MAE!B29+TEL!B29+WWP!B29+OIS!B29</f>
        <v>468.37777380358023</v>
      </c>
      <c r="C48" s="64">
        <f>ISI!C44+NFM!C60+CHI!C49+NMM!C48+PPA!C49+FBT!C29+TRE!C29+MAE!C29+TEL!C29+WWP!C29+OIS!C29</f>
        <v>439.79202000000026</v>
      </c>
      <c r="D48" s="64">
        <f>ISI!D44+NFM!D60+CHI!D49+NMM!D48+PPA!D49+FBT!D29+TRE!D29+MAE!D29+TEL!D29+WWP!D29+OIS!D29</f>
        <v>446.99650999999994</v>
      </c>
      <c r="E48" s="64">
        <f>ISI!E44+NFM!E60+CHI!E49+NMM!E48+PPA!E49+FBT!E29+TRE!E29+MAE!E29+TEL!E29+WWP!E29+OIS!E29</f>
        <v>343.5019299999999</v>
      </c>
      <c r="F48" s="64">
        <f>ISI!F44+NFM!F60+CHI!F49+NMM!F48+PPA!F49+FBT!F29+TRE!F29+MAE!F29+TEL!F29+WWP!F29+OIS!F29</f>
        <v>479.00362000000024</v>
      </c>
      <c r="G48" s="64">
        <f>ISI!G44+NFM!G60+CHI!G49+NMM!G48+PPA!G49+FBT!G29+TRE!G29+MAE!G29+TEL!G29+WWP!G29+OIS!G29</f>
        <v>355.09219451609664</v>
      </c>
      <c r="H48" s="64">
        <f>ISI!H44+NFM!H60+CHI!H49+NMM!H48+PPA!H49+FBT!H29+TRE!H29+MAE!H29+TEL!H29+WWP!H29+OIS!H29</f>
        <v>342.68575999999985</v>
      </c>
      <c r="I48" s="64">
        <f>ISI!I44+NFM!I60+CHI!I49+NMM!I48+PPA!I49+FBT!I29+TRE!I29+MAE!I29+TEL!I29+WWP!I29+OIS!I29</f>
        <v>307.7975100000001</v>
      </c>
      <c r="J48" s="64">
        <f>ISI!J44+NFM!J60+CHI!J49+NMM!J48+PPA!J49+FBT!J29+TRE!J29+MAE!J29+TEL!J29+WWP!J29+OIS!J29</f>
        <v>323.49871000000007</v>
      </c>
      <c r="K48" s="64">
        <f>ISI!K44+NFM!K60+CHI!K49+NMM!K48+PPA!K49+FBT!K29+TRE!K29+MAE!K29+TEL!K29+WWP!K29+OIS!K29</f>
        <v>237.59192000000004</v>
      </c>
      <c r="L48" s="64">
        <f>ISI!L44+NFM!L60+CHI!L49+NMM!L48+PPA!L49+FBT!L29+TRE!L29+MAE!L29+TEL!L29+WWP!L29+OIS!L29</f>
        <v>282.650908333296</v>
      </c>
      <c r="M48" s="64">
        <f>ISI!M44+NFM!M60+CHI!M49+NMM!M48+PPA!M49+FBT!M29+TRE!M29+MAE!M29+TEL!M29+WWP!M29+OIS!M29</f>
        <v>291.39065121888223</v>
      </c>
      <c r="N48" s="64">
        <f>ISI!N44+NFM!N60+CHI!N49+NMM!N48+PPA!N49+FBT!N29+TRE!N29+MAE!N29+TEL!N29+WWP!N29+OIS!N29</f>
        <v>278.68539218496039</v>
      </c>
      <c r="O48" s="64">
        <f>ISI!O44+NFM!O60+CHI!O49+NMM!O48+PPA!O49+FBT!O29+TRE!O29+MAE!O29+TEL!O29+WWP!O29+OIS!O29</f>
        <v>258.66930603942251</v>
      </c>
      <c r="P48" s="64">
        <f>ISI!P44+NFM!P60+CHI!P49+NMM!P48+PPA!P49+FBT!P29+TRE!P29+MAE!P29+TEL!P29+WWP!P29+OIS!P29</f>
        <v>263.68509882670776</v>
      </c>
      <c r="Q48" s="64">
        <f>ISI!Q44+NFM!Q60+CHI!Q49+NMM!Q48+PPA!Q49+FBT!Q29+TRE!Q29+MAE!Q29+TEL!Q29+WWP!Q29+OIS!Q29</f>
        <v>270.85124677558088</v>
      </c>
    </row>
    <row r="49" spans="1:17" x14ac:dyDescent="0.25">
      <c r="A49" s="63" t="s">
        <v>21</v>
      </c>
      <c r="B49" s="62">
        <f>ISI!B45+NFM!B61+CHI!B50+NMM!B49+PPA!B50+FBT!B30+TRE!B30+MAE!B30+TEL!B30+WWP!B30+OIS!B30</f>
        <v>1711.8590324840045</v>
      </c>
      <c r="C49" s="62">
        <f>ISI!C45+NFM!C61+CHI!C50+NMM!C49+PPA!C50+FBT!C30+TRE!C30+MAE!C30+TEL!C30+WWP!C30+OIS!C30</f>
        <v>1784.4870799999994</v>
      </c>
      <c r="D49" s="62">
        <f>ISI!D45+NFM!D61+CHI!D50+NMM!D49+PPA!D50+FBT!D30+TRE!D30+MAE!D30+TEL!D30+WWP!D30+OIS!D30</f>
        <v>1950.44066</v>
      </c>
      <c r="E49" s="62">
        <f>ISI!E45+NFM!E61+CHI!E50+NMM!E49+PPA!E50+FBT!E30+TRE!E30+MAE!E30+TEL!E30+WWP!E30+OIS!E30</f>
        <v>1920.5999400000003</v>
      </c>
      <c r="F49" s="62">
        <f>ISI!F45+NFM!F61+CHI!F50+NMM!F49+PPA!F50+FBT!F30+TRE!F30+MAE!F30+TEL!F30+WWP!F30+OIS!F30</f>
        <v>2163.0251600000001</v>
      </c>
      <c r="G49" s="62">
        <f>ISI!G45+NFM!G61+CHI!G50+NMM!G49+PPA!G50+FBT!G30+TRE!G30+MAE!G30+TEL!G30+WWP!G30+OIS!G30</f>
        <v>2036.4498500134782</v>
      </c>
      <c r="H49" s="62">
        <f>ISI!H45+NFM!H61+CHI!H50+NMM!H49+PPA!H50+FBT!H30+TRE!H30+MAE!H30+TEL!H30+WWP!H30+OIS!H30</f>
        <v>2087.4598600000004</v>
      </c>
      <c r="I49" s="62">
        <f>ISI!I45+NFM!I61+CHI!I50+NMM!I49+PPA!I50+FBT!I30+TRE!I30+MAE!I30+TEL!I30+WWP!I30+OIS!I30</f>
        <v>1963.5922099999996</v>
      </c>
      <c r="J49" s="62">
        <f>ISI!J45+NFM!J61+CHI!J50+NMM!J49+PPA!J50+FBT!J30+TRE!J30+MAE!J30+TEL!J30+WWP!J30+OIS!J30</f>
        <v>1976.5451399999999</v>
      </c>
      <c r="K49" s="62">
        <f>ISI!K45+NFM!K61+CHI!K50+NMM!K49+PPA!K50+FBT!K30+TRE!K30+MAE!K30+TEL!K30+WWP!K30+OIS!K30</f>
        <v>1563.4831799999995</v>
      </c>
      <c r="L49" s="62">
        <f>ISI!L45+NFM!L61+CHI!L50+NMM!L49+PPA!L50+FBT!L30+TRE!L30+MAE!L30+TEL!L30+WWP!L30+OIS!L30</f>
        <v>1752.4501132780574</v>
      </c>
      <c r="M49" s="62">
        <f>ISI!M45+NFM!M61+CHI!M50+NMM!M49+PPA!M50+FBT!M30+TRE!M30+MAE!M30+TEL!M30+WWP!M30+OIS!M30</f>
        <v>1812.8118248419996</v>
      </c>
      <c r="N49" s="62">
        <f>ISI!N45+NFM!N61+CHI!N50+NMM!N49+PPA!N50+FBT!N30+TRE!N30+MAE!N30+TEL!N30+WWP!N30+OIS!N30</f>
        <v>1754.5160010646009</v>
      </c>
      <c r="O49" s="62">
        <f>ISI!O45+NFM!O61+CHI!O50+NMM!O49+PPA!O50+FBT!O30+TRE!O30+MAE!O30+TEL!O30+WWP!O30+OIS!O30</f>
        <v>1618.4865910915764</v>
      </c>
      <c r="P49" s="62">
        <f>ISI!P45+NFM!P61+CHI!P50+NMM!P49+PPA!P50+FBT!P30+TRE!P30+MAE!P30+TEL!P30+WWP!P30+OIS!P30</f>
        <v>1707.2210909829359</v>
      </c>
      <c r="Q49" s="62">
        <f>ISI!Q45+NFM!Q61+CHI!Q50+NMM!Q49+PPA!Q50+FBT!Q30+TRE!Q30+MAE!Q30+TEL!Q30+WWP!Q30+OIS!Q30</f>
        <v>1764.834262648711</v>
      </c>
    </row>
    <row r="50" spans="1:17" x14ac:dyDescent="0.25">
      <c r="A50" s="50" t="s">
        <v>65</v>
      </c>
      <c r="B50" s="38">
        <f t="shared" ref="B50:Q50" si="4">SUM(B51,B54,B60,B64,B68,B72:B77)</f>
        <v>9294.7201250852704</v>
      </c>
      <c r="C50" s="38">
        <f t="shared" si="4"/>
        <v>9883.899080000001</v>
      </c>
      <c r="D50" s="38">
        <f t="shared" si="4"/>
        <v>10661.426059999998</v>
      </c>
      <c r="E50" s="38">
        <f t="shared" si="4"/>
        <v>10365.719840000002</v>
      </c>
      <c r="F50" s="38">
        <f t="shared" si="4"/>
        <v>10328.238599999997</v>
      </c>
      <c r="G50" s="38">
        <f t="shared" si="4"/>
        <v>10007.621075534646</v>
      </c>
      <c r="H50" s="38">
        <f t="shared" si="4"/>
        <v>9600.6341100000045</v>
      </c>
      <c r="I50" s="38">
        <f t="shared" si="4"/>
        <v>9140.7740300000005</v>
      </c>
      <c r="J50" s="38">
        <f t="shared" si="4"/>
        <v>9017.2684000000008</v>
      </c>
      <c r="K50" s="38">
        <f t="shared" si="4"/>
        <v>6518.7625600000001</v>
      </c>
      <c r="L50" s="38">
        <f t="shared" si="4"/>
        <v>6880.5221915728216</v>
      </c>
      <c r="M50" s="38">
        <f t="shared" si="4"/>
        <v>7104.7931769059851</v>
      </c>
      <c r="N50" s="38">
        <f t="shared" si="4"/>
        <v>6786.8414148251277</v>
      </c>
      <c r="O50" s="38">
        <f t="shared" si="4"/>
        <v>6309.8150385059198</v>
      </c>
      <c r="P50" s="38">
        <f t="shared" si="4"/>
        <v>6470.8930731093842</v>
      </c>
      <c r="Q50" s="38">
        <f t="shared" si="4"/>
        <v>6471.8713627801844</v>
      </c>
    </row>
    <row r="51" spans="1:17" x14ac:dyDescent="0.25">
      <c r="A51" s="61" t="s">
        <v>13</v>
      </c>
      <c r="B51" s="45">
        <f>ISI!B$46</f>
        <v>2480.9652509452794</v>
      </c>
      <c r="C51" s="45">
        <f>ISI!C$46</f>
        <v>2431.1781174999996</v>
      </c>
      <c r="D51" s="45">
        <f>ISI!D$46</f>
        <v>2534.5262865</v>
      </c>
      <c r="E51" s="45">
        <f>ISI!E$46</f>
        <v>2684.7339300000003</v>
      </c>
      <c r="F51" s="45">
        <f>ISI!F$46</f>
        <v>3057.685976499999</v>
      </c>
      <c r="G51" s="45">
        <f>ISI!G$46</f>
        <v>3128.9952241687556</v>
      </c>
      <c r="H51" s="45">
        <f>ISI!H$46</f>
        <v>3119.4882724999989</v>
      </c>
      <c r="I51" s="45">
        <f>ISI!I$46</f>
        <v>2770.7951605000012</v>
      </c>
      <c r="J51" s="45">
        <f>ISI!J$46</f>
        <v>2423.9717415000014</v>
      </c>
      <c r="K51" s="45">
        <f>ISI!K$46</f>
        <v>1487.1040294999991</v>
      </c>
      <c r="L51" s="45">
        <f>ISI!L$46</f>
        <v>1690.7979438908951</v>
      </c>
      <c r="M51" s="45">
        <f>ISI!M$46</f>
        <v>1624.0712618029017</v>
      </c>
      <c r="N51" s="45">
        <f>ISI!N$46</f>
        <v>1411.8499994444089</v>
      </c>
      <c r="O51" s="45">
        <f>ISI!O$46</f>
        <v>1403.1271073319563</v>
      </c>
      <c r="P51" s="45">
        <f>ISI!P$46</f>
        <v>1408.1249377148058</v>
      </c>
      <c r="Q51" s="45">
        <f>ISI!Q$46</f>
        <v>1527.2393677816324</v>
      </c>
    </row>
    <row r="52" spans="1:17" x14ac:dyDescent="0.25">
      <c r="A52" s="57" t="s">
        <v>46</v>
      </c>
      <c r="B52" s="35">
        <f>ISI!B$47</f>
        <v>2279.7129761474871</v>
      </c>
      <c r="C52" s="35">
        <f>ISI!C$47</f>
        <v>2235.1226558753497</v>
      </c>
      <c r="D52" s="35">
        <f>ISI!D$47</f>
        <v>2408.7453751279518</v>
      </c>
      <c r="E52" s="35">
        <f>ISI!E$47</f>
        <v>2533.5248932770423</v>
      </c>
      <c r="F52" s="35">
        <f>ISI!F$47</f>
        <v>2866.3759645071004</v>
      </c>
      <c r="G52" s="35">
        <f>ISI!G$47</f>
        <v>2872.7622874575127</v>
      </c>
      <c r="H52" s="35">
        <f>ISI!H$47</f>
        <v>2841.0304267929282</v>
      </c>
      <c r="I52" s="35">
        <f>ISI!I$47</f>
        <v>2513.6603771258947</v>
      </c>
      <c r="J52" s="35">
        <f>ISI!J$47</f>
        <v>2175.4729041929022</v>
      </c>
      <c r="K52" s="35">
        <f>ISI!K$47</f>
        <v>1330.4101983476896</v>
      </c>
      <c r="L52" s="35">
        <f>ISI!L$47</f>
        <v>1419.4872686301387</v>
      </c>
      <c r="M52" s="35">
        <f>ISI!M$47</f>
        <v>1321.178748364197</v>
      </c>
      <c r="N52" s="35">
        <f>ISI!N$47</f>
        <v>1204.99675124636</v>
      </c>
      <c r="O52" s="35">
        <f>ISI!O$47</f>
        <v>1186.3887385752123</v>
      </c>
      <c r="P52" s="35">
        <f>ISI!P$47</f>
        <v>1213.6223460093731</v>
      </c>
      <c r="Q52" s="35">
        <f>ISI!Q$47</f>
        <v>1326.4545564153773</v>
      </c>
    </row>
    <row r="53" spans="1:17" x14ac:dyDescent="0.25">
      <c r="A53" s="57" t="s">
        <v>45</v>
      </c>
      <c r="B53" s="35">
        <f>ISI!B$48</f>
        <v>201.25227479779221</v>
      </c>
      <c r="C53" s="35">
        <f>ISI!C$48</f>
        <v>196.05546162464987</v>
      </c>
      <c r="D53" s="35">
        <f>ISI!D$48</f>
        <v>125.78091137204815</v>
      </c>
      <c r="E53" s="35">
        <f>ISI!E$48</f>
        <v>151.20903672295816</v>
      </c>
      <c r="F53" s="35">
        <f>ISI!F$48</f>
        <v>191.31001199289867</v>
      </c>
      <c r="G53" s="35">
        <f>ISI!G$48</f>
        <v>256.2329367112431</v>
      </c>
      <c r="H53" s="35">
        <f>ISI!H$48</f>
        <v>278.45784570707076</v>
      </c>
      <c r="I53" s="35">
        <f>ISI!I$48</f>
        <v>257.13478337410641</v>
      </c>
      <c r="J53" s="35">
        <f>ISI!J$48</f>
        <v>248.49883730709922</v>
      </c>
      <c r="K53" s="35">
        <f>ISI!K$48</f>
        <v>156.69383115230954</v>
      </c>
      <c r="L53" s="35">
        <f>ISI!L$48</f>
        <v>271.31067526075634</v>
      </c>
      <c r="M53" s="35">
        <f>ISI!M$48</f>
        <v>302.89251343870484</v>
      </c>
      <c r="N53" s="35">
        <f>ISI!N$48</f>
        <v>206.8532481980489</v>
      </c>
      <c r="O53" s="35">
        <f>ISI!O$48</f>
        <v>216.73836875674405</v>
      </c>
      <c r="P53" s="35">
        <f>ISI!P$48</f>
        <v>194.50259170543274</v>
      </c>
      <c r="Q53" s="35">
        <f>ISI!Q$48</f>
        <v>200.78481136625507</v>
      </c>
    </row>
    <row r="54" spans="1:17" x14ac:dyDescent="0.25">
      <c r="A54" s="58" t="s">
        <v>12</v>
      </c>
      <c r="B54" s="37">
        <f>NFM!B$62</f>
        <v>401.38558965860011</v>
      </c>
      <c r="C54" s="37">
        <f>NFM!C$62</f>
        <v>405.29039249999994</v>
      </c>
      <c r="D54" s="37">
        <f>NFM!D$62</f>
        <v>358.8549334999999</v>
      </c>
      <c r="E54" s="37">
        <f>NFM!E$62</f>
        <v>354.54948000000013</v>
      </c>
      <c r="F54" s="37">
        <f>NFM!F$62</f>
        <v>424.65624349999985</v>
      </c>
      <c r="G54" s="37">
        <f>NFM!G$62</f>
        <v>430.51254473311224</v>
      </c>
      <c r="H54" s="37">
        <f>NFM!H$62</f>
        <v>428.91808749999984</v>
      </c>
      <c r="I54" s="37">
        <f>NFM!I$62</f>
        <v>369.26858950000047</v>
      </c>
      <c r="J54" s="37">
        <f>NFM!J$62</f>
        <v>354.00018850000015</v>
      </c>
      <c r="K54" s="37">
        <f>NFM!K$62</f>
        <v>243.86027049999973</v>
      </c>
      <c r="L54" s="37">
        <f>NFM!L$62</f>
        <v>280.08325215314341</v>
      </c>
      <c r="M54" s="37">
        <f>NFM!M$62</f>
        <v>301.38684917779335</v>
      </c>
      <c r="N54" s="37">
        <f>NFM!N$62</f>
        <v>272.98432355528115</v>
      </c>
      <c r="O54" s="37">
        <f>NFM!O$62</f>
        <v>269.04740027821515</v>
      </c>
      <c r="P54" s="37">
        <f>NFM!P$62</f>
        <v>283.60859317427685</v>
      </c>
      <c r="Q54" s="37">
        <f>NFM!Q$62</f>
        <v>297.8110222497362</v>
      </c>
    </row>
    <row r="55" spans="1:17" x14ac:dyDescent="0.25">
      <c r="A55" s="57" t="s">
        <v>44</v>
      </c>
      <c r="B55" s="35">
        <f>NFM!B$63</f>
        <v>124.5324941897979</v>
      </c>
      <c r="C55" s="35">
        <f>NFM!C$63</f>
        <v>102.35999956887193</v>
      </c>
      <c r="D55" s="35">
        <f>NFM!D$63</f>
        <v>94.910239881434961</v>
      </c>
      <c r="E55" s="35">
        <f>NFM!E$63</f>
        <v>87.17094021392613</v>
      </c>
      <c r="F55" s="35">
        <f>NFM!F$63</f>
        <v>134.48260830836995</v>
      </c>
      <c r="G55" s="35">
        <f>NFM!G$63</f>
        <v>152.31062291001498</v>
      </c>
      <c r="H55" s="35">
        <f>NFM!H$63</f>
        <v>141.11606790353736</v>
      </c>
      <c r="I55" s="35">
        <f>NFM!I$63</f>
        <v>6.0481390024212747</v>
      </c>
      <c r="J55" s="35">
        <f>NFM!J$63</f>
        <v>8.9095441185679896</v>
      </c>
      <c r="K55" s="35">
        <f>NFM!K$63</f>
        <v>8.9618015361058667</v>
      </c>
      <c r="L55" s="35">
        <f>NFM!L$63</f>
        <v>71.099223326019569</v>
      </c>
      <c r="M55" s="35">
        <f>NFM!M$63</f>
        <v>72.203462878614559</v>
      </c>
      <c r="N55" s="35">
        <f>NFM!N$63</f>
        <v>79.285806666759143</v>
      </c>
      <c r="O55" s="35">
        <f>NFM!O$63</f>
        <v>71.727762449913655</v>
      </c>
      <c r="P55" s="35">
        <f>NFM!P$63</f>
        <v>69.216696377090656</v>
      </c>
      <c r="Q55" s="35">
        <f>NFM!Q$63</f>
        <v>78.51695003721504</v>
      </c>
    </row>
    <row r="56" spans="1:17" x14ac:dyDescent="0.25">
      <c r="A56" s="57" t="s">
        <v>59</v>
      </c>
      <c r="B56" s="35">
        <f>NFM!B$64</f>
        <v>214.16586682479959</v>
      </c>
      <c r="C56" s="35">
        <f>NFM!C$64</f>
        <v>229.53442270734772</v>
      </c>
      <c r="D56" s="35">
        <f>NFM!D$64</f>
        <v>193.7236481139698</v>
      </c>
      <c r="E56" s="35">
        <f>NFM!E$64</f>
        <v>201.5028756364807</v>
      </c>
      <c r="F56" s="35">
        <f>NFM!F$64</f>
        <v>214.85357168620047</v>
      </c>
      <c r="G56" s="35">
        <f>NFM!G$64</f>
        <v>213.80282829331972</v>
      </c>
      <c r="H56" s="35">
        <f>NFM!H$64</f>
        <v>234.45841896705574</v>
      </c>
      <c r="I56" s="35">
        <f>NFM!I$64</f>
        <v>296.01232732347836</v>
      </c>
      <c r="J56" s="35">
        <f>NFM!J$64</f>
        <v>280.69050069536843</v>
      </c>
      <c r="K56" s="35">
        <f>NFM!K$64</f>
        <v>163.30566305338425</v>
      </c>
      <c r="L56" s="35">
        <f>NFM!L$64</f>
        <v>152.25643143120294</v>
      </c>
      <c r="M56" s="35">
        <f>NFM!M$64</f>
        <v>144.68669539728791</v>
      </c>
      <c r="N56" s="35">
        <f>NFM!N$64</f>
        <v>190.62095889687333</v>
      </c>
      <c r="O56" s="35">
        <f>NFM!O$64</f>
        <v>183.13055312598058</v>
      </c>
      <c r="P56" s="35">
        <f>NFM!P$64</f>
        <v>199.84542283719449</v>
      </c>
      <c r="Q56" s="35">
        <f>NFM!Q$64</f>
        <v>206.88089570333489</v>
      </c>
    </row>
    <row r="57" spans="1:17" x14ac:dyDescent="0.25">
      <c r="A57" s="60" t="s">
        <v>43</v>
      </c>
      <c r="B57" s="44">
        <f>NFM!B$65</f>
        <v>213.87216524937386</v>
      </c>
      <c r="C57" s="44">
        <f>NFM!C$65</f>
        <v>229.4410515629134</v>
      </c>
      <c r="D57" s="44">
        <f>NFM!D$65</f>
        <v>193.38902782674018</v>
      </c>
      <c r="E57" s="44">
        <f>NFM!E$65</f>
        <v>200.73169105999145</v>
      </c>
      <c r="F57" s="44">
        <f>NFM!F$65</f>
        <v>214.2422604221851</v>
      </c>
      <c r="G57" s="44">
        <f>NFM!G$65</f>
        <v>213.17678421317845</v>
      </c>
      <c r="H57" s="44">
        <f>NFM!H$65</f>
        <v>233.50028480150471</v>
      </c>
      <c r="I57" s="44">
        <f>NFM!I$65</f>
        <v>294.78380517589602</v>
      </c>
      <c r="J57" s="44">
        <f>NFM!J$65</f>
        <v>279.40455329186869</v>
      </c>
      <c r="K57" s="44">
        <f>NFM!K$65</f>
        <v>162.45095058208102</v>
      </c>
      <c r="L57" s="44">
        <f>NFM!L$65</f>
        <v>151.09599030227807</v>
      </c>
      <c r="M57" s="44">
        <f>NFM!M$65</f>
        <v>143.25559249195206</v>
      </c>
      <c r="N57" s="44">
        <f>NFM!N$65</f>
        <v>189.22478006784891</v>
      </c>
      <c r="O57" s="44">
        <f>NFM!O$65</f>
        <v>181.98436956654919</v>
      </c>
      <c r="P57" s="44">
        <f>NFM!P$65</f>
        <v>198.99563244664756</v>
      </c>
      <c r="Q57" s="44">
        <f>NFM!Q$65</f>
        <v>205.99055598832228</v>
      </c>
    </row>
    <row r="58" spans="1:17" x14ac:dyDescent="0.25">
      <c r="A58" s="59" t="s">
        <v>344</v>
      </c>
      <c r="B58" s="43">
        <f>NFM!B$66</f>
        <v>0.29370157542572328</v>
      </c>
      <c r="C58" s="43">
        <f>NFM!C$66</f>
        <v>9.3371144434318126E-2</v>
      </c>
      <c r="D58" s="43">
        <f>NFM!D$66</f>
        <v>0.33462028722963383</v>
      </c>
      <c r="E58" s="43">
        <f>NFM!E$66</f>
        <v>0.771184576489234</v>
      </c>
      <c r="F58" s="43">
        <f>NFM!F$66</f>
        <v>0.61131126401536151</v>
      </c>
      <c r="G58" s="43">
        <f>NFM!G$66</f>
        <v>0.62604408014126522</v>
      </c>
      <c r="H58" s="43">
        <f>NFM!H$66</f>
        <v>0.95813416555101905</v>
      </c>
      <c r="I58" s="43">
        <f>NFM!I$66</f>
        <v>1.2285221475823493</v>
      </c>
      <c r="J58" s="43">
        <f>NFM!J$66</f>
        <v>1.2859474034997307</v>
      </c>
      <c r="K58" s="43">
        <f>NFM!K$66</f>
        <v>0.85471247130324435</v>
      </c>
      <c r="L58" s="43">
        <f>NFM!L$66</f>
        <v>1.1604411289248864</v>
      </c>
      <c r="M58" s="43">
        <f>NFM!M$66</f>
        <v>1.4311029053358348</v>
      </c>
      <c r="N58" s="43">
        <f>NFM!N$66</f>
        <v>1.3961788290244155</v>
      </c>
      <c r="O58" s="43">
        <f>NFM!O$66</f>
        <v>1.146183559431396</v>
      </c>
      <c r="P58" s="43">
        <f>NFM!P$66</f>
        <v>0.84979039054692229</v>
      </c>
      <c r="Q58" s="43">
        <f>NFM!Q$66</f>
        <v>0.89033971501260423</v>
      </c>
    </row>
    <row r="59" spans="1:17" x14ac:dyDescent="0.25">
      <c r="A59" s="57" t="s">
        <v>42</v>
      </c>
      <c r="B59" s="35">
        <f>NFM!B$67</f>
        <v>62.68722864400263</v>
      </c>
      <c r="C59" s="35">
        <f>NFM!C$67</f>
        <v>73.395970223780296</v>
      </c>
      <c r="D59" s="35">
        <f>NFM!D$67</f>
        <v>70.221045504595196</v>
      </c>
      <c r="E59" s="35">
        <f>NFM!E$67</f>
        <v>65.875664149593291</v>
      </c>
      <c r="F59" s="35">
        <f>NFM!F$67</f>
        <v>75.320063505429431</v>
      </c>
      <c r="G59" s="35">
        <f>NFM!G$67</f>
        <v>64.399093529777502</v>
      </c>
      <c r="H59" s="35">
        <f>NFM!H$67</f>
        <v>53.343600629406779</v>
      </c>
      <c r="I59" s="35">
        <f>NFM!I$67</f>
        <v>67.20812317410082</v>
      </c>
      <c r="J59" s="35">
        <f>NFM!J$67</f>
        <v>64.400143686063757</v>
      </c>
      <c r="K59" s="35">
        <f>NFM!K$67</f>
        <v>71.592805910509611</v>
      </c>
      <c r="L59" s="35">
        <f>NFM!L$67</f>
        <v>56.727597395920895</v>
      </c>
      <c r="M59" s="35">
        <f>NFM!M$67</f>
        <v>84.496690901890872</v>
      </c>
      <c r="N59" s="35">
        <f>NFM!N$67</f>
        <v>3.077557991648689</v>
      </c>
      <c r="O59" s="35">
        <f>NFM!O$67</f>
        <v>14.189084702320912</v>
      </c>
      <c r="P59" s="35">
        <f>NFM!P$67</f>
        <v>14.546473959991744</v>
      </c>
      <c r="Q59" s="35">
        <f>NFM!Q$67</f>
        <v>12.413176509186258</v>
      </c>
    </row>
    <row r="60" spans="1:17" x14ac:dyDescent="0.25">
      <c r="A60" s="58" t="s">
        <v>11</v>
      </c>
      <c r="B60" s="37">
        <f>CHI!B$51</f>
        <v>2143.2695656371102</v>
      </c>
      <c r="C60" s="37">
        <f>CHI!C$51</f>
        <v>2619.5120400000005</v>
      </c>
      <c r="D60" s="37">
        <f>CHI!D$51</f>
        <v>2905.8615999999993</v>
      </c>
      <c r="E60" s="37">
        <f>CHI!E$51</f>
        <v>3120.0317199999995</v>
      </c>
      <c r="F60" s="37">
        <f>CHI!F$51</f>
        <v>2386.1376299999979</v>
      </c>
      <c r="G60" s="37">
        <f>CHI!G$51</f>
        <v>2286.1519635559216</v>
      </c>
      <c r="H60" s="37">
        <f>CHI!H$51</f>
        <v>2102.5859200000032</v>
      </c>
      <c r="I60" s="37">
        <f>CHI!I$51</f>
        <v>2124.8518300000001</v>
      </c>
      <c r="J60" s="37">
        <f>CHI!J$51</f>
        <v>2515.9131599999992</v>
      </c>
      <c r="K60" s="37">
        <f>CHI!K$51</f>
        <v>2023.7601700000012</v>
      </c>
      <c r="L60" s="37">
        <f>CHI!L$51</f>
        <v>2028.5774945124172</v>
      </c>
      <c r="M60" s="37">
        <f>CHI!M$51</f>
        <v>2230.95564755225</v>
      </c>
      <c r="N60" s="37">
        <f>CHI!N$51</f>
        <v>1958.3876426060244</v>
      </c>
      <c r="O60" s="37">
        <f>CHI!O$51</f>
        <v>1645.3671935184918</v>
      </c>
      <c r="P60" s="37">
        <f>CHI!P$51</f>
        <v>1649.9155392944042</v>
      </c>
      <c r="Q60" s="37">
        <f>CHI!Q$51</f>
        <v>1418.6466100728114</v>
      </c>
    </row>
    <row r="61" spans="1:17" x14ac:dyDescent="0.25">
      <c r="A61" s="57" t="s">
        <v>61</v>
      </c>
      <c r="B61" s="35">
        <f>CHI!B$52</f>
        <v>1692.3995168232166</v>
      </c>
      <c r="C61" s="35">
        <f>CHI!C$52</f>
        <v>1982.4443988419682</v>
      </c>
      <c r="D61" s="35">
        <f>CHI!D$52</f>
        <v>2213.0744825063625</v>
      </c>
      <c r="E61" s="35">
        <f>CHI!E$52</f>
        <v>2360.3951687466947</v>
      </c>
      <c r="F61" s="35">
        <f>CHI!F$52</f>
        <v>1755.4091356302258</v>
      </c>
      <c r="G61" s="35">
        <f>CHI!G$52</f>
        <v>1719.2429784729488</v>
      </c>
      <c r="H61" s="35">
        <f>CHI!H$52</f>
        <v>1462.974497912458</v>
      </c>
      <c r="I61" s="35">
        <f>CHI!I$52</f>
        <v>1547.93362464496</v>
      </c>
      <c r="J61" s="35">
        <f>CHI!J$52</f>
        <v>1879.1120221067106</v>
      </c>
      <c r="K61" s="35">
        <f>CHI!K$52</f>
        <v>1901.3362764132921</v>
      </c>
      <c r="L61" s="35">
        <f>CHI!L$52</f>
        <v>1687.2674896967035</v>
      </c>
      <c r="M61" s="35">
        <f>CHI!M$52</f>
        <v>1913.4880327922599</v>
      </c>
      <c r="N61" s="35">
        <f>CHI!N$52</f>
        <v>1381.6116078298578</v>
      </c>
      <c r="O61" s="35">
        <f>CHI!O$52</f>
        <v>1585.1359122912902</v>
      </c>
      <c r="P61" s="35">
        <f>CHI!P$52</f>
        <v>1464.2545785446719</v>
      </c>
      <c r="Q61" s="35">
        <f>CHI!Q$52</f>
        <v>1181.3213882442251</v>
      </c>
    </row>
    <row r="62" spans="1:17" x14ac:dyDescent="0.25">
      <c r="A62" s="57" t="s">
        <v>40</v>
      </c>
      <c r="B62" s="35">
        <f>CHI!B$53</f>
        <v>444.51565219643032</v>
      </c>
      <c r="C62" s="35">
        <f>CHI!C$53</f>
        <v>630.64887359478348</v>
      </c>
      <c r="D62" s="35">
        <f>CHI!D$53</f>
        <v>685.14960869034712</v>
      </c>
      <c r="E62" s="35">
        <f>CHI!E$53</f>
        <v>752.14003617814592</v>
      </c>
      <c r="F62" s="35">
        <f>CHI!F$53</f>
        <v>624.62109718814918</v>
      </c>
      <c r="G62" s="35">
        <f>CHI!G$53</f>
        <v>560.69985061014688</v>
      </c>
      <c r="H62" s="35">
        <f>CHI!H$53</f>
        <v>632.92298296837737</v>
      </c>
      <c r="I62" s="35">
        <f>CHI!I$53</f>
        <v>571.12987051284188</v>
      </c>
      <c r="J62" s="35">
        <f>CHI!J$53</f>
        <v>630.67339987898413</v>
      </c>
      <c r="K62" s="35">
        <f>CHI!K$53</f>
        <v>113.22108654913011</v>
      </c>
      <c r="L62" s="35">
        <f>CHI!L$53</f>
        <v>338.95568900034363</v>
      </c>
      <c r="M62" s="35">
        <f>CHI!M$53</f>
        <v>315.09514302078708</v>
      </c>
      <c r="N62" s="35">
        <f>CHI!N$53</f>
        <v>573.3705693848018</v>
      </c>
      <c r="O62" s="35">
        <f>CHI!O$53</f>
        <v>55.514658604465382</v>
      </c>
      <c r="P62" s="35">
        <f>CHI!P$53</f>
        <v>180.25569640202795</v>
      </c>
      <c r="Q62" s="35">
        <f>CHI!Q$53</f>
        <v>233.38591997741625</v>
      </c>
    </row>
    <row r="63" spans="1:17" x14ac:dyDescent="0.25">
      <c r="A63" s="57" t="s">
        <v>39</v>
      </c>
      <c r="B63" s="35">
        <f>CHI!B$54</f>
        <v>6.3543966174633812</v>
      </c>
      <c r="C63" s="35">
        <f>CHI!C$54</f>
        <v>6.4187675632488821</v>
      </c>
      <c r="D63" s="35">
        <f>CHI!D$54</f>
        <v>7.6375088032896681</v>
      </c>
      <c r="E63" s="35">
        <f>CHI!E$54</f>
        <v>7.4965150751592207</v>
      </c>
      <c r="F63" s="35">
        <f>CHI!F$54</f>
        <v>6.1073971816228205</v>
      </c>
      <c r="G63" s="35">
        <f>CHI!G$54</f>
        <v>6.2091344728258431</v>
      </c>
      <c r="H63" s="35">
        <f>CHI!H$54</f>
        <v>6.6884391191677404</v>
      </c>
      <c r="I63" s="35">
        <f>CHI!I$54</f>
        <v>5.7883348421982621</v>
      </c>
      <c r="J63" s="35">
        <f>CHI!J$54</f>
        <v>6.1277380143046285</v>
      </c>
      <c r="K63" s="35">
        <f>CHI!K$54</f>
        <v>9.2028070375787934</v>
      </c>
      <c r="L63" s="35">
        <f>CHI!L$54</f>
        <v>2.3543158153699397</v>
      </c>
      <c r="M63" s="35">
        <f>CHI!M$54</f>
        <v>2.3724717392030792</v>
      </c>
      <c r="N63" s="35">
        <f>CHI!N$54</f>
        <v>3.4054653913648005</v>
      </c>
      <c r="O63" s="35">
        <f>CHI!O$54</f>
        <v>4.7166226227362635</v>
      </c>
      <c r="P63" s="35">
        <f>CHI!P$54</f>
        <v>5.405264347704291</v>
      </c>
      <c r="Q63" s="35">
        <f>CHI!Q$54</f>
        <v>3.9393018511701645</v>
      </c>
    </row>
    <row r="64" spans="1:17" x14ac:dyDescent="0.25">
      <c r="A64" s="58" t="s">
        <v>10</v>
      </c>
      <c r="B64" s="37">
        <f>NMM!B$50</f>
        <v>1163.0527884418125</v>
      </c>
      <c r="C64" s="37">
        <f>NMM!C$50</f>
        <v>1249.5330500000002</v>
      </c>
      <c r="D64" s="37">
        <f>NMM!D$50</f>
        <v>1367.2488900000001</v>
      </c>
      <c r="E64" s="37">
        <f>NMM!E$50</f>
        <v>847.90753999999993</v>
      </c>
      <c r="F64" s="37">
        <f>NMM!F$50</f>
        <v>1163.64591</v>
      </c>
      <c r="G64" s="37">
        <f>NMM!G$50</f>
        <v>1096.3881479158547</v>
      </c>
      <c r="H64" s="37">
        <f>NMM!H$50</f>
        <v>1055.9398600000002</v>
      </c>
      <c r="I64" s="37">
        <f>NMM!I$50</f>
        <v>834.38661999999999</v>
      </c>
      <c r="J64" s="37">
        <f>NMM!J$50</f>
        <v>772.64319999999998</v>
      </c>
      <c r="K64" s="37">
        <f>NMM!K$50</f>
        <v>644.46771999999976</v>
      </c>
      <c r="L64" s="37">
        <f>NMM!L$50</f>
        <v>595.64676120717354</v>
      </c>
      <c r="M64" s="37">
        <f>NMM!M$50</f>
        <v>686.90965860869073</v>
      </c>
      <c r="N64" s="37">
        <f>NMM!N$50</f>
        <v>886.72920164926222</v>
      </c>
      <c r="O64" s="37">
        <f>NMM!O$50</f>
        <v>789.63366270898268</v>
      </c>
      <c r="P64" s="37">
        <f>NMM!P$50</f>
        <v>846.93506475962545</v>
      </c>
      <c r="Q64" s="37">
        <f>NMM!Q$50</f>
        <v>940.04570014837543</v>
      </c>
    </row>
    <row r="65" spans="1:17" x14ac:dyDescent="0.25">
      <c r="A65" s="57" t="s">
        <v>38</v>
      </c>
      <c r="B65" s="35">
        <f>NMM!B$51</f>
        <v>654.26400000000001</v>
      </c>
      <c r="C65" s="35">
        <f>NMM!C$51</f>
        <v>650.50025312677008</v>
      </c>
      <c r="D65" s="35">
        <f>NMM!D$51</f>
        <v>685.6002466740207</v>
      </c>
      <c r="E65" s="35">
        <f>NMM!E$51</f>
        <v>444.84997098661603</v>
      </c>
      <c r="F65" s="35">
        <f>NMM!F$51</f>
        <v>646.19404250638195</v>
      </c>
      <c r="G65" s="35">
        <f>NMM!G$51</f>
        <v>665.16872173719844</v>
      </c>
      <c r="H65" s="35">
        <f>NMM!H$51</f>
        <v>695.71306874484139</v>
      </c>
      <c r="I65" s="35">
        <f>NMM!I$51</f>
        <v>535.45304965212847</v>
      </c>
      <c r="J65" s="35">
        <f>NMM!J$51</f>
        <v>312.47475401317632</v>
      </c>
      <c r="K65" s="35">
        <f>NMM!K$51</f>
        <v>307.62854713486985</v>
      </c>
      <c r="L65" s="35">
        <f>NMM!L$51</f>
        <v>248.39701170198418</v>
      </c>
      <c r="M65" s="35">
        <f>NMM!M$51</f>
        <v>287.51754369889272</v>
      </c>
      <c r="N65" s="35">
        <f>NMM!N$51</f>
        <v>384.31377944850198</v>
      </c>
      <c r="O65" s="35">
        <f>NMM!O$51</f>
        <v>208.65993976618427</v>
      </c>
      <c r="P65" s="35">
        <f>NMM!P$51</f>
        <v>234.76977196750261</v>
      </c>
      <c r="Q65" s="35">
        <f>NMM!Q$51</f>
        <v>254.16318051883536</v>
      </c>
    </row>
    <row r="66" spans="1:17" x14ac:dyDescent="0.25">
      <c r="A66" s="57" t="s">
        <v>37</v>
      </c>
      <c r="B66" s="35">
        <f>NMM!B$52</f>
        <v>90.252140147413542</v>
      </c>
      <c r="C66" s="35">
        <f>NMM!C$52</f>
        <v>160.45073114241021</v>
      </c>
      <c r="D66" s="35">
        <f>NMM!D$52</f>
        <v>236.80162058767093</v>
      </c>
      <c r="E66" s="35">
        <f>NMM!E$52</f>
        <v>94.236190869775186</v>
      </c>
      <c r="F66" s="35">
        <f>NMM!F$52</f>
        <v>175.82597821546429</v>
      </c>
      <c r="G66" s="35">
        <f>NMM!G$52</f>
        <v>185.25483873417403</v>
      </c>
      <c r="H66" s="35">
        <f>NMM!H$52</f>
        <v>148.2998281943845</v>
      </c>
      <c r="I66" s="35">
        <f>NMM!I$52</f>
        <v>60.882765614496179</v>
      </c>
      <c r="J66" s="35">
        <f>NMM!J$52</f>
        <v>116.96338470780697</v>
      </c>
      <c r="K66" s="35">
        <f>NMM!K$52</f>
        <v>45.130481566392682</v>
      </c>
      <c r="L66" s="35">
        <f>NMM!L$52</f>
        <v>59.844491885244672</v>
      </c>
      <c r="M66" s="35">
        <f>NMM!M$52</f>
        <v>101.52052960642666</v>
      </c>
      <c r="N66" s="35">
        <f>NMM!N$52</f>
        <v>152.69513536017516</v>
      </c>
      <c r="O66" s="35">
        <f>NMM!O$52</f>
        <v>394.8276596769046</v>
      </c>
      <c r="P66" s="35">
        <f>NMM!P$52</f>
        <v>408.30892399034502</v>
      </c>
      <c r="Q66" s="35">
        <f>NMM!Q$52</f>
        <v>440.43144268274654</v>
      </c>
    </row>
    <row r="67" spans="1:17" x14ac:dyDescent="0.25">
      <c r="A67" s="57" t="s">
        <v>57</v>
      </c>
      <c r="B67" s="35">
        <f>NMM!B$53</f>
        <v>418.53664829439896</v>
      </c>
      <c r="C67" s="35">
        <f>NMM!C$53</f>
        <v>438.58206573081992</v>
      </c>
      <c r="D67" s="35">
        <f>NMM!D$53</f>
        <v>444.84702273830834</v>
      </c>
      <c r="E67" s="35">
        <f>NMM!E$53</f>
        <v>308.82137814360868</v>
      </c>
      <c r="F67" s="35">
        <f>NMM!F$53</f>
        <v>341.62588927815375</v>
      </c>
      <c r="G67" s="35">
        <f>NMM!G$53</f>
        <v>245.96458744448219</v>
      </c>
      <c r="H67" s="35">
        <f>NMM!H$53</f>
        <v>211.92696306077434</v>
      </c>
      <c r="I67" s="35">
        <f>NMM!I$53</f>
        <v>238.0508047333754</v>
      </c>
      <c r="J67" s="35">
        <f>NMM!J$53</f>
        <v>343.20506127901672</v>
      </c>
      <c r="K67" s="35">
        <f>NMM!K$53</f>
        <v>291.70869129873722</v>
      </c>
      <c r="L67" s="35">
        <f>NMM!L$53</f>
        <v>287.40525761994473</v>
      </c>
      <c r="M67" s="35">
        <f>NMM!M$53</f>
        <v>297.87158530337143</v>
      </c>
      <c r="N67" s="35">
        <f>NMM!N$53</f>
        <v>349.72028684058506</v>
      </c>
      <c r="O67" s="35">
        <f>NMM!O$53</f>
        <v>186.14606326589393</v>
      </c>
      <c r="P67" s="35">
        <f>NMM!P$53</f>
        <v>203.85636880177776</v>
      </c>
      <c r="Q67" s="35">
        <f>NMM!Q$53</f>
        <v>245.45107694679348</v>
      </c>
    </row>
    <row r="68" spans="1:17" x14ac:dyDescent="0.25">
      <c r="A68" s="58" t="s">
        <v>9</v>
      </c>
      <c r="B68" s="37">
        <f>PPA!B$51</f>
        <v>318.95855578989551</v>
      </c>
      <c r="C68" s="37">
        <f>PPA!C$51</f>
        <v>294.87111000000004</v>
      </c>
      <c r="D68" s="37">
        <f>PPA!D$51</f>
        <v>356.39474000000001</v>
      </c>
      <c r="E68" s="37">
        <f>PPA!E$51</f>
        <v>477.55810999999994</v>
      </c>
      <c r="F68" s="37">
        <f>PPA!F$51</f>
        <v>286.39344</v>
      </c>
      <c r="G68" s="37">
        <f>PPA!G$51</f>
        <v>265.86047288292173</v>
      </c>
      <c r="H68" s="37">
        <f>PPA!H$51</f>
        <v>250.46919999999997</v>
      </c>
      <c r="I68" s="37">
        <f>PPA!I$51</f>
        <v>251.42998</v>
      </c>
      <c r="J68" s="37">
        <f>PPA!J$51</f>
        <v>120.60480000000001</v>
      </c>
      <c r="K68" s="37">
        <f>PPA!K$51</f>
        <v>89.789410000000004</v>
      </c>
      <c r="L68" s="37">
        <f>PPA!L$51</f>
        <v>165.25844715629933</v>
      </c>
      <c r="M68" s="37">
        <f>PPA!M$51</f>
        <v>67.903923777759871</v>
      </c>
      <c r="N68" s="37">
        <f>PPA!N$51</f>
        <v>79.750911043216192</v>
      </c>
      <c r="O68" s="37">
        <f>PPA!O$51</f>
        <v>80.204637239883667</v>
      </c>
      <c r="P68" s="37">
        <f>PPA!P$51</f>
        <v>102.5133269978727</v>
      </c>
      <c r="Q68" s="37">
        <f>PPA!Q$51</f>
        <v>123.2924313943363</v>
      </c>
    </row>
    <row r="69" spans="1:17" x14ac:dyDescent="0.25">
      <c r="A69" s="57" t="s">
        <v>35</v>
      </c>
      <c r="B69" s="35">
        <f>PPA!B$52</f>
        <v>161.39185077890161</v>
      </c>
      <c r="C69" s="35">
        <f>PPA!C$52</f>
        <v>135.64065004735949</v>
      </c>
      <c r="D69" s="35">
        <f>PPA!D$52</f>
        <v>170.71462408553057</v>
      </c>
      <c r="E69" s="35">
        <f>PPA!E$52</f>
        <v>217.40182482053984</v>
      </c>
      <c r="F69" s="35">
        <f>PPA!F$52</f>
        <v>121.69953263753584</v>
      </c>
      <c r="G69" s="35">
        <f>PPA!G$52</f>
        <v>93.166386810212202</v>
      </c>
      <c r="H69" s="35">
        <f>PPA!H$52</f>
        <v>77.389917207407066</v>
      </c>
      <c r="I69" s="35">
        <f>PPA!I$52</f>
        <v>74.259955269484877</v>
      </c>
      <c r="J69" s="35">
        <f>PPA!J$52</f>
        <v>14.621969650667236</v>
      </c>
      <c r="K69" s="35">
        <f>PPA!K$52</f>
        <v>5.8369587139071353</v>
      </c>
      <c r="L69" s="35">
        <f>PPA!L$52</f>
        <v>0</v>
      </c>
      <c r="M69" s="35">
        <f>PPA!M$52</f>
        <v>0</v>
      </c>
      <c r="N69" s="35">
        <f>PPA!N$52</f>
        <v>0</v>
      </c>
      <c r="O69" s="35">
        <f>PPA!O$52</f>
        <v>0</v>
      </c>
      <c r="P69" s="35">
        <f>PPA!P$52</f>
        <v>0</v>
      </c>
      <c r="Q69" s="35">
        <f>PPA!Q$52</f>
        <v>0</v>
      </c>
    </row>
    <row r="70" spans="1:17" x14ac:dyDescent="0.25">
      <c r="A70" s="57" t="s">
        <v>56</v>
      </c>
      <c r="B70" s="35">
        <f>PPA!B$53</f>
        <v>138.99541622163468</v>
      </c>
      <c r="C70" s="35">
        <f>PPA!C$53</f>
        <v>140.31242924981117</v>
      </c>
      <c r="D70" s="35">
        <f>PPA!D$53</f>
        <v>161.79528710104174</v>
      </c>
      <c r="E70" s="35">
        <f>PPA!E$53</f>
        <v>230.61570644224301</v>
      </c>
      <c r="F70" s="35">
        <f>PPA!F$53</f>
        <v>146.44125454064798</v>
      </c>
      <c r="G70" s="35">
        <f>PPA!G$53</f>
        <v>149.08270199015962</v>
      </c>
      <c r="H70" s="35">
        <f>PPA!H$53</f>
        <v>151.46366427754464</v>
      </c>
      <c r="I70" s="35">
        <f>PPA!I$53</f>
        <v>159.11508209038328</v>
      </c>
      <c r="J70" s="35">
        <f>PPA!J$53</f>
        <v>94.517024329636101</v>
      </c>
      <c r="K70" s="35">
        <f>PPA!K$53</f>
        <v>63.131272126204117</v>
      </c>
      <c r="L70" s="35">
        <f>PPA!L$53</f>
        <v>130.46470364375421</v>
      </c>
      <c r="M70" s="35">
        <f>PPA!M$53</f>
        <v>53.220507063517083</v>
      </c>
      <c r="N70" s="35">
        <f>PPA!N$53</f>
        <v>66.553978987651305</v>
      </c>
      <c r="O70" s="35">
        <f>PPA!O$53</f>
        <v>67.598366939378906</v>
      </c>
      <c r="P70" s="35">
        <f>PPA!P$53</f>
        <v>89.759722771002785</v>
      </c>
      <c r="Q70" s="35">
        <f>PPA!Q$53</f>
        <v>107.45340802574862</v>
      </c>
    </row>
    <row r="71" spans="1:17" x14ac:dyDescent="0.25">
      <c r="A71" s="57" t="s">
        <v>55</v>
      </c>
      <c r="B71" s="35">
        <f>PPA!B$54</f>
        <v>18.57128878935919</v>
      </c>
      <c r="C71" s="35">
        <f>PPA!C$54</f>
        <v>18.918030702829334</v>
      </c>
      <c r="D71" s="35">
        <f>PPA!D$54</f>
        <v>23.884828813427678</v>
      </c>
      <c r="E71" s="35">
        <f>PPA!E$54</f>
        <v>29.540578737217036</v>
      </c>
      <c r="F71" s="35">
        <f>PPA!F$54</f>
        <v>18.252652821816159</v>
      </c>
      <c r="G71" s="35">
        <f>PPA!G$54</f>
        <v>23.611384082549904</v>
      </c>
      <c r="H71" s="35">
        <f>PPA!H$54</f>
        <v>21.61561851504829</v>
      </c>
      <c r="I71" s="35">
        <f>PPA!I$54</f>
        <v>18.054942640131848</v>
      </c>
      <c r="J71" s="35">
        <f>PPA!J$54</f>
        <v>11.465806019696668</v>
      </c>
      <c r="K71" s="35">
        <f>PPA!K$54</f>
        <v>20.821179159888754</v>
      </c>
      <c r="L71" s="35">
        <f>PPA!L$54</f>
        <v>34.793743512545134</v>
      </c>
      <c r="M71" s="35">
        <f>PPA!M$54</f>
        <v>14.683416714242782</v>
      </c>
      <c r="N71" s="35">
        <f>PPA!N$54</f>
        <v>13.196932055564883</v>
      </c>
      <c r="O71" s="35">
        <f>PPA!O$54</f>
        <v>12.606270300504759</v>
      </c>
      <c r="P71" s="35">
        <f>PPA!P$54</f>
        <v>12.753604226869912</v>
      </c>
      <c r="Q71" s="35">
        <f>PPA!Q$54</f>
        <v>15.839023368587689</v>
      </c>
    </row>
    <row r="72" spans="1:17" x14ac:dyDescent="0.25">
      <c r="A72" s="56" t="s">
        <v>54</v>
      </c>
      <c r="B72" s="36">
        <f>FBT!B$12</f>
        <v>643.66465262392376</v>
      </c>
      <c r="C72" s="36">
        <f>FBT!C$12</f>
        <v>787.21166999999991</v>
      </c>
      <c r="D72" s="36">
        <f>FBT!D$12</f>
        <v>746.69444999999928</v>
      </c>
      <c r="E72" s="36">
        <f>FBT!E$12</f>
        <v>704.60460999999998</v>
      </c>
      <c r="F72" s="36">
        <f>FBT!F$12</f>
        <v>887.4366399999999</v>
      </c>
      <c r="G72" s="36">
        <f>FBT!G$12</f>
        <v>981.59430546616568</v>
      </c>
      <c r="H72" s="36">
        <f>FBT!H$12</f>
        <v>567.18949999999995</v>
      </c>
      <c r="I72" s="36">
        <f>FBT!I$12</f>
        <v>697.60043999999994</v>
      </c>
      <c r="J72" s="36">
        <f>FBT!J$12</f>
        <v>687.95142999999985</v>
      </c>
      <c r="K72" s="36">
        <f>FBT!K$12</f>
        <v>523.07551000000001</v>
      </c>
      <c r="L72" s="36">
        <f>FBT!L$12</f>
        <v>557.51218420075577</v>
      </c>
      <c r="M72" s="36">
        <f>FBT!M$12</f>
        <v>564.41590859090536</v>
      </c>
      <c r="N72" s="36">
        <f>FBT!N$12</f>
        <v>582.56803833337653</v>
      </c>
      <c r="O72" s="36">
        <f>FBT!O$12</f>
        <v>529.01918175456262</v>
      </c>
      <c r="P72" s="36">
        <f>FBT!P$12</f>
        <v>556.82377442876191</v>
      </c>
      <c r="Q72" s="36">
        <f>FBT!Q$12</f>
        <v>559.47777024128641</v>
      </c>
    </row>
    <row r="73" spans="1:17" x14ac:dyDescent="0.25">
      <c r="A73" s="21" t="s">
        <v>53</v>
      </c>
      <c r="B73" s="35">
        <f>TRE!B$12</f>
        <v>146.46024413260807</v>
      </c>
      <c r="C73" s="35">
        <f>TRE!C$12</f>
        <v>170.30238</v>
      </c>
      <c r="D73" s="35">
        <f>TRE!D$12</f>
        <v>126.89637000000002</v>
      </c>
      <c r="E73" s="35">
        <f>TRE!E$12</f>
        <v>147.59943999999999</v>
      </c>
      <c r="F73" s="35">
        <f>TRE!F$12</f>
        <v>123.40465</v>
      </c>
      <c r="G73" s="35">
        <f>TRE!G$12</f>
        <v>83.740324441323907</v>
      </c>
      <c r="H73" s="35">
        <f>TRE!H$12</f>
        <v>164.79766000000001</v>
      </c>
      <c r="I73" s="35">
        <f>TRE!I$12</f>
        <v>184.80443000000002</v>
      </c>
      <c r="J73" s="35">
        <f>TRE!J$12</f>
        <v>153.29747</v>
      </c>
      <c r="K73" s="35">
        <f>TRE!K$12</f>
        <v>149.59935999999999</v>
      </c>
      <c r="L73" s="35">
        <f>TRE!L$12</f>
        <v>114.16922767260596</v>
      </c>
      <c r="M73" s="35">
        <f>TRE!M$12</f>
        <v>164.82758768643021</v>
      </c>
      <c r="N73" s="35">
        <f>TRE!N$12</f>
        <v>166.16488294023304</v>
      </c>
      <c r="O73" s="35">
        <f>TRE!O$12</f>
        <v>205.31209067680524</v>
      </c>
      <c r="P73" s="35">
        <f>TRE!P$12</f>
        <v>207.12878058546215</v>
      </c>
      <c r="Q73" s="35">
        <f>TRE!Q$12</f>
        <v>226.09219430733356</v>
      </c>
    </row>
    <row r="74" spans="1:17" x14ac:dyDescent="0.25">
      <c r="A74" s="21" t="s">
        <v>52</v>
      </c>
      <c r="B74" s="35">
        <f>MAE!B$12</f>
        <v>700.89187970019509</v>
      </c>
      <c r="C74" s="35">
        <f>MAE!C$12</f>
        <v>789.24082999999996</v>
      </c>
      <c r="D74" s="35">
        <f>MAE!D$12</f>
        <v>812.82409000000007</v>
      </c>
      <c r="E74" s="35">
        <f>MAE!E$12</f>
        <v>638.32823999999994</v>
      </c>
      <c r="F74" s="35">
        <f>MAE!F$12</f>
        <v>596.90277000000003</v>
      </c>
      <c r="G74" s="35">
        <f>MAE!G$12</f>
        <v>518.77567198767144</v>
      </c>
      <c r="H74" s="35">
        <f>MAE!H$12</f>
        <v>506.48333000000008</v>
      </c>
      <c r="I74" s="35">
        <f>MAE!I$12</f>
        <v>473.63268000000005</v>
      </c>
      <c r="J74" s="35">
        <f>MAE!J$12</f>
        <v>464.81092999999998</v>
      </c>
      <c r="K74" s="35">
        <f>MAE!K$12</f>
        <v>325.22129999999999</v>
      </c>
      <c r="L74" s="35">
        <f>MAE!L$12</f>
        <v>364.93110102931342</v>
      </c>
      <c r="M74" s="35">
        <f>MAE!M$12</f>
        <v>362.23258715422736</v>
      </c>
      <c r="N74" s="35">
        <f>MAE!N$12</f>
        <v>359.81497603074041</v>
      </c>
      <c r="O74" s="35">
        <f>MAE!O$12</f>
        <v>360.2002577840297</v>
      </c>
      <c r="P74" s="35">
        <f>MAE!P$12</f>
        <v>401.43270262444832</v>
      </c>
      <c r="Q74" s="35">
        <f>MAE!Q$12</f>
        <v>351.48744296035574</v>
      </c>
    </row>
    <row r="75" spans="1:17" x14ac:dyDescent="0.25">
      <c r="A75" s="21" t="s">
        <v>51</v>
      </c>
      <c r="B75" s="35">
        <f>TEL!B$12</f>
        <v>287.13943678295198</v>
      </c>
      <c r="C75" s="35">
        <f>TEL!C$12</f>
        <v>320.30946999999998</v>
      </c>
      <c r="D75" s="35">
        <f>TEL!D$12</f>
        <v>422.48775000000001</v>
      </c>
      <c r="E75" s="35">
        <f>TEL!E$12</f>
        <v>349.70085</v>
      </c>
      <c r="F75" s="35">
        <f>TEL!F$12</f>
        <v>338.05500000000001</v>
      </c>
      <c r="G75" s="35">
        <f>TEL!G$12</f>
        <v>191.69906222077071</v>
      </c>
      <c r="H75" s="35">
        <f>TEL!H$12</f>
        <v>266.91158999999999</v>
      </c>
      <c r="I75" s="35">
        <f>TEL!I$12</f>
        <v>297.00695999999999</v>
      </c>
      <c r="J75" s="35">
        <f>TEL!J$12</f>
        <v>251.59725</v>
      </c>
      <c r="K75" s="35">
        <f>TEL!K$12</f>
        <v>182.69500999999997</v>
      </c>
      <c r="L75" s="35">
        <f>TEL!L$12</f>
        <v>180.75758685155873</v>
      </c>
      <c r="M75" s="35">
        <f>TEL!M$12</f>
        <v>176.7456747164884</v>
      </c>
      <c r="N75" s="35">
        <f>TEL!N$12</f>
        <v>162.79753088917562</v>
      </c>
      <c r="O75" s="35">
        <f>TEL!O$12</f>
        <v>171.39619624937825</v>
      </c>
      <c r="P75" s="35">
        <f>TEL!P$12</f>
        <v>178.27567699849095</v>
      </c>
      <c r="Q75" s="35">
        <f>TEL!Q$12</f>
        <v>171.30096824299551</v>
      </c>
    </row>
    <row r="76" spans="1:17" x14ac:dyDescent="0.25">
      <c r="A76" s="21" t="s">
        <v>50</v>
      </c>
      <c r="B76" s="35">
        <f>WWP!B$12</f>
        <v>171.49506376555132</v>
      </c>
      <c r="C76" s="35">
        <f>WWP!C$12</f>
        <v>187.39975000000001</v>
      </c>
      <c r="D76" s="35">
        <f>WWP!D$12</f>
        <v>200.49593000000002</v>
      </c>
      <c r="E76" s="35">
        <f>WWP!E$12</f>
        <v>120.82066</v>
      </c>
      <c r="F76" s="35">
        <f>WWP!F$12</f>
        <v>229.03153000000003</v>
      </c>
      <c r="G76" s="35">
        <f>WWP!G$12</f>
        <v>201.56351892103893</v>
      </c>
      <c r="H76" s="35">
        <f>WWP!H$12</f>
        <v>243.17105999999998</v>
      </c>
      <c r="I76" s="35">
        <f>WWP!I$12</f>
        <v>317.21951999999999</v>
      </c>
      <c r="J76" s="35">
        <f>WWP!J$12</f>
        <v>247.54557000000003</v>
      </c>
      <c r="K76" s="35">
        <f>WWP!K$12</f>
        <v>193.70947000000001</v>
      </c>
      <c r="L76" s="35">
        <f>WWP!L$12</f>
        <v>263.37203861569191</v>
      </c>
      <c r="M76" s="35">
        <f>WWP!M$12</f>
        <v>225.40028958331874</v>
      </c>
      <c r="N76" s="35">
        <f>WWP!N$12</f>
        <v>254.2172943159174</v>
      </c>
      <c r="O76" s="35">
        <f>WWP!O$12</f>
        <v>259.26996296155431</v>
      </c>
      <c r="P76" s="35">
        <f>WWP!P$12</f>
        <v>274.36393923420809</v>
      </c>
      <c r="Q76" s="35">
        <f>WWP!Q$12</f>
        <v>289.67551407770128</v>
      </c>
    </row>
    <row r="77" spans="1:17" x14ac:dyDescent="0.25">
      <c r="A77" s="47" t="s">
        <v>49</v>
      </c>
      <c r="B77" s="34">
        <f>OIS!B$12</f>
        <v>837.43709760734191</v>
      </c>
      <c r="C77" s="34">
        <f>OIS!C$12</f>
        <v>629.05026999999995</v>
      </c>
      <c r="D77" s="34">
        <f>OIS!D$12</f>
        <v>829.14102000000003</v>
      </c>
      <c r="E77" s="34">
        <f>OIS!E$12</f>
        <v>919.88526000000002</v>
      </c>
      <c r="F77" s="34">
        <f>OIS!F$12</f>
        <v>834.88881000000003</v>
      </c>
      <c r="G77" s="34">
        <f>OIS!G$12</f>
        <v>822.33983924111067</v>
      </c>
      <c r="H77" s="34">
        <f>OIS!H$12</f>
        <v>894.6796300000002</v>
      </c>
      <c r="I77" s="34">
        <f>OIS!I$12</f>
        <v>819.77782000000013</v>
      </c>
      <c r="J77" s="34">
        <f>OIS!J$12</f>
        <v>1024.9326599999999</v>
      </c>
      <c r="K77" s="34">
        <f>OIS!K$12</f>
        <v>655.48030999999992</v>
      </c>
      <c r="L77" s="34">
        <f>OIS!L$12</f>
        <v>639.41615428296734</v>
      </c>
      <c r="M77" s="34">
        <f>OIS!M$12</f>
        <v>699.94378825521994</v>
      </c>
      <c r="N77" s="34">
        <f>OIS!N$12</f>
        <v>651.5766140174909</v>
      </c>
      <c r="O77" s="34">
        <f>OIS!O$12</f>
        <v>597.23734800205921</v>
      </c>
      <c r="P77" s="34">
        <f>OIS!P$12</f>
        <v>561.77073729702852</v>
      </c>
      <c r="Q77" s="34">
        <f>OIS!Q$12</f>
        <v>566.80234130361885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1768.9121323520192</v>
      </c>
      <c r="C80" s="38">
        <v>1732.6184000000003</v>
      </c>
      <c r="D80" s="38">
        <v>1688.7009399999993</v>
      </c>
      <c r="E80" s="38">
        <v>1542.1382399999998</v>
      </c>
      <c r="F80" s="38">
        <v>1920.7486499999995</v>
      </c>
      <c r="G80" s="38">
        <v>2298.9746635776305</v>
      </c>
      <c r="H80" s="38">
        <v>2245.4901000000004</v>
      </c>
      <c r="I80" s="38">
        <v>2335.7379199999996</v>
      </c>
      <c r="J80" s="38">
        <v>2245.9246599999988</v>
      </c>
      <c r="K80" s="38">
        <v>1587.2683599999996</v>
      </c>
      <c r="L80" s="38">
        <v>1430.5122118135764</v>
      </c>
      <c r="M80" s="38">
        <v>1682.2700858799979</v>
      </c>
      <c r="N80" s="38">
        <v>1671.039317423737</v>
      </c>
      <c r="O80" s="38">
        <v>1398.6976248172359</v>
      </c>
      <c r="P80" s="38">
        <v>1472.9002946395422</v>
      </c>
      <c r="Q80" s="38">
        <v>1075.1970489148109</v>
      </c>
    </row>
    <row r="81" spans="1:17" x14ac:dyDescent="0.25">
      <c r="A81" s="55" t="s">
        <v>33</v>
      </c>
      <c r="B81" s="54">
        <v>0</v>
      </c>
      <c r="C81" s="54">
        <v>0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s="54">
        <v>0</v>
      </c>
      <c r="O81" s="54">
        <v>4.7765108635753109</v>
      </c>
      <c r="P81" s="54">
        <v>12.943572591488646</v>
      </c>
      <c r="Q81" s="54">
        <v>8.837588512663558</v>
      </c>
    </row>
    <row r="82" spans="1:17" x14ac:dyDescent="0.25">
      <c r="A82" s="52" t="s">
        <v>32</v>
      </c>
      <c r="B82" s="51">
        <v>965.00366541961625</v>
      </c>
      <c r="C82" s="51">
        <v>974.19045000000006</v>
      </c>
      <c r="D82" s="51">
        <v>1094.70091</v>
      </c>
      <c r="E82" s="51">
        <v>990.36986999999999</v>
      </c>
      <c r="F82" s="51">
        <v>1278.53172</v>
      </c>
      <c r="G82" s="51">
        <v>1226.1014475233756</v>
      </c>
      <c r="H82" s="51">
        <v>1519.6014799999998</v>
      </c>
      <c r="I82" s="51">
        <v>1478.0880400000001</v>
      </c>
      <c r="J82" s="51">
        <v>1301.4255399999993</v>
      </c>
      <c r="K82" s="51">
        <v>820.57659000000012</v>
      </c>
      <c r="L82" s="51">
        <v>668.09294019876199</v>
      </c>
      <c r="M82" s="51">
        <v>766.08081042479239</v>
      </c>
      <c r="N82" s="51">
        <v>751.31443141309057</v>
      </c>
      <c r="O82" s="51">
        <v>621.85260278774467</v>
      </c>
      <c r="P82" s="51">
        <v>636.6175232314323</v>
      </c>
      <c r="Q82" s="51">
        <v>732.66889379141219</v>
      </c>
    </row>
    <row r="83" spans="1:17" x14ac:dyDescent="0.25">
      <c r="A83" s="53" t="s">
        <v>31</v>
      </c>
      <c r="B83" s="51">
        <v>0</v>
      </c>
      <c r="C83" s="51">
        <v>0</v>
      </c>
      <c r="D83" s="51">
        <v>0</v>
      </c>
      <c r="E83" s="51">
        <v>0</v>
      </c>
      <c r="F83" s="51">
        <v>218.73492999999996</v>
      </c>
      <c r="G83" s="51">
        <v>339.16154819177336</v>
      </c>
      <c r="H83" s="51">
        <v>397.90866</v>
      </c>
      <c r="I83" s="51">
        <v>357.58744999999999</v>
      </c>
      <c r="J83" s="51">
        <v>162.10863999999998</v>
      </c>
      <c r="K83" s="51">
        <v>162.09744999999998</v>
      </c>
      <c r="L83" s="51">
        <v>23.001202735697177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</row>
    <row r="85" spans="1:17" x14ac:dyDescent="0.25">
      <c r="A85" s="53" t="s">
        <v>68</v>
      </c>
      <c r="B85" s="51">
        <v>0</v>
      </c>
      <c r="C85" s="51">
        <v>64.540409999999994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11.301540000000028</v>
      </c>
      <c r="J85" s="51">
        <v>4.0996799999992497</v>
      </c>
      <c r="K85" s="51">
        <v>3.1004100000001635</v>
      </c>
      <c r="L85" s="51">
        <v>2.03013797254909</v>
      </c>
      <c r="M85" s="51">
        <v>4.0602318230139645</v>
      </c>
      <c r="N85" s="51">
        <v>0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0.99984999999992397</v>
      </c>
      <c r="I86" s="51">
        <v>4.7994099999999946</v>
      </c>
      <c r="J86" s="51">
        <v>21.990819999999999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496.29639496512601</v>
      </c>
      <c r="C87" s="51">
        <f t="shared" si="5"/>
        <v>489.3248200000001</v>
      </c>
      <c r="D87" s="51">
        <f t="shared" si="5"/>
        <v>539.89478000000008</v>
      </c>
      <c r="E87" s="51">
        <f t="shared" si="5"/>
        <v>484.87168000000003</v>
      </c>
      <c r="F87" s="51">
        <f t="shared" si="5"/>
        <v>632.09784999999988</v>
      </c>
      <c r="G87" s="51">
        <f t="shared" si="5"/>
        <v>525.82840843912322</v>
      </c>
      <c r="H87" s="51">
        <f t="shared" si="5"/>
        <v>706.07973999999979</v>
      </c>
      <c r="I87" s="51">
        <f t="shared" si="5"/>
        <v>744.24383000000012</v>
      </c>
      <c r="J87" s="51">
        <f t="shared" si="5"/>
        <v>764.64077999999995</v>
      </c>
      <c r="K87" s="51">
        <f t="shared" si="5"/>
        <v>484.27401000000003</v>
      </c>
      <c r="L87" s="51">
        <f t="shared" si="5"/>
        <v>621.01612429226839</v>
      </c>
      <c r="M87" s="51">
        <f t="shared" si="5"/>
        <v>762.02057860177842</v>
      </c>
      <c r="N87" s="51">
        <f t="shared" si="5"/>
        <v>751.31443141309057</v>
      </c>
      <c r="O87" s="51">
        <f t="shared" si="5"/>
        <v>614.49615745992514</v>
      </c>
      <c r="P87" s="51">
        <f t="shared" si="5"/>
        <v>636.6175232314323</v>
      </c>
      <c r="Q87" s="51">
        <f t="shared" si="5"/>
        <v>732.66889379141219</v>
      </c>
    </row>
    <row r="88" spans="1:17" x14ac:dyDescent="0.25">
      <c r="A88" s="53" t="s">
        <v>67</v>
      </c>
      <c r="B88" s="51">
        <v>468.70727045449024</v>
      </c>
      <c r="C88" s="51">
        <v>420.32522</v>
      </c>
      <c r="D88" s="51">
        <v>554.80612999999994</v>
      </c>
      <c r="E88" s="51">
        <v>505.49818999999997</v>
      </c>
      <c r="F88" s="51">
        <v>427.69893999999999</v>
      </c>
      <c r="G88" s="51">
        <v>361.11149089247903</v>
      </c>
      <c r="H88" s="51">
        <v>414.61323000000004</v>
      </c>
      <c r="I88" s="51">
        <v>360.15580999999997</v>
      </c>
      <c r="J88" s="51">
        <v>348.58562000000001</v>
      </c>
      <c r="K88" s="51">
        <v>171.10471999999999</v>
      </c>
      <c r="L88" s="51">
        <v>22.045475198247381</v>
      </c>
      <c r="M88" s="51">
        <v>0</v>
      </c>
      <c r="N88" s="51">
        <v>0</v>
      </c>
      <c r="O88" s="51">
        <v>7.3564453278194932</v>
      </c>
      <c r="P88" s="51">
        <v>0</v>
      </c>
      <c r="Q88" s="51">
        <v>0</v>
      </c>
    </row>
    <row r="89" spans="1:17" x14ac:dyDescent="0.25">
      <c r="A89" s="52" t="s">
        <v>27</v>
      </c>
      <c r="B89" s="51">
        <v>803.90846693240292</v>
      </c>
      <c r="C89" s="51">
        <v>758.42795000000024</v>
      </c>
      <c r="D89" s="51">
        <v>594.00002999999924</v>
      </c>
      <c r="E89" s="51">
        <v>551.76836999999978</v>
      </c>
      <c r="F89" s="51">
        <v>642.21692999999959</v>
      </c>
      <c r="G89" s="51">
        <v>1072.873216054255</v>
      </c>
      <c r="H89" s="51">
        <v>725.88862000000063</v>
      </c>
      <c r="I89" s="51">
        <v>857.64987999999971</v>
      </c>
      <c r="J89" s="51">
        <v>944.49911999999949</v>
      </c>
      <c r="K89" s="51">
        <v>766.69176999999945</v>
      </c>
      <c r="L89" s="51">
        <v>762.41927161481453</v>
      </c>
      <c r="M89" s="51">
        <v>916.18927545520546</v>
      </c>
      <c r="N89" s="51">
        <v>919.72488601064651</v>
      </c>
      <c r="O89" s="51">
        <v>772.06851116591588</v>
      </c>
      <c r="P89" s="51">
        <v>823.33919881662132</v>
      </c>
      <c r="Q89" s="51">
        <v>333.690566610735</v>
      </c>
    </row>
    <row r="90" spans="1:17" x14ac:dyDescent="0.25">
      <c r="A90" s="53" t="s">
        <v>66</v>
      </c>
      <c r="B90" s="51">
        <v>803.90846693240292</v>
      </c>
      <c r="C90" s="51">
        <v>758.42795000000024</v>
      </c>
      <c r="D90" s="51">
        <v>594.00002999999924</v>
      </c>
      <c r="E90" s="51">
        <v>551.76836999999978</v>
      </c>
      <c r="F90" s="51">
        <v>642.21692999999959</v>
      </c>
      <c r="G90" s="51">
        <v>1072.873216054255</v>
      </c>
      <c r="H90" s="51">
        <v>725.88862000000063</v>
      </c>
      <c r="I90" s="51">
        <v>847.65143999999964</v>
      </c>
      <c r="J90" s="51">
        <v>944.49911999999949</v>
      </c>
      <c r="K90" s="51">
        <v>766.69176999999945</v>
      </c>
      <c r="L90" s="51">
        <v>762.41927161481453</v>
      </c>
      <c r="M90" s="51">
        <v>916.18927545520546</v>
      </c>
      <c r="N90" s="51">
        <v>919.72488601064651</v>
      </c>
      <c r="O90" s="51">
        <v>772.06851116591588</v>
      </c>
      <c r="P90" s="51">
        <v>823.33919881662132</v>
      </c>
      <c r="Q90" s="51">
        <v>333.690566610735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9.9984400000000164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1768.9121323520192</v>
      </c>
      <c r="C93" s="38">
        <f t="shared" si="6"/>
        <v>1732.6184000000003</v>
      </c>
      <c r="D93" s="38">
        <f t="shared" si="6"/>
        <v>1688.7009399999993</v>
      </c>
      <c r="E93" s="38">
        <f t="shared" si="6"/>
        <v>1542.1382399999998</v>
      </c>
      <c r="F93" s="38">
        <f t="shared" si="6"/>
        <v>1920.7486499999995</v>
      </c>
      <c r="G93" s="38">
        <f t="shared" si="6"/>
        <v>2298.9746635776305</v>
      </c>
      <c r="H93" s="38">
        <f t="shared" si="6"/>
        <v>2245.4901000000004</v>
      </c>
      <c r="I93" s="38">
        <f t="shared" si="6"/>
        <v>2335.7379199999996</v>
      </c>
      <c r="J93" s="38">
        <f t="shared" si="6"/>
        <v>2245.9246599999988</v>
      </c>
      <c r="K93" s="38">
        <f t="shared" si="6"/>
        <v>1587.2683599999996</v>
      </c>
      <c r="L93" s="38">
        <f t="shared" si="6"/>
        <v>1430.5122118135764</v>
      </c>
      <c r="M93" s="38">
        <f t="shared" si="6"/>
        <v>1682.2700858799979</v>
      </c>
      <c r="N93" s="38">
        <f t="shared" si="6"/>
        <v>1671.039317423737</v>
      </c>
      <c r="O93" s="38">
        <f t="shared" si="6"/>
        <v>1398.6976248172359</v>
      </c>
      <c r="P93" s="38">
        <f t="shared" si="6"/>
        <v>1472.9002946395422</v>
      </c>
      <c r="Q93" s="38">
        <f t="shared" si="6"/>
        <v>1075.1970489148109</v>
      </c>
    </row>
    <row r="94" spans="1:17" x14ac:dyDescent="0.25">
      <c r="A94" s="49" t="s">
        <v>41</v>
      </c>
      <c r="B94" s="48">
        <f>CHI!B57</f>
        <v>1272.6157373868932</v>
      </c>
      <c r="C94" s="48">
        <f>CHI!C57</f>
        <v>1179.7531700000002</v>
      </c>
      <c r="D94" s="48">
        <f>CHI!D57</f>
        <v>1149.8061599999992</v>
      </c>
      <c r="E94" s="48">
        <f>CHI!E57</f>
        <v>1058.2667599999997</v>
      </c>
      <c r="F94" s="48">
        <f>CHI!F57</f>
        <v>1288.6507999999994</v>
      </c>
      <c r="G94" s="48">
        <f>CHI!G57</f>
        <v>1774.1729127126378</v>
      </c>
      <c r="H94" s="48">
        <f>CHI!H57</f>
        <v>1543.6007200000006</v>
      </c>
      <c r="I94" s="48">
        <f>CHI!I57</f>
        <v>1595.3934899999995</v>
      </c>
      <c r="J94" s="48">
        <f>CHI!J57</f>
        <v>1480.2842699999994</v>
      </c>
      <c r="K94" s="48">
        <f>CHI!K57</f>
        <v>1105.0939399999993</v>
      </c>
      <c r="L94" s="48">
        <f>CHI!L57</f>
        <v>814.1775192439917</v>
      </c>
      <c r="M94" s="48">
        <f>CHI!M57</f>
        <v>921.44382764753288</v>
      </c>
      <c r="N94" s="48">
        <f>CHI!N57</f>
        <v>927.69202143840891</v>
      </c>
      <c r="O94" s="48">
        <f>CHI!O57</f>
        <v>789.50424385906445</v>
      </c>
      <c r="P94" s="48">
        <f>CHI!P57</f>
        <v>853.9830866141441</v>
      </c>
      <c r="Q94" s="48">
        <f>CHI!Q57</f>
        <v>354.87617736456747</v>
      </c>
    </row>
    <row r="95" spans="1:17" x14ac:dyDescent="0.25">
      <c r="A95" s="47" t="s">
        <v>64</v>
      </c>
      <c r="B95" s="34">
        <v>496.29639496512596</v>
      </c>
      <c r="C95" s="34">
        <v>552.86523000000011</v>
      </c>
      <c r="D95" s="34">
        <v>538.89478000000008</v>
      </c>
      <c r="E95" s="34">
        <v>483.87148000000002</v>
      </c>
      <c r="F95" s="34">
        <v>632.09785000000011</v>
      </c>
      <c r="G95" s="34">
        <v>524.80175086499275</v>
      </c>
      <c r="H95" s="34">
        <v>701.88937999999985</v>
      </c>
      <c r="I95" s="34">
        <v>740.3444300000001</v>
      </c>
      <c r="J95" s="34">
        <v>765.64038999999934</v>
      </c>
      <c r="K95" s="34">
        <v>482.17442000000028</v>
      </c>
      <c r="L95" s="34">
        <v>616.33469256958472</v>
      </c>
      <c r="M95" s="34">
        <v>760.82625823246497</v>
      </c>
      <c r="N95" s="34">
        <v>743.34729598532806</v>
      </c>
      <c r="O95" s="34">
        <v>609.19338095817147</v>
      </c>
      <c r="P95" s="34">
        <v>618.91720802539805</v>
      </c>
      <c r="Q95" s="34">
        <v>720.32087155024351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30234.434764498386</v>
      </c>
      <c r="C97" s="46">
        <f t="shared" si="7"/>
        <v>32128.607036371563</v>
      </c>
      <c r="D97" s="46">
        <f t="shared" si="7"/>
        <v>34161.131203585071</v>
      </c>
      <c r="E97" s="46">
        <f t="shared" si="7"/>
        <v>34345.061373765435</v>
      </c>
      <c r="F97" s="46">
        <f t="shared" si="7"/>
        <v>35297.539917192255</v>
      </c>
      <c r="G97" s="46">
        <f t="shared" si="7"/>
        <v>35351.798593767417</v>
      </c>
      <c r="H97" s="46">
        <f t="shared" si="7"/>
        <v>34072.640802863112</v>
      </c>
      <c r="I97" s="46">
        <f t="shared" si="7"/>
        <v>33089.330309097408</v>
      </c>
      <c r="J97" s="46">
        <f t="shared" si="7"/>
        <v>31817.008596593747</v>
      </c>
      <c r="K97" s="46">
        <f t="shared" si="7"/>
        <v>21298.624285716396</v>
      </c>
      <c r="L97" s="46">
        <f t="shared" si="7"/>
        <v>22437.923999833743</v>
      </c>
      <c r="M97" s="46">
        <f t="shared" si="7"/>
        <v>23427.441741780378</v>
      </c>
      <c r="N97" s="46">
        <f t="shared" si="7"/>
        <v>22797.936641787259</v>
      </c>
      <c r="O97" s="46">
        <f t="shared" si="7"/>
        <v>20175.725521392786</v>
      </c>
      <c r="P97" s="46">
        <f t="shared" si="7"/>
        <v>20677.683582724643</v>
      </c>
      <c r="Q97" s="46">
        <f t="shared" si="7"/>
        <v>20380.116373534558</v>
      </c>
    </row>
    <row r="98" spans="1:17" x14ac:dyDescent="0.25">
      <c r="A98" s="29" t="s">
        <v>13</v>
      </c>
      <c r="B98" s="45">
        <f>ISI!B$53</f>
        <v>9898.8344038544856</v>
      </c>
      <c r="C98" s="45">
        <f>ISI!C$53</f>
        <v>9610.3294651402121</v>
      </c>
      <c r="D98" s="45">
        <f>ISI!D$53</f>
        <v>10820.836427647204</v>
      </c>
      <c r="E98" s="45">
        <f>ISI!E$53</f>
        <v>12087.524614059352</v>
      </c>
      <c r="F98" s="45">
        <f>ISI!F$53</f>
        <v>13368.067757656041</v>
      </c>
      <c r="G98" s="45">
        <f>ISI!G$53</f>
        <v>13871.106493942654</v>
      </c>
      <c r="H98" s="45">
        <f>ISI!H$53</f>
        <v>13626.445367009792</v>
      </c>
      <c r="I98" s="45">
        <f>ISI!I$53</f>
        <v>12401.169966310612</v>
      </c>
      <c r="J98" s="45">
        <f>ISI!J$53</f>
        <v>10295.510579282043</v>
      </c>
      <c r="K98" s="45">
        <f>ISI!K$53</f>
        <v>5856.0547727355797</v>
      </c>
      <c r="L98" s="45">
        <f>ISI!L$53</f>
        <v>6367.9884019970787</v>
      </c>
      <c r="M98" s="45">
        <f>ISI!M$53</f>
        <v>5723.1260813985982</v>
      </c>
      <c r="N98" s="45">
        <f>ISI!N$53</f>
        <v>5258.9422360081408</v>
      </c>
      <c r="O98" s="45">
        <f>ISI!O$53</f>
        <v>5474.5803834655553</v>
      </c>
      <c r="P98" s="45">
        <f>ISI!P$53</f>
        <v>5274.0281127676353</v>
      </c>
      <c r="Q98" s="45">
        <f>ISI!Q$53</f>
        <v>5754.5991505778802</v>
      </c>
    </row>
    <row r="99" spans="1:17" x14ac:dyDescent="0.25">
      <c r="A99" s="21" t="s">
        <v>46</v>
      </c>
      <c r="B99" s="35">
        <f>ISI!B$54</f>
        <v>9661.6611749788535</v>
      </c>
      <c r="C99" s="35">
        <f>ISI!C$54</f>
        <v>9397.0463846837993</v>
      </c>
      <c r="D99" s="35">
        <f>ISI!D$54</f>
        <v>10679.366948739689</v>
      </c>
      <c r="E99" s="35">
        <f>ISI!E$54</f>
        <v>11937.720853944207</v>
      </c>
      <c r="F99" s="35">
        <f>ISI!F$54</f>
        <v>13166.6104010778</v>
      </c>
      <c r="G99" s="35">
        <f>ISI!G$54</f>
        <v>13568.486321036969</v>
      </c>
      <c r="H99" s="35">
        <f>ISI!H$54</f>
        <v>13298.332915547006</v>
      </c>
      <c r="I99" s="35">
        <f>ISI!I$54</f>
        <v>12256.243799602535</v>
      </c>
      <c r="J99" s="35">
        <f>ISI!J$54</f>
        <v>10165.197097980543</v>
      </c>
      <c r="K99" s="35">
        <f>ISI!K$54</f>
        <v>5756.0023387576985</v>
      </c>
      <c r="L99" s="35">
        <f>ISI!L$54</f>
        <v>6253.4886007746654</v>
      </c>
      <c r="M99" s="35">
        <f>ISI!M$54</f>
        <v>5591.1984186406398</v>
      </c>
      <c r="N99" s="35">
        <f>ISI!N$54</f>
        <v>5190.8603892785595</v>
      </c>
      <c r="O99" s="35">
        <f>ISI!O$54</f>
        <v>5375.1694465859518</v>
      </c>
      <c r="P99" s="35">
        <f>ISI!P$54</f>
        <v>5190.3119426198118</v>
      </c>
      <c r="Q99" s="35">
        <f>ISI!Q$54</f>
        <v>5666.7889706712076</v>
      </c>
    </row>
    <row r="100" spans="1:17" x14ac:dyDescent="0.25">
      <c r="A100" s="21" t="s">
        <v>45</v>
      </c>
      <c r="B100" s="35">
        <f>ISI!B$55</f>
        <v>237.17322887563279</v>
      </c>
      <c r="C100" s="35">
        <f>ISI!C$55</f>
        <v>213.28308045641356</v>
      </c>
      <c r="D100" s="35">
        <f>ISI!D$55</f>
        <v>141.46947890751503</v>
      </c>
      <c r="E100" s="35">
        <f>ISI!E$55</f>
        <v>149.80376011514446</v>
      </c>
      <c r="F100" s="35">
        <f>ISI!F$55</f>
        <v>201.45735657824096</v>
      </c>
      <c r="G100" s="35">
        <f>ISI!G$55</f>
        <v>302.62017290568485</v>
      </c>
      <c r="H100" s="35">
        <f>ISI!H$55</f>
        <v>328.11245146278605</v>
      </c>
      <c r="I100" s="35">
        <f>ISI!I$55</f>
        <v>144.92616670807772</v>
      </c>
      <c r="J100" s="35">
        <f>ISI!J$55</f>
        <v>130.31348130149945</v>
      </c>
      <c r="K100" s="35">
        <f>ISI!K$55</f>
        <v>100.05243397788166</v>
      </c>
      <c r="L100" s="35">
        <f>ISI!L$55</f>
        <v>114.49980122241308</v>
      </c>
      <c r="M100" s="35">
        <f>ISI!M$55</f>
        <v>131.92766275795847</v>
      </c>
      <c r="N100" s="35">
        <f>ISI!N$55</f>
        <v>68.081846729581102</v>
      </c>
      <c r="O100" s="35">
        <f>ISI!O$55</f>
        <v>99.410936879603483</v>
      </c>
      <c r="P100" s="35">
        <f>ISI!P$55</f>
        <v>83.716170147823306</v>
      </c>
      <c r="Q100" s="35">
        <f>ISI!Q$55</f>
        <v>87.810179906673</v>
      </c>
    </row>
    <row r="101" spans="1:17" x14ac:dyDescent="0.25">
      <c r="A101" s="23" t="s">
        <v>12</v>
      </c>
      <c r="B101" s="37">
        <f>NFM!B$72</f>
        <v>1068.7785545131314</v>
      </c>
      <c r="C101" s="37">
        <f>NFM!C$72</f>
        <v>995.32748528536877</v>
      </c>
      <c r="D101" s="37">
        <f>NFM!D$72</f>
        <v>902.7030125401634</v>
      </c>
      <c r="E101" s="37">
        <f>NFM!E$72</f>
        <v>931.55339155457023</v>
      </c>
      <c r="F101" s="37">
        <f>NFM!F$72</f>
        <v>1099.5793892737006</v>
      </c>
      <c r="G101" s="37">
        <f>NFM!G$72</f>
        <v>1176.3429671353178</v>
      </c>
      <c r="H101" s="37">
        <f>NFM!H$72</f>
        <v>1165.3882617388285</v>
      </c>
      <c r="I101" s="37">
        <f>NFM!I$72</f>
        <v>986.67316955005822</v>
      </c>
      <c r="J101" s="37">
        <f>NFM!J$72</f>
        <v>998.03928993184013</v>
      </c>
      <c r="K101" s="37">
        <f>NFM!K$72</f>
        <v>620.85518294930455</v>
      </c>
      <c r="L101" s="37">
        <f>NFM!L$72</f>
        <v>659.99665393374266</v>
      </c>
      <c r="M101" s="37">
        <f>NFM!M$72</f>
        <v>741.46773271092991</v>
      </c>
      <c r="N101" s="37">
        <f>NFM!N$72</f>
        <v>688.52796727409395</v>
      </c>
      <c r="O101" s="37">
        <f>NFM!O$72</f>
        <v>723.28980606005678</v>
      </c>
      <c r="P101" s="37">
        <f>NFM!P$72</f>
        <v>749.71041643599574</v>
      </c>
      <c r="Q101" s="37">
        <f>NFM!Q$72</f>
        <v>795.09681540308941</v>
      </c>
    </row>
    <row r="102" spans="1:17" x14ac:dyDescent="0.25">
      <c r="A102" s="21" t="s">
        <v>44</v>
      </c>
      <c r="B102" s="35">
        <f>NFM!B$73</f>
        <v>308.79896782125172</v>
      </c>
      <c r="C102" s="35">
        <f>NFM!C$73</f>
        <v>244.48656460347746</v>
      </c>
      <c r="D102" s="35">
        <f>NFM!D$73</f>
        <v>236.78362455703262</v>
      </c>
      <c r="E102" s="35">
        <f>NFM!E$73</f>
        <v>211.9889365236524</v>
      </c>
      <c r="F102" s="35">
        <f>NFM!F$73</f>
        <v>351.34198853692527</v>
      </c>
      <c r="G102" s="35">
        <f>NFM!G$73</f>
        <v>413.92657900241193</v>
      </c>
      <c r="H102" s="35">
        <f>NFM!H$73</f>
        <v>384.47543409207992</v>
      </c>
      <c r="I102" s="35">
        <f>NFM!I$73</f>
        <v>15.709461781977144</v>
      </c>
      <c r="J102" s="35">
        <f>NFM!J$73</f>
        <v>26.005519320094642</v>
      </c>
      <c r="K102" s="35">
        <f>NFM!K$73</f>
        <v>25.009366980018576</v>
      </c>
      <c r="L102" s="35">
        <f>NFM!L$73</f>
        <v>172.03053753461114</v>
      </c>
      <c r="M102" s="35">
        <f>NFM!M$73</f>
        <v>184.24357040171918</v>
      </c>
      <c r="N102" s="35">
        <f>NFM!N$73</f>
        <v>201.14954198504921</v>
      </c>
      <c r="O102" s="35">
        <f>NFM!O$73</f>
        <v>187.54359612402237</v>
      </c>
      <c r="P102" s="35">
        <f>NFM!P$73</f>
        <v>181.06368389044505</v>
      </c>
      <c r="Q102" s="35">
        <f>NFM!Q$73</f>
        <v>211.77938208658912</v>
      </c>
    </row>
    <row r="103" spans="1:17" x14ac:dyDescent="0.25">
      <c r="A103" s="21" t="s">
        <v>59</v>
      </c>
      <c r="B103" s="35">
        <f>NFM!B$74</f>
        <v>540.19438373684761</v>
      </c>
      <c r="C103" s="35">
        <f>NFM!C$74</f>
        <v>531.35472373498635</v>
      </c>
      <c r="D103" s="35">
        <f>NFM!D$74</f>
        <v>471.91971944133422</v>
      </c>
      <c r="E103" s="35">
        <f>NFM!E$74</f>
        <v>509.11792381633205</v>
      </c>
      <c r="F103" s="35">
        <f>NFM!F$74</f>
        <v>520.40799271671392</v>
      </c>
      <c r="G103" s="35">
        <f>NFM!G$74</f>
        <v>522.55640840963542</v>
      </c>
      <c r="H103" s="35">
        <f>NFM!H$74</f>
        <v>581.96602344012945</v>
      </c>
      <c r="I103" s="35">
        <f>NFM!I$74</f>
        <v>732.50349405801512</v>
      </c>
      <c r="J103" s="35">
        <f>NFM!J$74</f>
        <v>721.6361290962443</v>
      </c>
      <c r="K103" s="35">
        <f>NFM!K$74</f>
        <v>461.61145992743803</v>
      </c>
      <c r="L103" s="35">
        <f>NFM!L$74</f>
        <v>393.9719986352402</v>
      </c>
      <c r="M103" s="35">
        <f>NFM!M$74</f>
        <v>419.17831631417891</v>
      </c>
      <c r="N103" s="35">
        <f>NFM!N$74</f>
        <v>481.02686121487972</v>
      </c>
      <c r="O103" s="35">
        <f>NFM!O$74</f>
        <v>510.35818130477401</v>
      </c>
      <c r="P103" s="35">
        <f>NFM!P$74</f>
        <v>541.8534822281232</v>
      </c>
      <c r="Q103" s="35">
        <f>NFM!Q$74</f>
        <v>560.34551488684588</v>
      </c>
    </row>
    <row r="104" spans="1:17" x14ac:dyDescent="0.25">
      <c r="A104" s="27" t="s">
        <v>43</v>
      </c>
      <c r="B104" s="44">
        <f>NFM!B$75</f>
        <v>539.64076846775936</v>
      </c>
      <c r="C104" s="44">
        <f>NFM!C$75</f>
        <v>531.20527446658025</v>
      </c>
      <c r="D104" s="44">
        <f>NFM!D$75</f>
        <v>471.40462099566764</v>
      </c>
      <c r="E104" s="44">
        <f>NFM!E$75</f>
        <v>507.95468191327257</v>
      </c>
      <c r="F104" s="44">
        <f>NFM!F$75</f>
        <v>519.48509594881068</v>
      </c>
      <c r="G104" s="44">
        <f>NFM!G$75</f>
        <v>521.61062010534738</v>
      </c>
      <c r="H104" s="44">
        <f>NFM!H$75</f>
        <v>580.38449881703423</v>
      </c>
      <c r="I104" s="44">
        <f>NFM!I$75</f>
        <v>730.37946941991572</v>
      </c>
      <c r="J104" s="44">
        <f>NFM!J$75</f>
        <v>719.29110852722818</v>
      </c>
      <c r="K104" s="44">
        <f>NFM!K$75</f>
        <v>460.11487999555709</v>
      </c>
      <c r="L104" s="44">
        <f>NFM!L$75</f>
        <v>392.38963013112243</v>
      </c>
      <c r="M104" s="44">
        <f>NFM!M$75</f>
        <v>417.13950948800232</v>
      </c>
      <c r="N104" s="44">
        <f>NFM!N$75</f>
        <v>478.93778081456713</v>
      </c>
      <c r="O104" s="44">
        <f>NFM!O$75</f>
        <v>508.48694436555752</v>
      </c>
      <c r="P104" s="44">
        <f>NFM!P$75</f>
        <v>540.37565891047461</v>
      </c>
      <c r="Q104" s="44">
        <f>NFM!Q$75</f>
        <v>558.82428089695577</v>
      </c>
    </row>
    <row r="105" spans="1:17" x14ac:dyDescent="0.25">
      <c r="A105" s="25" t="s">
        <v>344</v>
      </c>
      <c r="B105" s="43">
        <f>NFM!B$76</f>
        <v>0.5536152690882209</v>
      </c>
      <c r="C105" s="43">
        <f>NFM!C$76</f>
        <v>0.14944926840605449</v>
      </c>
      <c r="D105" s="43">
        <f>NFM!D$76</f>
        <v>0.51509844566658569</v>
      </c>
      <c r="E105" s="43">
        <f>NFM!E$76</f>
        <v>1.1632419030594641</v>
      </c>
      <c r="F105" s="43">
        <f>NFM!F$76</f>
        <v>0.92289676790320974</v>
      </c>
      <c r="G105" s="43">
        <f>NFM!G$76</f>
        <v>0.94578830428802663</v>
      </c>
      <c r="H105" s="43">
        <f>NFM!H$76</f>
        <v>1.5815246230951765</v>
      </c>
      <c r="I105" s="43">
        <f>NFM!I$76</f>
        <v>2.1240246380993471</v>
      </c>
      <c r="J105" s="43">
        <f>NFM!J$76</f>
        <v>2.3450205690160812</v>
      </c>
      <c r="K105" s="43">
        <f>NFM!K$76</f>
        <v>1.4965799318809572</v>
      </c>
      <c r="L105" s="43">
        <f>NFM!L$76</f>
        <v>1.582368504117754</v>
      </c>
      <c r="M105" s="43">
        <f>NFM!M$76</f>
        <v>2.0388068261765708</v>
      </c>
      <c r="N105" s="43">
        <f>NFM!N$76</f>
        <v>2.0890804003125618</v>
      </c>
      <c r="O105" s="43">
        <f>NFM!O$76</f>
        <v>1.8712369392164896</v>
      </c>
      <c r="P105" s="43">
        <f>NFM!P$76</f>
        <v>1.4778233176485598</v>
      </c>
      <c r="Q105" s="43">
        <f>NFM!Q$76</f>
        <v>1.5212339898901452</v>
      </c>
    </row>
    <row r="106" spans="1:17" x14ac:dyDescent="0.25">
      <c r="A106" s="21" t="s">
        <v>42</v>
      </c>
      <c r="B106" s="35">
        <f>NFM!B$77</f>
        <v>219.78520295503205</v>
      </c>
      <c r="C106" s="35">
        <f>NFM!C$77</f>
        <v>219.48619694690501</v>
      </c>
      <c r="D106" s="35">
        <f>NFM!D$77</f>
        <v>193.99966854179658</v>
      </c>
      <c r="E106" s="35">
        <f>NFM!E$77</f>
        <v>210.4465312145858</v>
      </c>
      <c r="F106" s="35">
        <f>NFM!F$77</f>
        <v>227.82940802006135</v>
      </c>
      <c r="G106" s="35">
        <f>NFM!G$77</f>
        <v>239.8599797232705</v>
      </c>
      <c r="H106" s="35">
        <f>NFM!H$77</f>
        <v>198.94680420661916</v>
      </c>
      <c r="I106" s="35">
        <f>NFM!I$77</f>
        <v>238.46021371006606</v>
      </c>
      <c r="J106" s="35">
        <f>NFM!J$77</f>
        <v>250.39764151550119</v>
      </c>
      <c r="K106" s="35">
        <f>NFM!K$77</f>
        <v>134.23435604184795</v>
      </c>
      <c r="L106" s="35">
        <f>NFM!L$77</f>
        <v>93.994117763891353</v>
      </c>
      <c r="M106" s="35">
        <f>NFM!M$77</f>
        <v>138.04584599503178</v>
      </c>
      <c r="N106" s="35">
        <f>NFM!N$77</f>
        <v>6.3515640741650188</v>
      </c>
      <c r="O106" s="35">
        <f>NFM!O$77</f>
        <v>25.388028631260436</v>
      </c>
      <c r="P106" s="35">
        <f>NFM!P$77</f>
        <v>26.793250317427503</v>
      </c>
      <c r="Q106" s="35">
        <f>NFM!Q$77</f>
        <v>22.971918429654494</v>
      </c>
    </row>
    <row r="107" spans="1:17" x14ac:dyDescent="0.25">
      <c r="A107" s="23" t="s">
        <v>11</v>
      </c>
      <c r="B107" s="37">
        <f>CHI!B$78</f>
        <v>7173.5293067151106</v>
      </c>
      <c r="C107" s="37">
        <f>CHI!C$78</f>
        <v>8414.2224276768302</v>
      </c>
      <c r="D107" s="37">
        <f>CHI!D$78</f>
        <v>8909.5549683523022</v>
      </c>
      <c r="E107" s="37">
        <f>CHI!E$78</f>
        <v>9963.1962524180199</v>
      </c>
      <c r="F107" s="37">
        <f>CHI!F$78</f>
        <v>8171.4634309746634</v>
      </c>
      <c r="G107" s="37">
        <f>CHI!G$78</f>
        <v>8073.7770697279057</v>
      </c>
      <c r="H107" s="37">
        <f>CHI!H$78</f>
        <v>7040.8725960716856</v>
      </c>
      <c r="I107" s="37">
        <f>CHI!I$78</f>
        <v>6717.5166123964864</v>
      </c>
      <c r="J107" s="37">
        <f>CHI!J$78</f>
        <v>7694.5713903501482</v>
      </c>
      <c r="K107" s="37">
        <f>CHI!K$78</f>
        <v>5858.1291261549077</v>
      </c>
      <c r="L107" s="37">
        <f>CHI!L$78</f>
        <v>6648.4755711017569</v>
      </c>
      <c r="M107" s="37">
        <f>CHI!M$78</f>
        <v>7422.9595369503968</v>
      </c>
      <c r="N107" s="37">
        <f>CHI!N$78</f>
        <v>6546.4637120007419</v>
      </c>
      <c r="O107" s="37">
        <f>CHI!O$78</f>
        <v>4756.5277016043738</v>
      </c>
      <c r="P107" s="37">
        <f>CHI!P$78</f>
        <v>4743.7788433566129</v>
      </c>
      <c r="Q107" s="37">
        <f>CHI!Q$78</f>
        <v>3284.4664707135234</v>
      </c>
    </row>
    <row r="108" spans="1:17" x14ac:dyDescent="0.25">
      <c r="A108" s="21" t="s">
        <v>61</v>
      </c>
      <c r="B108" s="35">
        <f>CHI!B$79</f>
        <v>6338.8226651676487</v>
      </c>
      <c r="C108" s="35">
        <f>CHI!C$79</f>
        <v>7133.9962539028438</v>
      </c>
      <c r="D108" s="35">
        <f>CHI!D$79</f>
        <v>7527.2532135843994</v>
      </c>
      <c r="E108" s="35">
        <f>CHI!E$79</f>
        <v>8396.6530884771673</v>
      </c>
      <c r="F108" s="35">
        <f>CHI!F$79</f>
        <v>6946.5358172129618</v>
      </c>
      <c r="G108" s="35">
        <f>CHI!G$79</f>
        <v>6979.567936647818</v>
      </c>
      <c r="H108" s="35">
        <f>CHI!H$79</f>
        <v>5939.7550533938975</v>
      </c>
      <c r="I108" s="35">
        <f>CHI!I$79</f>
        <v>5650.4019291230579</v>
      </c>
      <c r="J108" s="35">
        <f>CHI!J$79</f>
        <v>6467.8585705657115</v>
      </c>
      <c r="K108" s="35">
        <f>CHI!K$79</f>
        <v>5640.1611225378683</v>
      </c>
      <c r="L108" s="35">
        <f>CHI!L$79</f>
        <v>6024.5571686102421</v>
      </c>
      <c r="M108" s="35">
        <f>CHI!M$79</f>
        <v>6852.6566428986807</v>
      </c>
      <c r="N108" s="35">
        <f>CHI!N$79</f>
        <v>5494.7532895815566</v>
      </c>
      <c r="O108" s="35">
        <f>CHI!O$79</f>
        <v>4658.0273904484284</v>
      </c>
      <c r="P108" s="35">
        <f>CHI!P$79</f>
        <v>4440.5180156989954</v>
      </c>
      <c r="Q108" s="35">
        <f>CHI!Q$79</f>
        <v>2909.7555186359864</v>
      </c>
    </row>
    <row r="109" spans="1:17" x14ac:dyDescent="0.25">
      <c r="A109" s="21" t="s">
        <v>40</v>
      </c>
      <c r="B109" s="35">
        <f>CHI!B$80</f>
        <v>825.73749981309129</v>
      </c>
      <c r="C109" s="35">
        <f>CHI!C$80</f>
        <v>1270.4255182894165</v>
      </c>
      <c r="D109" s="35">
        <f>CHI!D$80</f>
        <v>1370.7077259120731</v>
      </c>
      <c r="E109" s="35">
        <f>CHI!E$80</f>
        <v>1554.8035480200954</v>
      </c>
      <c r="F109" s="35">
        <f>CHI!F$80</f>
        <v>1215.910960079892</v>
      </c>
      <c r="G109" s="35">
        <f>CHI!G$80</f>
        <v>1085.0963809625925</v>
      </c>
      <c r="H109" s="35">
        <f>CHI!H$80</f>
        <v>1092.3268733896114</v>
      </c>
      <c r="I109" s="35">
        <f>CHI!I$80</f>
        <v>1058.9769959966766</v>
      </c>
      <c r="J109" s="35">
        <f>CHI!J$80</f>
        <v>1217.7546084210694</v>
      </c>
      <c r="K109" s="35">
        <f>CHI!K$80</f>
        <v>205.347111034747</v>
      </c>
      <c r="L109" s="35">
        <f>CHI!L$80</f>
        <v>620.65627592030137</v>
      </c>
      <c r="M109" s="35">
        <f>CHI!M$80</f>
        <v>567.07106339181541</v>
      </c>
      <c r="N109" s="35">
        <f>CHI!N$80</f>
        <v>1047.0019947258131</v>
      </c>
      <c r="O109" s="35">
        <f>CHI!O$80</f>
        <v>92.544876817983052</v>
      </c>
      <c r="P109" s="35">
        <f>CHI!P$80</f>
        <v>296.52871747772963</v>
      </c>
      <c r="Q109" s="35">
        <f>CHI!Q$80</f>
        <v>369.96340825543706</v>
      </c>
    </row>
    <row r="110" spans="1:17" x14ac:dyDescent="0.25">
      <c r="A110" s="21" t="s">
        <v>39</v>
      </c>
      <c r="B110" s="35">
        <f>CHI!B$81</f>
        <v>8.9691417343709645</v>
      </c>
      <c r="C110" s="35">
        <f>CHI!C$81</f>
        <v>9.8006554845698908</v>
      </c>
      <c r="D110" s="35">
        <f>CHI!D$81</f>
        <v>11.594028855831215</v>
      </c>
      <c r="E110" s="35">
        <f>CHI!E$81</f>
        <v>11.739615920756941</v>
      </c>
      <c r="F110" s="35">
        <f>CHI!F$81</f>
        <v>9.0166536818098404</v>
      </c>
      <c r="G110" s="35">
        <f>CHI!G$81</f>
        <v>9.1127521174948516</v>
      </c>
      <c r="H110" s="35">
        <f>CHI!H$81</f>
        <v>8.7906692881771562</v>
      </c>
      <c r="I110" s="35">
        <f>CHI!I$81</f>
        <v>8.13768727675272</v>
      </c>
      <c r="J110" s="35">
        <f>CHI!J$81</f>
        <v>8.958211363366825</v>
      </c>
      <c r="K110" s="35">
        <f>CHI!K$81</f>
        <v>12.620892582291971</v>
      </c>
      <c r="L110" s="35">
        <f>CHI!L$81</f>
        <v>3.2621265712132947</v>
      </c>
      <c r="M110" s="35">
        <f>CHI!M$81</f>
        <v>3.2318306599009063</v>
      </c>
      <c r="N110" s="35">
        <f>CHI!N$81</f>
        <v>4.7084276933718296</v>
      </c>
      <c r="O110" s="35">
        <f>CHI!O$81</f>
        <v>5.9554343379621368</v>
      </c>
      <c r="P110" s="35">
        <f>CHI!P$81</f>
        <v>6.7321101798879672</v>
      </c>
      <c r="Q110" s="35">
        <f>CHI!Q$81</f>
        <v>4.7475438220997521</v>
      </c>
    </row>
    <row r="111" spans="1:17" x14ac:dyDescent="0.25">
      <c r="A111" s="23" t="s">
        <v>10</v>
      </c>
      <c r="B111" s="37">
        <f>NMM!B$58</f>
        <v>6757.2605411919367</v>
      </c>
      <c r="C111" s="37">
        <f>NMM!C$58</f>
        <v>7448.2122748500124</v>
      </c>
      <c r="D111" s="37">
        <f>NMM!D$58</f>
        <v>7644.9296947839684</v>
      </c>
      <c r="E111" s="37">
        <f>NMM!E$58</f>
        <v>6287.2535940953921</v>
      </c>
      <c r="F111" s="37">
        <f>NMM!F$58</f>
        <v>7537.9786219975358</v>
      </c>
      <c r="G111" s="37">
        <f>NMM!G$58</f>
        <v>7116.3724654746557</v>
      </c>
      <c r="H111" s="37">
        <f>NMM!H$58</f>
        <v>7315.2285536695399</v>
      </c>
      <c r="I111" s="37">
        <f>NMM!I$58</f>
        <v>7643.776279990564</v>
      </c>
      <c r="J111" s="37">
        <f>NMM!J$58</f>
        <v>7611.6677297792612</v>
      </c>
      <c r="K111" s="37">
        <f>NMM!K$58</f>
        <v>5661.3787412812635</v>
      </c>
      <c r="L111" s="37">
        <f>NMM!L$58</f>
        <v>5128.1067328386025</v>
      </c>
      <c r="M111" s="37">
        <f>NMM!M$58</f>
        <v>5810.8523013036884</v>
      </c>
      <c r="N111" s="37">
        <f>NMM!N$58</f>
        <v>6626.8443605872963</v>
      </c>
      <c r="O111" s="37">
        <f>NMM!O$58</f>
        <v>5746.3216718520634</v>
      </c>
      <c r="P111" s="37">
        <f>NMM!P$58</f>
        <v>6409.7872888816719</v>
      </c>
      <c r="Q111" s="37">
        <f>NMM!Q$58</f>
        <v>6975.4102034333546</v>
      </c>
    </row>
    <row r="112" spans="1:17" x14ac:dyDescent="0.25">
      <c r="A112" s="21" t="s">
        <v>38</v>
      </c>
      <c r="B112" s="35">
        <f>NMM!B$59</f>
        <v>5672.9354742167743</v>
      </c>
      <c r="C112" s="35">
        <f>NMM!C$59</f>
        <v>6100.255495207497</v>
      </c>
      <c r="D112" s="35">
        <f>NMM!D$59</f>
        <v>6079.1060610162149</v>
      </c>
      <c r="E112" s="35">
        <f>NMM!E$59</f>
        <v>5305.3951416821383</v>
      </c>
      <c r="F112" s="35">
        <f>NMM!F$59</f>
        <v>6436.4250478822632</v>
      </c>
      <c r="G112" s="35">
        <f>NMM!G$59</f>
        <v>6300.5767324311537</v>
      </c>
      <c r="H112" s="35">
        <f>NMM!H$59</f>
        <v>6780.0057595432227</v>
      </c>
      <c r="I112" s="35">
        <f>NMM!I$59</f>
        <v>7038.296388176087</v>
      </c>
      <c r="J112" s="35">
        <f>NMM!J$59</f>
        <v>6574.5517769376984</v>
      </c>
      <c r="K112" s="35">
        <f>NMM!K$59</f>
        <v>4951.6477062625854</v>
      </c>
      <c r="L112" s="35">
        <f>NMM!L$59</f>
        <v>4446.3581013497915</v>
      </c>
      <c r="M112" s="35">
        <f>NMM!M$59</f>
        <v>4958.6068050797603</v>
      </c>
      <c r="N112" s="35">
        <f>NMM!N$59</f>
        <v>5237.2448117583981</v>
      </c>
      <c r="O112" s="35">
        <f>NMM!O$59</f>
        <v>4354.4270758200928</v>
      </c>
      <c r="P112" s="35">
        <f>NMM!P$59</f>
        <v>4750.5299050973153</v>
      </c>
      <c r="Q112" s="35">
        <f>NMM!Q$59</f>
        <v>5093.9494001904568</v>
      </c>
    </row>
    <row r="113" spans="1:17" x14ac:dyDescent="0.25">
      <c r="A113" s="21" t="s">
        <v>37</v>
      </c>
      <c r="B113" s="35">
        <f>NMM!B$60</f>
        <v>215.36317142461508</v>
      </c>
      <c r="C113" s="35">
        <f>NMM!C$60</f>
        <v>389.52236884883735</v>
      </c>
      <c r="D113" s="35">
        <f>NMM!D$60</f>
        <v>597.39038295660066</v>
      </c>
      <c r="E113" s="35">
        <f>NMM!E$60</f>
        <v>260.63048816337704</v>
      </c>
      <c r="F113" s="35">
        <f>NMM!F$60</f>
        <v>446.90025224984947</v>
      </c>
      <c r="G113" s="35">
        <f>NMM!G$60</f>
        <v>385.09193055066311</v>
      </c>
      <c r="H113" s="35">
        <f>NMM!H$60</f>
        <v>343.07081618070151</v>
      </c>
      <c r="I113" s="35">
        <f>NMM!I$60</f>
        <v>250.57980982833575</v>
      </c>
      <c r="J113" s="35">
        <f>NMM!J$60</f>
        <v>455.3734551464832</v>
      </c>
      <c r="K113" s="35">
        <f>NMM!K$60</f>
        <v>202.67166552970741</v>
      </c>
      <c r="L113" s="35">
        <f>NMM!L$60</f>
        <v>236.7689390082831</v>
      </c>
      <c r="M113" s="35">
        <f>NMM!M$60</f>
        <v>364.67063829927633</v>
      </c>
      <c r="N113" s="35">
        <f>NMM!N$60</f>
        <v>747.58053477367503</v>
      </c>
      <c r="O113" s="35">
        <f>NMM!O$60</f>
        <v>1056.9089626180678</v>
      </c>
      <c r="P113" s="35">
        <f>NMM!P$60</f>
        <v>1303.799143412866</v>
      </c>
      <c r="Q113" s="35">
        <f>NMM!Q$60</f>
        <v>1487.010235127751</v>
      </c>
    </row>
    <row r="114" spans="1:17" x14ac:dyDescent="0.25">
      <c r="A114" s="21" t="s">
        <v>57</v>
      </c>
      <c r="B114" s="35">
        <f>NMM!B$61</f>
        <v>868.96189555054787</v>
      </c>
      <c r="C114" s="35">
        <f>NMM!C$61</f>
        <v>958.4344107936779</v>
      </c>
      <c r="D114" s="35">
        <f>NMM!D$61</f>
        <v>968.43325081115302</v>
      </c>
      <c r="E114" s="35">
        <f>NMM!E$61</f>
        <v>721.22796424987735</v>
      </c>
      <c r="F114" s="35">
        <f>NMM!F$61</f>
        <v>654.65332186542332</v>
      </c>
      <c r="G114" s="35">
        <f>NMM!G$61</f>
        <v>430.70380249283875</v>
      </c>
      <c r="H114" s="35">
        <f>NMM!H$61</f>
        <v>192.15197794561527</v>
      </c>
      <c r="I114" s="35">
        <f>NMM!I$61</f>
        <v>354.90008198614117</v>
      </c>
      <c r="J114" s="35">
        <f>NMM!J$61</f>
        <v>581.74249769507924</v>
      </c>
      <c r="K114" s="35">
        <f>NMM!K$61</f>
        <v>507.05936948897062</v>
      </c>
      <c r="L114" s="35">
        <f>NMM!L$61</f>
        <v>444.97969248052777</v>
      </c>
      <c r="M114" s="35">
        <f>NMM!M$61</f>
        <v>487.57485792465218</v>
      </c>
      <c r="N114" s="35">
        <f>NMM!N$61</f>
        <v>642.01901405522335</v>
      </c>
      <c r="O114" s="35">
        <f>NMM!O$61</f>
        <v>334.98563341390292</v>
      </c>
      <c r="P114" s="35">
        <f>NMM!P$61</f>
        <v>355.45824037149032</v>
      </c>
      <c r="Q114" s="35">
        <f>NMM!Q$61</f>
        <v>394.45056811514689</v>
      </c>
    </row>
    <row r="115" spans="1:17" x14ac:dyDescent="0.25">
      <c r="A115" s="23" t="s">
        <v>9</v>
      </c>
      <c r="B115" s="37">
        <f>PPA!B$56</f>
        <v>397.56561709059844</v>
      </c>
      <c r="C115" s="37">
        <f>PPA!C$56</f>
        <v>368.81754212167203</v>
      </c>
      <c r="D115" s="37">
        <f>PPA!D$56</f>
        <v>368.35420625715614</v>
      </c>
      <c r="E115" s="37">
        <f>PPA!E$56</f>
        <v>413.55176188791563</v>
      </c>
      <c r="F115" s="37">
        <f>PPA!F$56</f>
        <v>282.63882027365997</v>
      </c>
      <c r="G115" s="37">
        <f>PPA!G$56</f>
        <v>289.91700196453729</v>
      </c>
      <c r="H115" s="37">
        <f>PPA!H$56</f>
        <v>235.75234502696406</v>
      </c>
      <c r="I115" s="37">
        <f>PPA!I$56</f>
        <v>291.81551181807595</v>
      </c>
      <c r="J115" s="37">
        <f>PPA!J$56</f>
        <v>149.30684513964002</v>
      </c>
      <c r="K115" s="37">
        <f>PPA!K$56</f>
        <v>108.63518874040801</v>
      </c>
      <c r="L115" s="37">
        <f>PPA!L$56</f>
        <v>265.53277865586017</v>
      </c>
      <c r="M115" s="37">
        <f>PPA!M$56</f>
        <v>62.495320813544154</v>
      </c>
      <c r="N115" s="37">
        <f>PPA!N$56</f>
        <v>97.049465038319269</v>
      </c>
      <c r="O115" s="37">
        <f>PPA!O$56</f>
        <v>97.793228940403083</v>
      </c>
      <c r="P115" s="37">
        <f>PPA!P$56</f>
        <v>124.18198392323474</v>
      </c>
      <c r="Q115" s="37">
        <f>PPA!Q$56</f>
        <v>158.00472856665138</v>
      </c>
    </row>
    <row r="116" spans="1:17" x14ac:dyDescent="0.25">
      <c r="A116" s="21" t="s">
        <v>35</v>
      </c>
      <c r="B116" s="35">
        <f>PPA!B$57</f>
        <v>70.140520144625796</v>
      </c>
      <c r="C116" s="35">
        <f>PPA!C$57</f>
        <v>39.991927580942459</v>
      </c>
      <c r="D116" s="35">
        <f>PPA!D$57</f>
        <v>6.2467156073965757</v>
      </c>
      <c r="E116" s="35">
        <f>PPA!E$57</f>
        <v>4.1186298292249877</v>
      </c>
      <c r="F116" s="35">
        <f>PPA!F$57</f>
        <v>2.0797320794471856</v>
      </c>
      <c r="G116" s="35">
        <f>PPA!G$57</f>
        <v>1.8457927793015745</v>
      </c>
      <c r="H116" s="35">
        <f>PPA!H$57</f>
        <v>1.334360956667862</v>
      </c>
      <c r="I116" s="35">
        <f>PPA!I$57</f>
        <v>1.3672391420546037</v>
      </c>
      <c r="J116" s="35">
        <f>PPA!J$57</f>
        <v>0.25960471847424615</v>
      </c>
      <c r="K116" s="35">
        <f>PPA!K$57</f>
        <v>0.10067211869334113</v>
      </c>
      <c r="L116" s="35">
        <f>PPA!L$57</f>
        <v>0</v>
      </c>
      <c r="M116" s="35">
        <f>PPA!M$57</f>
        <v>0</v>
      </c>
      <c r="N116" s="35">
        <f>PPA!N$57</f>
        <v>0</v>
      </c>
      <c r="O116" s="35">
        <f>PPA!O$57</f>
        <v>0</v>
      </c>
      <c r="P116" s="35">
        <f>PPA!P$57</f>
        <v>0</v>
      </c>
      <c r="Q116" s="35">
        <f>PPA!Q$57</f>
        <v>0</v>
      </c>
    </row>
    <row r="117" spans="1:17" x14ac:dyDescent="0.25">
      <c r="A117" s="21" t="s">
        <v>56</v>
      </c>
      <c r="B117" s="35">
        <f>PPA!B$58</f>
        <v>314.23683457775127</v>
      </c>
      <c r="C117" s="35">
        <f>PPA!C$58</f>
        <v>316.23638224011847</v>
      </c>
      <c r="D117" s="35">
        <f>PPA!D$58</f>
        <v>345.37290847720641</v>
      </c>
      <c r="E117" s="35">
        <f>PPA!E$58</f>
        <v>388.88887856722181</v>
      </c>
      <c r="F117" s="35">
        <f>PPA!F$58</f>
        <v>269.10854039809271</v>
      </c>
      <c r="G117" s="35">
        <f>PPA!G$58</f>
        <v>270.89897012326782</v>
      </c>
      <c r="H117" s="35">
        <f>PPA!H$58</f>
        <v>220.73633643091861</v>
      </c>
      <c r="I117" s="35">
        <f>PPA!I$58</f>
        <v>278.2452419978793</v>
      </c>
      <c r="J117" s="35">
        <f>PPA!J$58</f>
        <v>141.57427308659041</v>
      </c>
      <c r="K117" s="35">
        <f>PPA!K$58</f>
        <v>95.351654842671024</v>
      </c>
      <c r="L117" s="35">
        <f>PPA!L$58</f>
        <v>240.30012025777003</v>
      </c>
      <c r="M117" s="35">
        <f>PPA!M$58</f>
        <v>56.238514234705562</v>
      </c>
      <c r="N117" s="35">
        <f>PPA!N$58</f>
        <v>89.61896964098726</v>
      </c>
      <c r="O117" s="35">
        <f>PPA!O$58</f>
        <v>90.777212677201859</v>
      </c>
      <c r="P117" s="35">
        <f>PPA!P$58</f>
        <v>117.24158169977515</v>
      </c>
      <c r="Q117" s="35">
        <f>PPA!Q$58</f>
        <v>148.90589176544299</v>
      </c>
    </row>
    <row r="118" spans="1:17" x14ac:dyDescent="0.25">
      <c r="A118" s="21" t="s">
        <v>55</v>
      </c>
      <c r="B118" s="35">
        <f>PPA!B$59</f>
        <v>13.188262368221384</v>
      </c>
      <c r="C118" s="35">
        <f>PPA!C$59</f>
        <v>12.589232300611132</v>
      </c>
      <c r="D118" s="35">
        <f>PPA!D$59</f>
        <v>16.734582172553115</v>
      </c>
      <c r="E118" s="35">
        <f>PPA!E$59</f>
        <v>20.544253491468844</v>
      </c>
      <c r="F118" s="35">
        <f>PPA!F$59</f>
        <v>11.4505477961201</v>
      </c>
      <c r="G118" s="35">
        <f>PPA!G$59</f>
        <v>17.172239061967893</v>
      </c>
      <c r="H118" s="35">
        <f>PPA!H$59</f>
        <v>13.681647639377575</v>
      </c>
      <c r="I118" s="35">
        <f>PPA!I$59</f>
        <v>12.203030678142072</v>
      </c>
      <c r="J118" s="35">
        <f>PPA!J$59</f>
        <v>7.4729673345753671</v>
      </c>
      <c r="K118" s="35">
        <f>PPA!K$59</f>
        <v>13.182861779043645</v>
      </c>
      <c r="L118" s="35">
        <f>PPA!L$59</f>
        <v>25.232658398090123</v>
      </c>
      <c r="M118" s="35">
        <f>PPA!M$59</f>
        <v>6.2568065788385923</v>
      </c>
      <c r="N118" s="35">
        <f>PPA!N$59</f>
        <v>7.4304953973320051</v>
      </c>
      <c r="O118" s="35">
        <f>PPA!O$59</f>
        <v>7.0160162632012204</v>
      </c>
      <c r="P118" s="35">
        <f>PPA!P$59</f>
        <v>6.9404022234595866</v>
      </c>
      <c r="Q118" s="35">
        <f>PPA!Q$59</f>
        <v>9.0988368012084013</v>
      </c>
    </row>
    <row r="119" spans="1:17" x14ac:dyDescent="0.25">
      <c r="A119" s="20" t="s">
        <v>54</v>
      </c>
      <c r="B119" s="36">
        <f>FBT!B$32</f>
        <v>1167.9586881802143</v>
      </c>
      <c r="C119" s="36">
        <f>FBT!C$32</f>
        <v>1547.1862719347162</v>
      </c>
      <c r="D119" s="36">
        <f>FBT!D$32</f>
        <v>1244.2601163606821</v>
      </c>
      <c r="E119" s="36">
        <f>FBT!E$32</f>
        <v>1070.322377523192</v>
      </c>
      <c r="F119" s="36">
        <f>FBT!F$32</f>
        <v>1145.332932416424</v>
      </c>
      <c r="G119" s="36">
        <f>FBT!G$32</f>
        <v>1619.7828000215015</v>
      </c>
      <c r="H119" s="36">
        <f>FBT!H$32</f>
        <v>956.34359193635999</v>
      </c>
      <c r="I119" s="36">
        <f>FBT!I$32</f>
        <v>1373.5034295424202</v>
      </c>
      <c r="J119" s="36">
        <f>FBT!J$32</f>
        <v>1269.4977037135081</v>
      </c>
      <c r="K119" s="36">
        <f>FBT!K$32</f>
        <v>854.73421830809991</v>
      </c>
      <c r="L119" s="36">
        <f>FBT!L$32</f>
        <v>940.77344189814551</v>
      </c>
      <c r="M119" s="36">
        <f>FBT!M$32</f>
        <v>931.09393225876818</v>
      </c>
      <c r="N119" s="36">
        <f>FBT!N$32</f>
        <v>979.48746674920028</v>
      </c>
      <c r="O119" s="36">
        <f>FBT!O$32</f>
        <v>859.57010155610988</v>
      </c>
      <c r="P119" s="36">
        <f>FBT!P$32</f>
        <v>881.07730346455276</v>
      </c>
      <c r="Q119" s="36">
        <f>FBT!Q$32</f>
        <v>861.77506830781294</v>
      </c>
    </row>
    <row r="120" spans="1:17" x14ac:dyDescent="0.25">
      <c r="A120" s="18" t="s">
        <v>53</v>
      </c>
      <c r="B120" s="35">
        <f>TRE!B$32</f>
        <v>256.15191121292582</v>
      </c>
      <c r="C120" s="35">
        <f>TRE!C$32</f>
        <v>273.5271225538595</v>
      </c>
      <c r="D120" s="35">
        <f>TRE!D$32</f>
        <v>180.18619552472404</v>
      </c>
      <c r="E120" s="35">
        <f>TRE!E$32</f>
        <v>237.05966047348801</v>
      </c>
      <c r="F120" s="35">
        <f>TRE!F$32</f>
        <v>145.37084999266801</v>
      </c>
      <c r="G120" s="35">
        <f>TRE!G$32</f>
        <v>73.715925384214657</v>
      </c>
      <c r="H120" s="35">
        <f>TRE!H$32</f>
        <v>208.23068837379603</v>
      </c>
      <c r="I120" s="35">
        <f>TRE!I$32</f>
        <v>221.03072422606806</v>
      </c>
      <c r="J120" s="35">
        <f>TRE!J$32</f>
        <v>173.10490841080804</v>
      </c>
      <c r="K120" s="35">
        <f>TRE!K$32</f>
        <v>153.61099201641602</v>
      </c>
      <c r="L120" s="35">
        <f>TRE!L$32</f>
        <v>156.0389988383458</v>
      </c>
      <c r="M120" s="35">
        <f>TRE!M$32</f>
        <v>166.33628923892158</v>
      </c>
      <c r="N120" s="35">
        <f>TRE!N$32</f>
        <v>152.06486760564215</v>
      </c>
      <c r="O120" s="35">
        <f>TRE!O$32</f>
        <v>205.77612727182878</v>
      </c>
      <c r="P120" s="35">
        <f>TRE!P$32</f>
        <v>178.97965718635655</v>
      </c>
      <c r="Q120" s="35">
        <f>TRE!Q$32</f>
        <v>216.43330681462263</v>
      </c>
    </row>
    <row r="121" spans="1:17" x14ac:dyDescent="0.25">
      <c r="A121" s="18" t="s">
        <v>52</v>
      </c>
      <c r="B121" s="35">
        <f>MAE!B$32</f>
        <v>945.81362837120389</v>
      </c>
      <c r="C121" s="35">
        <f>MAE!C$32</f>
        <v>1315.0165627498682</v>
      </c>
      <c r="D121" s="35">
        <f>MAE!D$32</f>
        <v>1448.7937577997479</v>
      </c>
      <c r="E121" s="35">
        <f>MAE!E$32</f>
        <v>965.61896233744801</v>
      </c>
      <c r="F121" s="35">
        <f>MAE!F$32</f>
        <v>885.90438645886809</v>
      </c>
      <c r="G121" s="35">
        <f>MAE!G$32</f>
        <v>815.61162234688857</v>
      </c>
      <c r="H121" s="35">
        <f>MAE!H$32</f>
        <v>761.42893496569206</v>
      </c>
      <c r="I121" s="35">
        <f>MAE!I$32</f>
        <v>715.98380978973614</v>
      </c>
      <c r="J121" s="35">
        <f>MAE!J$32</f>
        <v>621.04379402984398</v>
      </c>
      <c r="K121" s="35">
        <f>MAE!K$32</f>
        <v>383.25980112091196</v>
      </c>
      <c r="L121" s="35">
        <f>MAE!L$32</f>
        <v>377.72696915787577</v>
      </c>
      <c r="M121" s="35">
        <f>MAE!M$32</f>
        <v>475.53686755565923</v>
      </c>
      <c r="N121" s="35">
        <f>MAE!N$32</f>
        <v>421.06871396816598</v>
      </c>
      <c r="O121" s="35">
        <f>MAE!O$32</f>
        <v>448.15219973626142</v>
      </c>
      <c r="P121" s="35">
        <f>MAE!P$32</f>
        <v>494.08365101603829</v>
      </c>
      <c r="Q121" s="35">
        <f>MAE!Q$32</f>
        <v>397.15609915912796</v>
      </c>
    </row>
    <row r="122" spans="1:17" x14ac:dyDescent="0.25">
      <c r="A122" s="18" t="s">
        <v>51</v>
      </c>
      <c r="B122" s="35">
        <f>TEL!B$32</f>
        <v>434.84501693186201</v>
      </c>
      <c r="C122" s="35">
        <f>TEL!C$32</f>
        <v>503.66827903942806</v>
      </c>
      <c r="D122" s="35">
        <f>TEL!D$32</f>
        <v>761.02461661078814</v>
      </c>
      <c r="E122" s="35">
        <f>TEL!E$32</f>
        <v>549.81977033840406</v>
      </c>
      <c r="F122" s="35">
        <f>TEL!F$32</f>
        <v>598.19373008877608</v>
      </c>
      <c r="G122" s="35">
        <f>TEL!G$32</f>
        <v>267.95552974204583</v>
      </c>
      <c r="H122" s="35">
        <f>TEL!H$32</f>
        <v>438.42568785393604</v>
      </c>
      <c r="I122" s="35">
        <f>TEL!I$32</f>
        <v>516.37735272610803</v>
      </c>
      <c r="J122" s="35">
        <f>TEL!J$32</f>
        <v>331.62318448171203</v>
      </c>
      <c r="K122" s="35">
        <f>TEL!K$32</f>
        <v>271.03080205292406</v>
      </c>
      <c r="L122" s="35">
        <f>TEL!L$32</f>
        <v>231.44110401528559</v>
      </c>
      <c r="M122" s="35">
        <f>TEL!M$32</f>
        <v>235.59567838505544</v>
      </c>
      <c r="N122" s="35">
        <f>TEL!N$32</f>
        <v>220.33584169692907</v>
      </c>
      <c r="O122" s="35">
        <f>TEL!O$32</f>
        <v>223.17988367304906</v>
      </c>
      <c r="P122" s="35">
        <f>TEL!P$32</f>
        <v>234.7041358615073</v>
      </c>
      <c r="Q122" s="35">
        <f>TEL!Q$32</f>
        <v>239.50795184121168</v>
      </c>
    </row>
    <row r="123" spans="1:17" x14ac:dyDescent="0.25">
      <c r="A123" s="18" t="s">
        <v>50</v>
      </c>
      <c r="B123" s="35">
        <f>WWP!B$32</f>
        <v>131.79830233839175</v>
      </c>
      <c r="C123" s="35">
        <f>WWP!C$32</f>
        <v>246.93565693525204</v>
      </c>
      <c r="D123" s="35">
        <f>WWP!D$32</f>
        <v>96.574282312139999</v>
      </c>
      <c r="E123" s="35">
        <f>WWP!E$32</f>
        <v>55.849677588576007</v>
      </c>
      <c r="F123" s="35">
        <f>WWP!F$32</f>
        <v>225.59912270143201</v>
      </c>
      <c r="G123" s="35">
        <f>WWP!G$32</f>
        <v>180.98840041522814</v>
      </c>
      <c r="H123" s="35">
        <f>WWP!H$32</f>
        <v>159.28197355357202</v>
      </c>
      <c r="I123" s="35">
        <f>WWP!I$32</f>
        <v>234.83289649089602</v>
      </c>
      <c r="J123" s="35">
        <f>WWP!J$32</f>
        <v>141.95071650268801</v>
      </c>
      <c r="K123" s="35">
        <f>WWP!K$32</f>
        <v>76.605809387364019</v>
      </c>
      <c r="L123" s="35">
        <f>WWP!L$32</f>
        <v>135.87669329003506</v>
      </c>
      <c r="M123" s="35">
        <f>WWP!M$32</f>
        <v>142.88349612770421</v>
      </c>
      <c r="N123" s="35">
        <f>WWP!N$32</f>
        <v>136.75087028114618</v>
      </c>
      <c r="O123" s="35">
        <f>WWP!O$32</f>
        <v>116.31580531876236</v>
      </c>
      <c r="P123" s="35">
        <f>WWP!P$32</f>
        <v>106.56460008583139</v>
      </c>
      <c r="Q123" s="35">
        <f>WWP!Q$32</f>
        <v>152.94198679306749</v>
      </c>
    </row>
    <row r="124" spans="1:17" x14ac:dyDescent="0.25">
      <c r="A124" s="18" t="s">
        <v>49</v>
      </c>
      <c r="B124" s="35">
        <f>OIS!B$32</f>
        <v>1434.8498240985291</v>
      </c>
      <c r="C124" s="35">
        <f>OIS!C$32</f>
        <v>1053.3689680843406</v>
      </c>
      <c r="D124" s="35">
        <f>OIS!D$32</f>
        <v>1353.7704353961963</v>
      </c>
      <c r="E124" s="35">
        <f>OIS!E$32</f>
        <v>1323.8373214890721</v>
      </c>
      <c r="F124" s="35">
        <f>OIS!F$32</f>
        <v>1324.209505358484</v>
      </c>
      <c r="G124" s="35">
        <f>OIS!G$32</f>
        <v>1404.1049576124726</v>
      </c>
      <c r="H124" s="35">
        <f>OIS!H$32</f>
        <v>1732.3867226629445</v>
      </c>
      <c r="I124" s="35">
        <f>OIS!I$32</f>
        <v>1540.7980462563842</v>
      </c>
      <c r="J124" s="35">
        <f>OIS!J$32</f>
        <v>2137.6810449722525</v>
      </c>
      <c r="K124" s="35">
        <f>OIS!K$32</f>
        <v>1184.40368096922</v>
      </c>
      <c r="L124" s="35">
        <f>OIS!L$32</f>
        <v>1156.9822141070149</v>
      </c>
      <c r="M124" s="35">
        <f>OIS!M$32</f>
        <v>1283.7053450371077</v>
      </c>
      <c r="N124" s="35">
        <f>OIS!N$32</f>
        <v>1235.8217205775825</v>
      </c>
      <c r="O124" s="35">
        <f>OIS!O$32</f>
        <v>1099.8944619143267</v>
      </c>
      <c r="P124" s="35">
        <f>OIS!P$32</f>
        <v>1060.5679797452096</v>
      </c>
      <c r="Q124" s="35">
        <f>OIS!Q$32</f>
        <v>1108.0277119242162</v>
      </c>
    </row>
    <row r="125" spans="1:17" x14ac:dyDescent="0.25">
      <c r="A125" s="42" t="s">
        <v>62</v>
      </c>
      <c r="B125" s="41">
        <f>Ind_Summary_emi!B42</f>
        <v>567.04897000000005</v>
      </c>
      <c r="C125" s="41">
        <f>Ind_Summary_emi!C42</f>
        <v>351.99498</v>
      </c>
      <c r="D125" s="41">
        <f>Ind_Summary_emi!D42</f>
        <v>430.14348999999999</v>
      </c>
      <c r="E125" s="41">
        <f>Ind_Summary_emi!E42</f>
        <v>459.47399000000001</v>
      </c>
      <c r="F125" s="41">
        <f>Ind_Summary_emi!F42</f>
        <v>513.20137</v>
      </c>
      <c r="G125" s="41">
        <f>Ind_Summary_emi!G42</f>
        <v>462.12335999999999</v>
      </c>
      <c r="H125" s="41">
        <f>Ind_Summary_emi!H42</f>
        <v>432.85608000000002</v>
      </c>
      <c r="I125" s="41">
        <f>Ind_Summary_emi!I42</f>
        <v>445.85251</v>
      </c>
      <c r="J125" s="41">
        <f>Ind_Summary_emi!J42</f>
        <v>393.01141000000001</v>
      </c>
      <c r="K125" s="41">
        <f>Ind_Summary_emi!K42</f>
        <v>269.92597000000001</v>
      </c>
      <c r="L125" s="41">
        <f>Ind_Summary_emi!L42</f>
        <v>368.98444000000001</v>
      </c>
      <c r="M125" s="41">
        <f>Ind_Summary_emi!M42</f>
        <v>431.38916</v>
      </c>
      <c r="N125" s="41">
        <f>Ind_Summary_emi!N42</f>
        <v>434.57942000000003</v>
      </c>
      <c r="O125" s="41">
        <f>Ind_Summary_emi!O42</f>
        <v>424.32414999999997</v>
      </c>
      <c r="P125" s="41">
        <f>Ind_Summary_emi!P42</f>
        <v>420.21960999999999</v>
      </c>
      <c r="Q125" s="41">
        <f>Ind_Summary_emi!Q42</f>
        <v>436.69688000000002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603.78760921514538</v>
      </c>
      <c r="C127" s="38">
        <f t="shared" si="8"/>
        <v>546.0085648685897</v>
      </c>
      <c r="D127" s="38">
        <f t="shared" si="8"/>
        <v>574.48332297926595</v>
      </c>
      <c r="E127" s="38">
        <f t="shared" si="8"/>
        <v>552.57040150528974</v>
      </c>
      <c r="F127" s="38">
        <f t="shared" si="8"/>
        <v>497.31098405923365</v>
      </c>
      <c r="G127" s="38">
        <f t="shared" si="8"/>
        <v>466.06514869154392</v>
      </c>
      <c r="H127" s="38">
        <f t="shared" si="8"/>
        <v>413.76592964114155</v>
      </c>
      <c r="I127" s="38">
        <f t="shared" si="8"/>
        <v>384.54856843260444</v>
      </c>
      <c r="J127" s="38">
        <f t="shared" si="8"/>
        <v>360.58700457090049</v>
      </c>
      <c r="K127" s="38">
        <f t="shared" si="8"/>
        <v>276.39996041891891</v>
      </c>
      <c r="L127" s="38">
        <f t="shared" si="8"/>
        <v>267.71328675448228</v>
      </c>
      <c r="M127" s="38">
        <f t="shared" si="8"/>
        <v>272.5913816588407</v>
      </c>
      <c r="N127" s="38">
        <f t="shared" si="8"/>
        <v>279.75479927183443</v>
      </c>
      <c r="O127" s="38">
        <f t="shared" si="8"/>
        <v>260.68966751995509</v>
      </c>
      <c r="P127" s="38">
        <f t="shared" si="8"/>
        <v>274.25064863498011</v>
      </c>
      <c r="Q127" s="38">
        <f t="shared" si="8"/>
        <v>259.63319572055786</v>
      </c>
    </row>
    <row r="128" spans="1:17" x14ac:dyDescent="0.25">
      <c r="A128" s="18" t="s">
        <v>13</v>
      </c>
      <c r="B128" s="35">
        <f t="shared" ref="B128:Q128" si="9">IF(B51=0,"",B51/B4*1000)</f>
        <v>3724.0402119563914</v>
      </c>
      <c r="C128" s="35">
        <f t="shared" si="9"/>
        <v>3401.8336943995319</v>
      </c>
      <c r="D128" s="35">
        <f t="shared" si="9"/>
        <v>3725.1671023154809</v>
      </c>
      <c r="E128" s="35">
        <f t="shared" si="9"/>
        <v>4628.6343419535888</v>
      </c>
      <c r="F128" s="35">
        <f t="shared" si="9"/>
        <v>4043.6380135924333</v>
      </c>
      <c r="G128" s="35">
        <f t="shared" si="9"/>
        <v>4520.786330992797</v>
      </c>
      <c r="H128" s="35">
        <f t="shared" si="9"/>
        <v>4287.5771064186592</v>
      </c>
      <c r="I128" s="35">
        <f t="shared" si="9"/>
        <v>3531.1781847587731</v>
      </c>
      <c r="J128" s="35">
        <f t="shared" si="9"/>
        <v>3113.6165412763198</v>
      </c>
      <c r="K128" s="35">
        <f t="shared" si="9"/>
        <v>5759.961675041588</v>
      </c>
      <c r="L128" s="35">
        <f t="shared" si="9"/>
        <v>1250.5107671679843</v>
      </c>
      <c r="M128" s="35">
        <f t="shared" si="9"/>
        <v>1411.3125440495912</v>
      </c>
      <c r="N128" s="35">
        <f t="shared" si="9"/>
        <v>1233.3131950806658</v>
      </c>
      <c r="O128" s="35">
        <f t="shared" si="9"/>
        <v>1406.3595756069258</v>
      </c>
      <c r="P128" s="35">
        <f t="shared" si="9"/>
        <v>1719.1992684024024</v>
      </c>
      <c r="Q128" s="35">
        <f t="shared" si="9"/>
        <v>1798.01566387663</v>
      </c>
    </row>
    <row r="129" spans="1:17" x14ac:dyDescent="0.25">
      <c r="A129" s="23" t="s">
        <v>12</v>
      </c>
      <c r="B129" s="37">
        <f t="shared" ref="B129:Q129" si="10">IF(B54=0,"",B54/B5*1000)</f>
        <v>2612.3789114491319</v>
      </c>
      <c r="C129" s="37">
        <f t="shared" si="10"/>
        <v>2458.9138967878871</v>
      </c>
      <c r="D129" s="37">
        <f t="shared" si="10"/>
        <v>2286.9074678660886</v>
      </c>
      <c r="E129" s="37">
        <f t="shared" si="10"/>
        <v>2650.3863536988551</v>
      </c>
      <c r="F129" s="37">
        <f t="shared" si="10"/>
        <v>2434.9924285073484</v>
      </c>
      <c r="G129" s="37">
        <f t="shared" si="10"/>
        <v>2696.9668236612615</v>
      </c>
      <c r="H129" s="37">
        <f t="shared" si="10"/>
        <v>2556.1342479484101</v>
      </c>
      <c r="I129" s="37">
        <f t="shared" si="10"/>
        <v>2040.5079548218423</v>
      </c>
      <c r="J129" s="37">
        <f t="shared" si="10"/>
        <v>1971.613480194429</v>
      </c>
      <c r="K129" s="37">
        <f t="shared" si="10"/>
        <v>891.18999499837287</v>
      </c>
      <c r="L129" s="37">
        <f t="shared" si="10"/>
        <v>242.98016387011694</v>
      </c>
      <c r="M129" s="37">
        <f t="shared" si="10"/>
        <v>263.54269722357134</v>
      </c>
      <c r="N129" s="37">
        <f t="shared" si="10"/>
        <v>415.044984294757</v>
      </c>
      <c r="O129" s="37">
        <f t="shared" si="10"/>
        <v>743.85389501350926</v>
      </c>
      <c r="P129" s="37">
        <f t="shared" si="10"/>
        <v>794.12921708722354</v>
      </c>
      <c r="Q129" s="37">
        <f t="shared" si="10"/>
        <v>684.54168393586451</v>
      </c>
    </row>
    <row r="130" spans="1:17" x14ac:dyDescent="0.25">
      <c r="A130" s="21" t="s">
        <v>44</v>
      </c>
      <c r="B130" s="35">
        <f t="shared" ref="B130:Q130" si="11">IF(B55=0,"",B55/B6*1000)</f>
        <v>19787.886919896599</v>
      </c>
      <c r="C130" s="35">
        <f t="shared" si="11"/>
        <v>15161.760385129395</v>
      </c>
      <c r="D130" s="35">
        <f t="shared" si="11"/>
        <v>14766.75547245543</v>
      </c>
      <c r="E130" s="35">
        <f t="shared" si="11"/>
        <v>15909.129064426705</v>
      </c>
      <c r="F130" s="35">
        <f t="shared" si="11"/>
        <v>18826.455669349678</v>
      </c>
      <c r="G130" s="35">
        <f t="shared" si="11"/>
        <v>23294.979267879833</v>
      </c>
      <c r="H130" s="35">
        <f t="shared" si="11"/>
        <v>20531.85109033859</v>
      </c>
      <c r="I130" s="35">
        <f t="shared" si="11"/>
        <v>815.94339152879627</v>
      </c>
      <c r="J130" s="35">
        <f t="shared" si="11"/>
        <v>1211.4796100690969</v>
      </c>
      <c r="K130" s="35">
        <f t="shared" si="11"/>
        <v>1111.272590274071</v>
      </c>
      <c r="L130" s="35">
        <f t="shared" si="11"/>
        <v>348.23287329053181</v>
      </c>
      <c r="M130" s="35">
        <f t="shared" si="11"/>
        <v>805.11883410530459</v>
      </c>
      <c r="N130" s="35">
        <f t="shared" si="11"/>
        <v>1093.2249560416228</v>
      </c>
      <c r="O130" s="35">
        <f t="shared" si="11"/>
        <v>1986.0502326775736</v>
      </c>
      <c r="P130" s="35">
        <f t="shared" si="11"/>
        <v>1921.9478071570045</v>
      </c>
      <c r="Q130" s="35">
        <f t="shared" si="11"/>
        <v>1772.1679623669818</v>
      </c>
    </row>
    <row r="131" spans="1:17" x14ac:dyDescent="0.25">
      <c r="A131" s="21" t="s">
        <v>59</v>
      </c>
      <c r="B131" s="35">
        <f t="shared" ref="B131:Q131" si="12">IF(B56=0,"",B56/B7*1000)</f>
        <v>8507.5987243375039</v>
      </c>
      <c r="C131" s="35">
        <f t="shared" si="12"/>
        <v>8499.7702517725884</v>
      </c>
      <c r="D131" s="35">
        <f t="shared" si="12"/>
        <v>7535.1978472097371</v>
      </c>
      <c r="E131" s="35">
        <f t="shared" si="12"/>
        <v>9193.8186266165721</v>
      </c>
      <c r="F131" s="35">
        <f t="shared" si="12"/>
        <v>7519.431868611272</v>
      </c>
      <c r="G131" s="35">
        <f t="shared" si="12"/>
        <v>8174.959102244381</v>
      </c>
      <c r="H131" s="35">
        <f t="shared" si="12"/>
        <v>8528.202026572937</v>
      </c>
      <c r="I131" s="35">
        <f t="shared" si="12"/>
        <v>9983.6206721587732</v>
      </c>
      <c r="J131" s="35">
        <f t="shared" si="12"/>
        <v>9541.7569576831538</v>
      </c>
      <c r="K131" s="35">
        <f t="shared" si="12"/>
        <v>5062.5174652834212</v>
      </c>
      <c r="L131" s="35">
        <f t="shared" si="12"/>
        <v>415.22298137467288</v>
      </c>
      <c r="M131" s="35">
        <f t="shared" si="12"/>
        <v>403.33932357459042</v>
      </c>
      <c r="N131" s="35">
        <f t="shared" si="12"/>
        <v>657.08983162182824</v>
      </c>
      <c r="O131" s="35">
        <f t="shared" si="12"/>
        <v>1267.662844983478</v>
      </c>
      <c r="P131" s="35">
        <f t="shared" si="12"/>
        <v>1401.0180644975721</v>
      </c>
      <c r="Q131" s="35">
        <f t="shared" si="12"/>
        <v>1190.5823836328561</v>
      </c>
    </row>
    <row r="132" spans="1:17" x14ac:dyDescent="0.25">
      <c r="A132" s="21" t="s">
        <v>42</v>
      </c>
      <c r="B132" s="35">
        <f t="shared" ref="B132:Q132" si="13">IF(B59=0,"",B59/B8*1000)</f>
        <v>646.21206636572958</v>
      </c>
      <c r="C132" s="35">
        <f t="shared" si="13"/>
        <v>705.29503802502779</v>
      </c>
      <c r="D132" s="35">
        <f t="shared" si="13"/>
        <v>708.79160121680673</v>
      </c>
      <c r="E132" s="35">
        <f t="shared" si="13"/>
        <v>779.97187153311359</v>
      </c>
      <c r="F132" s="35">
        <f t="shared" si="13"/>
        <v>684.05713798721342</v>
      </c>
      <c r="G132" s="35">
        <f t="shared" si="13"/>
        <v>638.98571245983885</v>
      </c>
      <c r="H132" s="35">
        <f t="shared" si="13"/>
        <v>503.51594157544554</v>
      </c>
      <c r="I132" s="35">
        <f t="shared" si="13"/>
        <v>588.21933028051922</v>
      </c>
      <c r="J132" s="35">
        <f t="shared" si="13"/>
        <v>568.10252809938561</v>
      </c>
      <c r="K132" s="35">
        <f t="shared" si="13"/>
        <v>356.0867572335091</v>
      </c>
      <c r="L132" s="35">
        <f t="shared" si="13"/>
        <v>263.65713427719635</v>
      </c>
      <c r="M132" s="35">
        <f t="shared" si="13"/>
        <v>251.12453110925475</v>
      </c>
      <c r="N132" s="35">
        <f t="shared" si="13"/>
        <v>615.51159832974474</v>
      </c>
      <c r="O132" s="35">
        <f t="shared" si="13"/>
        <v>387.13182380780449</v>
      </c>
      <c r="P132" s="35">
        <f t="shared" si="13"/>
        <v>405.96647889924964</v>
      </c>
      <c r="Q132" s="35">
        <f t="shared" si="13"/>
        <v>287.22767375585727</v>
      </c>
    </row>
    <row r="133" spans="1:17" x14ac:dyDescent="0.25">
      <c r="A133" s="23" t="s">
        <v>11</v>
      </c>
      <c r="B133" s="37">
        <f t="shared" ref="B133:Q133" si="14">IF(B60=0,"",B60/B9*1000)</f>
        <v>2683.4361680379129</v>
      </c>
      <c r="C133" s="37">
        <f t="shared" si="14"/>
        <v>2925.6236002298856</v>
      </c>
      <c r="D133" s="37">
        <f t="shared" si="14"/>
        <v>3254.358601161478</v>
      </c>
      <c r="E133" s="37">
        <f t="shared" si="14"/>
        <v>3461.0628744112369</v>
      </c>
      <c r="F133" s="37">
        <f t="shared" si="14"/>
        <v>2399.6193280984003</v>
      </c>
      <c r="G133" s="37">
        <f t="shared" si="14"/>
        <v>2449.0557968293961</v>
      </c>
      <c r="H133" s="37">
        <f t="shared" si="14"/>
        <v>2010.3902062474378</v>
      </c>
      <c r="I133" s="37">
        <f t="shared" si="14"/>
        <v>2227.2205819247374</v>
      </c>
      <c r="J133" s="37">
        <f t="shared" si="14"/>
        <v>2392.5166856478995</v>
      </c>
      <c r="K133" s="37">
        <f t="shared" si="14"/>
        <v>1987.9194677263586</v>
      </c>
      <c r="L133" s="37">
        <f t="shared" si="14"/>
        <v>4287.8408254331371</v>
      </c>
      <c r="M133" s="37">
        <f t="shared" si="14"/>
        <v>3701.7018198495221</v>
      </c>
      <c r="N133" s="37">
        <f t="shared" si="14"/>
        <v>1685.946342648155</v>
      </c>
      <c r="O133" s="37">
        <f t="shared" si="14"/>
        <v>1706.5333195765725</v>
      </c>
      <c r="P133" s="37">
        <f t="shared" si="14"/>
        <v>1556.609475491904</v>
      </c>
      <c r="Q133" s="37">
        <f t="shared" si="14"/>
        <v>1092.9852428669021</v>
      </c>
    </row>
    <row r="134" spans="1:17" x14ac:dyDescent="0.25">
      <c r="A134" s="21" t="s">
        <v>61</v>
      </c>
      <c r="B134" s="35">
        <f t="shared" ref="B134:Q134" si="15">IF(B61=0,"",B61/B10*1000)</f>
        <v>5276.8133708929417</v>
      </c>
      <c r="C134" s="35">
        <f t="shared" si="15"/>
        <v>5633.3379534833812</v>
      </c>
      <c r="D134" s="35">
        <f t="shared" si="15"/>
        <v>6390.5372551711516</v>
      </c>
      <c r="E134" s="35">
        <f t="shared" si="15"/>
        <v>6715.4810895674946</v>
      </c>
      <c r="F134" s="35">
        <f t="shared" si="15"/>
        <v>4733.3821919581133</v>
      </c>
      <c r="G134" s="35">
        <f t="shared" si="15"/>
        <v>4837.7025448016275</v>
      </c>
      <c r="H134" s="35">
        <f t="shared" si="15"/>
        <v>4308.3525327574152</v>
      </c>
      <c r="I134" s="35">
        <f t="shared" si="15"/>
        <v>4475.4365498060488</v>
      </c>
      <c r="J134" s="35">
        <f t="shared" si="15"/>
        <v>4612.8577393385858</v>
      </c>
      <c r="K134" s="35">
        <f t="shared" si="15"/>
        <v>4573.3234864246542</v>
      </c>
      <c r="L134" s="35">
        <f t="shared" si="15"/>
        <v>6614.2507481351704</v>
      </c>
      <c r="M134" s="35">
        <f t="shared" si="15"/>
        <v>5382.3866641104378</v>
      </c>
      <c r="N134" s="35">
        <f t="shared" si="15"/>
        <v>2460.2566427543302</v>
      </c>
      <c r="O134" s="35">
        <f t="shared" si="15"/>
        <v>2933.1059498079999</v>
      </c>
      <c r="P134" s="35">
        <f t="shared" si="15"/>
        <v>3051.7876811760862</v>
      </c>
      <c r="Q134" s="35">
        <f t="shared" si="15"/>
        <v>2302.3699518242001</v>
      </c>
    </row>
    <row r="135" spans="1:17" x14ac:dyDescent="0.25">
      <c r="A135" s="21" t="s">
        <v>40</v>
      </c>
      <c r="B135" s="35">
        <f t="shared" ref="B135:Q135" si="16">IF(B62=0,"",B62/B11*1000)</f>
        <v>1899.9698549112545</v>
      </c>
      <c r="C135" s="35">
        <f t="shared" si="16"/>
        <v>1996.3733640918142</v>
      </c>
      <c r="D135" s="35">
        <f t="shared" si="16"/>
        <v>2280.8614164486553</v>
      </c>
      <c r="E135" s="35">
        <f t="shared" si="16"/>
        <v>2389.9929970099893</v>
      </c>
      <c r="F135" s="35">
        <f t="shared" si="16"/>
        <v>1684.5777897470439</v>
      </c>
      <c r="G135" s="35">
        <f t="shared" si="16"/>
        <v>1721.7046775181877</v>
      </c>
      <c r="H135" s="35">
        <f t="shared" si="16"/>
        <v>1533.3126911691797</v>
      </c>
      <c r="I135" s="35">
        <f t="shared" si="16"/>
        <v>1592.776730354532</v>
      </c>
      <c r="J135" s="35">
        <f t="shared" si="16"/>
        <v>1641.683975605177</v>
      </c>
      <c r="K135" s="35">
        <f t="shared" si="16"/>
        <v>486.7408355348266</v>
      </c>
      <c r="L135" s="35">
        <f t="shared" si="16"/>
        <v>2339.1706723714879</v>
      </c>
      <c r="M135" s="35">
        <f t="shared" si="16"/>
        <v>2158.9346463059792</v>
      </c>
      <c r="N135" s="35">
        <f t="shared" si="16"/>
        <v>1516.2168334323449</v>
      </c>
      <c r="O135" s="35">
        <f t="shared" si="16"/>
        <v>295.98865456165953</v>
      </c>
      <c r="P135" s="35">
        <f t="shared" si="16"/>
        <v>556.12284709203004</v>
      </c>
      <c r="Q135" s="35">
        <f t="shared" si="16"/>
        <v>419.55754018057337</v>
      </c>
    </row>
    <row r="136" spans="1:17" x14ac:dyDescent="0.25">
      <c r="A136" s="21" t="s">
        <v>39</v>
      </c>
      <c r="B136" s="35">
        <f t="shared" ref="B136:Q136" si="17">IF(B63=0,"",B63/B12*1000)</f>
        <v>26.040443168000927</v>
      </c>
      <c r="C136" s="35">
        <f t="shared" si="17"/>
        <v>28.207096653573604</v>
      </c>
      <c r="D136" s="35">
        <f t="shared" si="17"/>
        <v>31.019279125239571</v>
      </c>
      <c r="E136" s="35">
        <f t="shared" si="17"/>
        <v>31.862528075690392</v>
      </c>
      <c r="F136" s="35">
        <f t="shared" si="17"/>
        <v>24.165072402611536</v>
      </c>
      <c r="G136" s="35">
        <f t="shared" si="17"/>
        <v>24.597129289883679</v>
      </c>
      <c r="H136" s="35">
        <f t="shared" si="17"/>
        <v>22.787682450091342</v>
      </c>
      <c r="I136" s="35">
        <f t="shared" si="17"/>
        <v>23.191442182463756</v>
      </c>
      <c r="J136" s="35">
        <f t="shared" si="17"/>
        <v>23.563731449816366</v>
      </c>
      <c r="K136" s="35">
        <f t="shared" si="17"/>
        <v>24.894408608457855</v>
      </c>
      <c r="L136" s="35">
        <f t="shared" si="17"/>
        <v>32.206782699999181</v>
      </c>
      <c r="M136" s="35">
        <f t="shared" si="17"/>
        <v>23.437559429360679</v>
      </c>
      <c r="N136" s="35">
        <f t="shared" si="17"/>
        <v>15.349293240903149</v>
      </c>
      <c r="O136" s="35">
        <f t="shared" si="17"/>
        <v>19.971148559821334</v>
      </c>
      <c r="P136" s="35">
        <f t="shared" si="17"/>
        <v>21.11346136970074</v>
      </c>
      <c r="Q136" s="35">
        <f t="shared" si="17"/>
        <v>17.232307209589816</v>
      </c>
    </row>
    <row r="137" spans="1:17" x14ac:dyDescent="0.25">
      <c r="A137" s="23" t="s">
        <v>10</v>
      </c>
      <c r="B137" s="37">
        <f t="shared" ref="B137:Q137" si="18">IF(B64=0,"",B64/B13*1000)</f>
        <v>1343.4071138680918</v>
      </c>
      <c r="C137" s="37">
        <f t="shared" si="18"/>
        <v>1360.5104613716542</v>
      </c>
      <c r="D137" s="37">
        <f t="shared" si="18"/>
        <v>1456.0901915333729</v>
      </c>
      <c r="E137" s="37">
        <f t="shared" si="18"/>
        <v>946.17313018758932</v>
      </c>
      <c r="F137" s="37">
        <f t="shared" si="18"/>
        <v>1109.0810684194337</v>
      </c>
      <c r="G137" s="37">
        <f t="shared" si="18"/>
        <v>1053.1237056818577</v>
      </c>
      <c r="H137" s="37">
        <f t="shared" si="18"/>
        <v>851.31173216235675</v>
      </c>
      <c r="I137" s="37">
        <f t="shared" si="18"/>
        <v>624.88371187330995</v>
      </c>
      <c r="J137" s="37">
        <f t="shared" si="18"/>
        <v>524.69616890518603</v>
      </c>
      <c r="K137" s="37">
        <f t="shared" si="18"/>
        <v>609.9431239975994</v>
      </c>
      <c r="L137" s="37">
        <f t="shared" si="18"/>
        <v>940.24745257643815</v>
      </c>
      <c r="M137" s="37">
        <f t="shared" si="18"/>
        <v>1052.4700430768439</v>
      </c>
      <c r="N137" s="37">
        <f t="shared" si="18"/>
        <v>767.81972924434524</v>
      </c>
      <c r="O137" s="37">
        <f t="shared" si="18"/>
        <v>894.07286225265398</v>
      </c>
      <c r="P137" s="37">
        <f t="shared" si="18"/>
        <v>772.08185211197394</v>
      </c>
      <c r="Q137" s="37">
        <f t="shared" si="18"/>
        <v>871.28200589661844</v>
      </c>
    </row>
    <row r="138" spans="1:17" x14ac:dyDescent="0.25">
      <c r="A138" s="21" t="s">
        <v>38</v>
      </c>
      <c r="B138" s="35">
        <f t="shared" ref="B138:Q138" si="19">IF(B65=0,"",B65/B14*1000)</f>
        <v>832.5885950518151</v>
      </c>
      <c r="C138" s="35">
        <f t="shared" si="19"/>
        <v>808.62964300676856</v>
      </c>
      <c r="D138" s="35">
        <f t="shared" si="19"/>
        <v>857.24384035604612</v>
      </c>
      <c r="E138" s="35">
        <f t="shared" si="19"/>
        <v>568.56162635532155</v>
      </c>
      <c r="F138" s="35">
        <f t="shared" si="19"/>
        <v>703.74166958835633</v>
      </c>
      <c r="G138" s="35">
        <f t="shared" si="19"/>
        <v>716.2032190698493</v>
      </c>
      <c r="H138" s="35">
        <f t="shared" si="19"/>
        <v>612.51691635139161</v>
      </c>
      <c r="I138" s="35">
        <f t="shared" si="19"/>
        <v>432.06680085949949</v>
      </c>
      <c r="J138" s="35">
        <f t="shared" si="19"/>
        <v>249.79190414749056</v>
      </c>
      <c r="K138" s="35">
        <f t="shared" si="19"/>
        <v>338.22994821212643</v>
      </c>
      <c r="L138" s="35">
        <f t="shared" si="19"/>
        <v>512.33924052492466</v>
      </c>
      <c r="M138" s="35">
        <f t="shared" si="19"/>
        <v>563.19195190997243</v>
      </c>
      <c r="N138" s="35">
        <f t="shared" si="19"/>
        <v>392.96721168775059</v>
      </c>
      <c r="O138" s="35">
        <f t="shared" si="19"/>
        <v>286.96410445213922</v>
      </c>
      <c r="P138" s="35">
        <f t="shared" si="19"/>
        <v>257.37275177217424</v>
      </c>
      <c r="Q138" s="35">
        <f t="shared" si="19"/>
        <v>284.27944289323199</v>
      </c>
    </row>
    <row r="139" spans="1:17" x14ac:dyDescent="0.25">
      <c r="A139" s="21" t="s">
        <v>37</v>
      </c>
      <c r="B139" s="35">
        <f t="shared" ref="B139:Q139" si="20">IF(B66=0,"",B66/B15*1000)</f>
        <v>3552.4814355471717</v>
      </c>
      <c r="C139" s="35">
        <f t="shared" si="20"/>
        <v>3084.8555643825707</v>
      </c>
      <c r="D139" s="35">
        <f t="shared" si="20"/>
        <v>3046.2882679053369</v>
      </c>
      <c r="E139" s="35">
        <f t="shared" si="20"/>
        <v>2020.4316793084586</v>
      </c>
      <c r="F139" s="35">
        <f t="shared" si="20"/>
        <v>2524.4731743591774</v>
      </c>
      <c r="G139" s="35">
        <f t="shared" si="20"/>
        <v>2674.4841374515772</v>
      </c>
      <c r="H139" s="35">
        <f t="shared" si="20"/>
        <v>2380.2300942175207</v>
      </c>
      <c r="I139" s="35">
        <f t="shared" si="20"/>
        <v>1711.3626066702982</v>
      </c>
      <c r="J139" s="35">
        <f t="shared" si="20"/>
        <v>1137.3801084362481</v>
      </c>
      <c r="K139" s="35">
        <f t="shared" si="20"/>
        <v>685.13514386327199</v>
      </c>
      <c r="L139" s="35">
        <f t="shared" si="20"/>
        <v>708.25025361062637</v>
      </c>
      <c r="M139" s="35">
        <f t="shared" si="20"/>
        <v>1334.5027161950056</v>
      </c>
      <c r="N139" s="35">
        <f t="shared" si="20"/>
        <v>1939.6815761969578</v>
      </c>
      <c r="O139" s="35">
        <f t="shared" si="20"/>
        <v>5844.7577292655615</v>
      </c>
      <c r="P139" s="35">
        <f t="shared" si="20"/>
        <v>5490.9834680581716</v>
      </c>
      <c r="Q139" s="35">
        <f t="shared" si="20"/>
        <v>6159.2156951205934</v>
      </c>
    </row>
    <row r="140" spans="1:17" x14ac:dyDescent="0.25">
      <c r="A140" s="21" t="s">
        <v>57</v>
      </c>
      <c r="B140" s="35">
        <f t="shared" ref="B140:Q140" si="21">IF(B67=0,"",B67/B16*1000)</f>
        <v>7676.1749634353773</v>
      </c>
      <c r="C140" s="35">
        <f t="shared" si="21"/>
        <v>7077.3874660944575</v>
      </c>
      <c r="D140" s="35">
        <f t="shared" si="21"/>
        <v>7235.7325578641203</v>
      </c>
      <c r="E140" s="35">
        <f t="shared" si="21"/>
        <v>4603.1165422336362</v>
      </c>
      <c r="F140" s="35">
        <f t="shared" si="21"/>
        <v>5570.8843829289708</v>
      </c>
      <c r="G140" s="35">
        <f t="shared" si="21"/>
        <v>5710.6089422252981</v>
      </c>
      <c r="H140" s="35">
        <f t="shared" si="21"/>
        <v>5017.6255460006778</v>
      </c>
      <c r="I140" s="35">
        <f t="shared" si="21"/>
        <v>3940.6901019972511</v>
      </c>
      <c r="J140" s="35">
        <f t="shared" si="21"/>
        <v>2889.4795250100024</v>
      </c>
      <c r="K140" s="35">
        <f t="shared" si="21"/>
        <v>3592.1532947079577</v>
      </c>
      <c r="L140" s="35">
        <f t="shared" si="21"/>
        <v>4478.4912079669002</v>
      </c>
      <c r="M140" s="35">
        <f t="shared" si="21"/>
        <v>4507.9903895078814</v>
      </c>
      <c r="N140" s="35">
        <f t="shared" si="21"/>
        <v>3562.5620366027229</v>
      </c>
      <c r="O140" s="35">
        <f t="shared" si="21"/>
        <v>2103.2111617620467</v>
      </c>
      <c r="P140" s="35">
        <f t="shared" si="21"/>
        <v>1846.3258566433944</v>
      </c>
      <c r="Q140" s="35">
        <f t="shared" si="21"/>
        <v>2165.3565424211151</v>
      </c>
    </row>
    <row r="141" spans="1:17" x14ac:dyDescent="0.25">
      <c r="A141" s="23" t="s">
        <v>9</v>
      </c>
      <c r="B141" s="37">
        <f t="shared" ref="B141:Q141" si="22">IF(B68=0,"",B68/B17*1000)</f>
        <v>670.98829093488052</v>
      </c>
      <c r="C141" s="37">
        <f t="shared" si="22"/>
        <v>541.5431271158559</v>
      </c>
      <c r="D141" s="37">
        <f t="shared" si="22"/>
        <v>549.99074283649986</v>
      </c>
      <c r="E141" s="37">
        <f t="shared" si="22"/>
        <v>786.86615832446307</v>
      </c>
      <c r="F141" s="37">
        <f t="shared" si="22"/>
        <v>479.03208948757504</v>
      </c>
      <c r="G141" s="37">
        <f t="shared" si="22"/>
        <v>423.85075695383125</v>
      </c>
      <c r="H141" s="37">
        <f t="shared" si="22"/>
        <v>377.9919808626023</v>
      </c>
      <c r="I141" s="37">
        <f t="shared" si="22"/>
        <v>324.36868883893766</v>
      </c>
      <c r="J141" s="37">
        <f t="shared" si="22"/>
        <v>130.12946746566794</v>
      </c>
      <c r="K141" s="37">
        <f t="shared" si="22"/>
        <v>99.162384825396828</v>
      </c>
      <c r="L141" s="37">
        <f t="shared" si="22"/>
        <v>234.64212289691798</v>
      </c>
      <c r="M141" s="37">
        <f t="shared" si="22"/>
        <v>82.700610152828332</v>
      </c>
      <c r="N141" s="37">
        <f t="shared" si="22"/>
        <v>130.32124969516158</v>
      </c>
      <c r="O141" s="37">
        <f t="shared" si="22"/>
        <v>133.33615299874776</v>
      </c>
      <c r="P141" s="37">
        <f t="shared" si="22"/>
        <v>193.85395369728607</v>
      </c>
      <c r="Q141" s="37">
        <f t="shared" si="22"/>
        <v>203.62822865776477</v>
      </c>
    </row>
    <row r="142" spans="1:17" x14ac:dyDescent="0.25">
      <c r="A142" s="21" t="s">
        <v>35</v>
      </c>
      <c r="B142" s="35">
        <f t="shared" ref="B142:Q142" si="23">IF(B69=0,"",B69/B18*1000)</f>
        <v>4361.3254055398811</v>
      </c>
      <c r="C142" s="35">
        <f t="shared" si="23"/>
        <v>4067.2146898643755</v>
      </c>
      <c r="D142" s="35">
        <f t="shared" si="23"/>
        <v>3816.743531977696</v>
      </c>
      <c r="E142" s="35">
        <f t="shared" si="23"/>
        <v>5989.3808138113636</v>
      </c>
      <c r="F142" s="35">
        <f t="shared" si="23"/>
        <v>4045.4548383795918</v>
      </c>
      <c r="G142" s="35">
        <f t="shared" si="23"/>
        <v>4550.0087758422933</v>
      </c>
      <c r="H142" s="35">
        <f t="shared" si="23"/>
        <v>4524.8493009199237</v>
      </c>
      <c r="I142" s="35">
        <f t="shared" si="23"/>
        <v>3521.502552124869</v>
      </c>
      <c r="J142" s="35">
        <f t="shared" si="23"/>
        <v>1715.8215916606771</v>
      </c>
      <c r="K142" s="35">
        <f t="shared" si="23"/>
        <v>2612.6132957683481</v>
      </c>
      <c r="L142" s="35" t="str">
        <f t="shared" si="23"/>
        <v/>
      </c>
      <c r="M142" s="35" t="str">
        <f t="shared" si="23"/>
        <v/>
      </c>
      <c r="N142" s="35" t="str">
        <f t="shared" si="23"/>
        <v/>
      </c>
      <c r="O142" s="35" t="str">
        <f t="shared" si="23"/>
        <v/>
      </c>
      <c r="P142" s="35" t="str">
        <f t="shared" si="23"/>
        <v/>
      </c>
      <c r="Q142" s="35" t="str">
        <f t="shared" si="23"/>
        <v/>
      </c>
    </row>
    <row r="143" spans="1:17" x14ac:dyDescent="0.25">
      <c r="A143" s="21" t="s">
        <v>56</v>
      </c>
      <c r="B143" s="35">
        <f t="shared" ref="B143:Q143" si="24">IF(B70=0,"",B70/B19*1000)</f>
        <v>543.93406526704314</v>
      </c>
      <c r="C143" s="35">
        <f t="shared" si="24"/>
        <v>479.61739620256606</v>
      </c>
      <c r="D143" s="35">
        <f t="shared" si="24"/>
        <v>450.08113275701459</v>
      </c>
      <c r="E143" s="35">
        <f t="shared" si="24"/>
        <v>698.80458490923672</v>
      </c>
      <c r="F143" s="35">
        <f t="shared" si="24"/>
        <v>471.99910591491602</v>
      </c>
      <c r="G143" s="35">
        <f t="shared" si="24"/>
        <v>530.86739560855096</v>
      </c>
      <c r="H143" s="35">
        <f t="shared" si="24"/>
        <v>516.64182174295445</v>
      </c>
      <c r="I143" s="35">
        <f t="shared" si="24"/>
        <v>383.96445938248326</v>
      </c>
      <c r="J143" s="35">
        <f t="shared" si="24"/>
        <v>187.08335435998944</v>
      </c>
      <c r="K143" s="35">
        <f t="shared" si="24"/>
        <v>154.28590083616518</v>
      </c>
      <c r="L143" s="35">
        <f t="shared" si="24"/>
        <v>487.90091115839272</v>
      </c>
      <c r="M143" s="35">
        <f t="shared" si="24"/>
        <v>212.30399326656698</v>
      </c>
      <c r="N143" s="35">
        <f t="shared" si="24"/>
        <v>408.16058644699552</v>
      </c>
      <c r="O143" s="35">
        <f t="shared" si="24"/>
        <v>383.71232421715774</v>
      </c>
      <c r="P143" s="35">
        <f t="shared" si="24"/>
        <v>501.59436621206845</v>
      </c>
      <c r="Q143" s="35">
        <f t="shared" si="24"/>
        <v>503.86690123965627</v>
      </c>
    </row>
    <row r="144" spans="1:17" x14ac:dyDescent="0.25">
      <c r="A144" s="21" t="s">
        <v>55</v>
      </c>
      <c r="B144" s="35">
        <f t="shared" ref="B144:Q144" si="25">IF(B71=0,"",B71/B20*1000)</f>
        <v>101.58576779624364</v>
      </c>
      <c r="C144" s="35">
        <f t="shared" si="25"/>
        <v>86.541331384259422</v>
      </c>
      <c r="D144" s="35">
        <f t="shared" si="25"/>
        <v>97.971657040296236</v>
      </c>
      <c r="E144" s="35">
        <f t="shared" si="25"/>
        <v>122.77929784990226</v>
      </c>
      <c r="F144" s="35">
        <f t="shared" si="25"/>
        <v>70.879117811189161</v>
      </c>
      <c r="G144" s="35">
        <f t="shared" si="25"/>
        <v>72.439647032599211</v>
      </c>
      <c r="H144" s="35">
        <f t="shared" si="25"/>
        <v>61.345598788412367</v>
      </c>
      <c r="I144" s="35">
        <f t="shared" si="25"/>
        <v>53.157762143991668</v>
      </c>
      <c r="J144" s="35">
        <f t="shared" si="25"/>
        <v>27.7574745123427</v>
      </c>
      <c r="K144" s="35">
        <f t="shared" si="25"/>
        <v>42.142957365247348</v>
      </c>
      <c r="L144" s="35">
        <f t="shared" si="25"/>
        <v>79.637774118894797</v>
      </c>
      <c r="M144" s="35">
        <f t="shared" si="25"/>
        <v>25.742287331959204</v>
      </c>
      <c r="N144" s="35">
        <f t="shared" si="25"/>
        <v>29.398509949546458</v>
      </c>
      <c r="O144" s="35">
        <f t="shared" si="25"/>
        <v>29.637219408728491</v>
      </c>
      <c r="P144" s="35">
        <f t="shared" si="25"/>
        <v>36.452566235887332</v>
      </c>
      <c r="Q144" s="35">
        <f t="shared" si="25"/>
        <v>40.382949478977437</v>
      </c>
    </row>
    <row r="145" spans="1:17" x14ac:dyDescent="0.25">
      <c r="A145" s="20" t="s">
        <v>54</v>
      </c>
      <c r="B145" s="36">
        <f t="shared" ref="B145:Q145" si="26">IF(B72=0,"",B72/B21*1000)</f>
        <v>129.4732543598131</v>
      </c>
      <c r="C145" s="36">
        <f t="shared" si="26"/>
        <v>124.12848997746121</v>
      </c>
      <c r="D145" s="36">
        <f t="shared" si="26"/>
        <v>125.66641393486097</v>
      </c>
      <c r="E145" s="36">
        <f t="shared" si="26"/>
        <v>118.3185940839163</v>
      </c>
      <c r="F145" s="36">
        <f t="shared" si="26"/>
        <v>137.91041399543548</v>
      </c>
      <c r="G145" s="36">
        <f t="shared" si="26"/>
        <v>147.62209956148052</v>
      </c>
      <c r="H145" s="36">
        <f t="shared" si="26"/>
        <v>82.376481954709433</v>
      </c>
      <c r="I145" s="36">
        <f t="shared" si="26"/>
        <v>104.14522776943691</v>
      </c>
      <c r="J145" s="36">
        <f t="shared" si="26"/>
        <v>98.245890717317039</v>
      </c>
      <c r="K145" s="36">
        <f t="shared" si="26"/>
        <v>82.38950821180191</v>
      </c>
      <c r="L145" s="36">
        <f t="shared" si="26"/>
        <v>81.10683816822656</v>
      </c>
      <c r="M145" s="36">
        <f t="shared" si="26"/>
        <v>81.522074183633251</v>
      </c>
      <c r="N145" s="36">
        <f t="shared" si="26"/>
        <v>85.361064647124834</v>
      </c>
      <c r="O145" s="36">
        <f t="shared" si="26"/>
        <v>76.515827467720229</v>
      </c>
      <c r="P145" s="36">
        <f t="shared" si="26"/>
        <v>87.522687823819922</v>
      </c>
      <c r="Q145" s="36">
        <f t="shared" si="26"/>
        <v>85.231228887861064</v>
      </c>
    </row>
    <row r="146" spans="1:17" x14ac:dyDescent="0.25">
      <c r="A146" s="18" t="s">
        <v>53</v>
      </c>
      <c r="B146" s="35">
        <f t="shared" ref="B146:Q146" si="27">IF(B73=0,"",B73/B22*1000)</f>
        <v>168.19392845267924</v>
      </c>
      <c r="C146" s="35">
        <f t="shared" si="27"/>
        <v>147.94314368543044</v>
      </c>
      <c r="D146" s="35">
        <f t="shared" si="27"/>
        <v>94.434221155885623</v>
      </c>
      <c r="E146" s="35">
        <f t="shared" si="27"/>
        <v>95.619378030674113</v>
      </c>
      <c r="F146" s="35">
        <f t="shared" si="27"/>
        <v>64.793803455124191</v>
      </c>
      <c r="G146" s="35">
        <f t="shared" si="27"/>
        <v>36.649373675119946</v>
      </c>
      <c r="H146" s="35">
        <f t="shared" si="27"/>
        <v>61.863091534199455</v>
      </c>
      <c r="I146" s="35">
        <f t="shared" si="27"/>
        <v>67.23024795919423</v>
      </c>
      <c r="J146" s="35">
        <f t="shared" si="27"/>
        <v>46.407174497708624</v>
      </c>
      <c r="K146" s="35">
        <f t="shared" si="27"/>
        <v>35.886249152360186</v>
      </c>
      <c r="L146" s="35">
        <f t="shared" si="27"/>
        <v>28.599505930011514</v>
      </c>
      <c r="M146" s="35">
        <f t="shared" si="27"/>
        <v>36.197375809162018</v>
      </c>
      <c r="N146" s="35">
        <f t="shared" si="27"/>
        <v>69.099469124387596</v>
      </c>
      <c r="O146" s="35">
        <f t="shared" si="27"/>
        <v>77.502775035026247</v>
      </c>
      <c r="P146" s="35">
        <f t="shared" si="27"/>
        <v>77.236695644358704</v>
      </c>
      <c r="Q146" s="35">
        <f t="shared" si="27"/>
        <v>70.802774185976588</v>
      </c>
    </row>
    <row r="147" spans="1:17" x14ac:dyDescent="0.25">
      <c r="A147" s="18" t="s">
        <v>52</v>
      </c>
      <c r="B147" s="35">
        <f t="shared" ref="B147:Q147" si="28">IF(B74=0,"",B74/B23*1000)</f>
        <v>269.92244615762809</v>
      </c>
      <c r="C147" s="35">
        <f t="shared" si="28"/>
        <v>281.92161719722242</v>
      </c>
      <c r="D147" s="35">
        <f t="shared" si="28"/>
        <v>273.2228496394132</v>
      </c>
      <c r="E147" s="35">
        <f t="shared" si="28"/>
        <v>210.09886722657805</v>
      </c>
      <c r="F147" s="35">
        <f t="shared" si="28"/>
        <v>179.83242943062203</v>
      </c>
      <c r="G147" s="35">
        <f t="shared" si="28"/>
        <v>138.72696146365786</v>
      </c>
      <c r="H147" s="35">
        <f t="shared" si="28"/>
        <v>117.43315748730642</v>
      </c>
      <c r="I147" s="35">
        <f t="shared" si="28"/>
        <v>100.24928520631107</v>
      </c>
      <c r="J147" s="35">
        <f t="shared" si="28"/>
        <v>95.673413966637554</v>
      </c>
      <c r="K147" s="35">
        <f t="shared" si="28"/>
        <v>70.788168038092607</v>
      </c>
      <c r="L147" s="35">
        <f t="shared" si="28"/>
        <v>70.826026400643073</v>
      </c>
      <c r="M147" s="35">
        <f t="shared" si="28"/>
        <v>79.365957055075398</v>
      </c>
      <c r="N147" s="35">
        <f t="shared" si="28"/>
        <v>70.602448701045049</v>
      </c>
      <c r="O147" s="35">
        <f t="shared" si="28"/>
        <v>75.601857320150316</v>
      </c>
      <c r="P147" s="35">
        <f t="shared" si="28"/>
        <v>79.038468723987606</v>
      </c>
      <c r="Q147" s="35">
        <f t="shared" si="28"/>
        <v>69.000365171182438</v>
      </c>
    </row>
    <row r="148" spans="1:17" x14ac:dyDescent="0.25">
      <c r="A148" s="18" t="s">
        <v>51</v>
      </c>
      <c r="B148" s="35">
        <f t="shared" ref="B148:Q148" si="29">IF(B75=0,"",B75/B24*1000)</f>
        <v>145.57151726177054</v>
      </c>
      <c r="C148" s="35">
        <f t="shared" si="29"/>
        <v>138.32623778518519</v>
      </c>
      <c r="D148" s="35">
        <f t="shared" si="29"/>
        <v>168.35135101270996</v>
      </c>
      <c r="E148" s="35">
        <f t="shared" si="29"/>
        <v>136.97685008734092</v>
      </c>
      <c r="F148" s="35">
        <f t="shared" si="29"/>
        <v>127.02876504748458</v>
      </c>
      <c r="G148" s="35">
        <f t="shared" si="29"/>
        <v>77.039251780629812</v>
      </c>
      <c r="H148" s="35">
        <f t="shared" si="29"/>
        <v>108.49555131576884</v>
      </c>
      <c r="I148" s="35">
        <f t="shared" si="29"/>
        <v>125.88325425515818</v>
      </c>
      <c r="J148" s="35">
        <f t="shared" si="29"/>
        <v>111.51979825091885</v>
      </c>
      <c r="K148" s="35">
        <f t="shared" si="29"/>
        <v>94.611058593695262</v>
      </c>
      <c r="L148" s="35">
        <f t="shared" si="29"/>
        <v>68.32385351207995</v>
      </c>
      <c r="M148" s="35">
        <f t="shared" si="29"/>
        <v>57.599027752459577</v>
      </c>
      <c r="N148" s="35">
        <f t="shared" si="29"/>
        <v>57.672340015118564</v>
      </c>
      <c r="O148" s="35">
        <f t="shared" si="29"/>
        <v>58.44265639682358</v>
      </c>
      <c r="P148" s="35">
        <f t="shared" si="29"/>
        <v>65.211872868717464</v>
      </c>
      <c r="Q148" s="35">
        <f t="shared" si="29"/>
        <v>62.863495350616418</v>
      </c>
    </row>
    <row r="149" spans="1:17" x14ac:dyDescent="0.25">
      <c r="A149" s="18" t="s">
        <v>50</v>
      </c>
      <c r="B149" s="35">
        <f t="shared" ref="B149:Q149" si="30">IF(B76=0,"",B76/B25*1000)</f>
        <v>267.77167013855404</v>
      </c>
      <c r="C149" s="35">
        <f t="shared" si="30"/>
        <v>236.82237192919075</v>
      </c>
      <c r="D149" s="35">
        <f t="shared" si="30"/>
        <v>229.6749423767094</v>
      </c>
      <c r="E149" s="35">
        <f t="shared" si="30"/>
        <v>141.062715721877</v>
      </c>
      <c r="F149" s="35">
        <f t="shared" si="30"/>
        <v>224.05374816688942</v>
      </c>
      <c r="G149" s="35">
        <f t="shared" si="30"/>
        <v>202.47543308117403</v>
      </c>
      <c r="H149" s="35">
        <f t="shared" si="30"/>
        <v>236.37846082077129</v>
      </c>
      <c r="I149" s="35">
        <f t="shared" si="30"/>
        <v>304.35418031565632</v>
      </c>
      <c r="J149" s="35">
        <f t="shared" si="30"/>
        <v>242.19998688933964</v>
      </c>
      <c r="K149" s="35">
        <f t="shared" si="30"/>
        <v>193.22754468985875</v>
      </c>
      <c r="L149" s="35">
        <f t="shared" si="30"/>
        <v>213.86280033754926</v>
      </c>
      <c r="M149" s="35">
        <f t="shared" si="30"/>
        <v>177.95306142137647</v>
      </c>
      <c r="N149" s="35">
        <f t="shared" si="30"/>
        <v>256.49356842619477</v>
      </c>
      <c r="O149" s="35">
        <f t="shared" si="30"/>
        <v>263.20964433355397</v>
      </c>
      <c r="P149" s="35">
        <f t="shared" si="30"/>
        <v>307.90993926175679</v>
      </c>
      <c r="Q149" s="35">
        <f t="shared" si="30"/>
        <v>327.52546262632336</v>
      </c>
    </row>
    <row r="150" spans="1:17" x14ac:dyDescent="0.25">
      <c r="A150" s="16" t="s">
        <v>49</v>
      </c>
      <c r="B150" s="34">
        <f t="shared" ref="B150:Q150" si="31">IF(B77=0,"",B77/B26*1000)</f>
        <v>605.705923459465</v>
      </c>
      <c r="C150" s="34">
        <f t="shared" si="31"/>
        <v>429.43361523419196</v>
      </c>
      <c r="D150" s="34">
        <f t="shared" si="31"/>
        <v>518.86400400630316</v>
      </c>
      <c r="E150" s="34">
        <f t="shared" si="31"/>
        <v>542.9335781211006</v>
      </c>
      <c r="F150" s="34">
        <f t="shared" si="31"/>
        <v>450.31089458220498</v>
      </c>
      <c r="G150" s="34">
        <f t="shared" si="31"/>
        <v>441.79674131590718</v>
      </c>
      <c r="H150" s="34">
        <f t="shared" si="31"/>
        <v>445.60419025231243</v>
      </c>
      <c r="I150" s="34">
        <f t="shared" si="31"/>
        <v>378.35486148492799</v>
      </c>
      <c r="J150" s="34">
        <f t="shared" si="31"/>
        <v>475.36689370448539</v>
      </c>
      <c r="K150" s="34">
        <f t="shared" si="31"/>
        <v>323.32882684376784</v>
      </c>
      <c r="L150" s="34">
        <f t="shared" si="31"/>
        <v>429.13835857917269</v>
      </c>
      <c r="M150" s="34">
        <f t="shared" si="31"/>
        <v>531.54791894968855</v>
      </c>
      <c r="N150" s="34">
        <f t="shared" si="31"/>
        <v>468.99246105119704</v>
      </c>
      <c r="O150" s="34">
        <f t="shared" si="31"/>
        <v>277.66676233663497</v>
      </c>
      <c r="P150" s="34">
        <f t="shared" si="31"/>
        <v>282.96145518696318</v>
      </c>
      <c r="Q150" s="34">
        <f t="shared" si="31"/>
        <v>257.72306384401281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3.2528612327873629</v>
      </c>
      <c r="C152" s="30">
        <f t="shared" si="32"/>
        <v>3.2506004741978365</v>
      </c>
      <c r="D152" s="30">
        <f t="shared" si="32"/>
        <v>3.2041802861394206</v>
      </c>
      <c r="E152" s="30">
        <f t="shared" si="32"/>
        <v>3.3133310473269968</v>
      </c>
      <c r="F152" s="30">
        <f t="shared" si="32"/>
        <v>3.4175759569683319</v>
      </c>
      <c r="G152" s="30">
        <f t="shared" si="32"/>
        <v>3.532487723799913</v>
      </c>
      <c r="H152" s="30">
        <f t="shared" si="32"/>
        <v>3.5489989944906979</v>
      </c>
      <c r="I152" s="30">
        <f t="shared" si="32"/>
        <v>3.6199702782825938</v>
      </c>
      <c r="J152" s="30">
        <f t="shared" si="32"/>
        <v>3.5284530952404327</v>
      </c>
      <c r="K152" s="30">
        <f t="shared" si="32"/>
        <v>3.267280268253304</v>
      </c>
      <c r="L152" s="30">
        <f t="shared" si="32"/>
        <v>3.2610786470996977</v>
      </c>
      <c r="M152" s="30">
        <f t="shared" si="32"/>
        <v>3.2974136133801752</v>
      </c>
      <c r="N152" s="30">
        <f t="shared" si="32"/>
        <v>3.359137962467726</v>
      </c>
      <c r="O152" s="30">
        <f t="shared" si="32"/>
        <v>3.1975145702797225</v>
      </c>
      <c r="P152" s="30">
        <f t="shared" si="32"/>
        <v>3.1954914644863126</v>
      </c>
      <c r="Q152" s="30">
        <f t="shared" si="32"/>
        <v>3.1490298912213968</v>
      </c>
    </row>
    <row r="153" spans="1:17" x14ac:dyDescent="0.25">
      <c r="A153" s="29" t="s">
        <v>13</v>
      </c>
      <c r="B153" s="28">
        <f>ISI!B64</f>
        <v>3.9899125552374839</v>
      </c>
      <c r="C153" s="28">
        <f>ISI!C64</f>
        <v>3.9529516146774935</v>
      </c>
      <c r="D153" s="28">
        <f>ISI!D64</f>
        <v>4.2693723419968972</v>
      </c>
      <c r="E153" s="28">
        <f>ISI!E64</f>
        <v>4.5023175216694007</v>
      </c>
      <c r="F153" s="28">
        <f>ISI!F64</f>
        <v>4.3719557405165235</v>
      </c>
      <c r="G153" s="28">
        <f>ISI!G64</f>
        <v>4.4330865022741071</v>
      </c>
      <c r="H153" s="28">
        <f>ISI!H64</f>
        <v>4.3681668840156851</v>
      </c>
      <c r="I153" s="28">
        <f>ISI!I64</f>
        <v>4.4756718732224039</v>
      </c>
      <c r="J153" s="28">
        <f>ISI!J64</f>
        <v>4.2473723612433609</v>
      </c>
      <c r="K153" s="28">
        <f>ISI!K64</f>
        <v>3.9378918062003563</v>
      </c>
      <c r="L153" s="28">
        <f>ISI!L64</f>
        <v>3.7662622106949972</v>
      </c>
      <c r="M153" s="28">
        <f>ISI!M64</f>
        <v>3.5239377827825638</v>
      </c>
      <c r="N153" s="28">
        <f>ISI!N64</f>
        <v>3.7248590417378895</v>
      </c>
      <c r="O153" s="28">
        <f>ISI!O64</f>
        <v>3.9016995358855695</v>
      </c>
      <c r="P153" s="28">
        <f>ISI!P64</f>
        <v>3.745426255518677</v>
      </c>
      <c r="Q153" s="28">
        <f>ISI!Q64</f>
        <v>3.7679746030490513</v>
      </c>
    </row>
    <row r="154" spans="1:17" x14ac:dyDescent="0.25">
      <c r="A154" s="21" t="s">
        <v>46</v>
      </c>
      <c r="B154" s="17">
        <f>ISI!B65</f>
        <v>4.23810421577992</v>
      </c>
      <c r="C154" s="17">
        <f>ISI!C65</f>
        <v>4.2042642984188259</v>
      </c>
      <c r="D154" s="17">
        <f>ISI!D65</f>
        <v>4.4335806760697585</v>
      </c>
      <c r="E154" s="17">
        <f>ISI!E65</f>
        <v>4.7119019377398361</v>
      </c>
      <c r="F154" s="17">
        <f>ISI!F65</f>
        <v>4.593469441592223</v>
      </c>
      <c r="G154" s="17">
        <f>ISI!G65</f>
        <v>4.723149694730056</v>
      </c>
      <c r="H154" s="17">
        <f>ISI!H65</f>
        <v>4.6808132676560978</v>
      </c>
      <c r="I154" s="17">
        <f>ISI!I65</f>
        <v>4.8758551119846416</v>
      </c>
      <c r="J154" s="17">
        <f>ISI!J65</f>
        <v>4.6726378795105328</v>
      </c>
      <c r="K154" s="17">
        <f>ISI!K65</f>
        <v>4.3264869330574864</v>
      </c>
      <c r="L154" s="17">
        <f>ISI!L65</f>
        <v>4.4054559269203795</v>
      </c>
      <c r="M154" s="17">
        <f>ISI!M65</f>
        <v>4.231977259370332</v>
      </c>
      <c r="N154" s="17">
        <f>ISI!N65</f>
        <v>4.3077795719445016</v>
      </c>
      <c r="O154" s="17">
        <f>ISI!O65</f>
        <v>4.5306983047067986</v>
      </c>
      <c r="P154" s="17">
        <f>ISI!P65</f>
        <v>4.2767109222128035</v>
      </c>
      <c r="Q154" s="17">
        <f>ISI!Q65</f>
        <v>4.2721320103005933</v>
      </c>
    </row>
    <row r="155" spans="1:17" x14ac:dyDescent="0.25">
      <c r="A155" s="21" t="s">
        <v>45</v>
      </c>
      <c r="B155" s="17">
        <f>ISI!B66</f>
        <v>1.1784871953071441</v>
      </c>
      <c r="C155" s="17">
        <f>ISI!C66</f>
        <v>1.0878711497705997</v>
      </c>
      <c r="D155" s="17">
        <f>ISI!D66</f>
        <v>1.1247293199288528</v>
      </c>
      <c r="E155" s="17">
        <f>ISI!E66</f>
        <v>0.99070639798871007</v>
      </c>
      <c r="F155" s="17">
        <f>ISI!F66</f>
        <v>1.0530413671487249</v>
      </c>
      <c r="G155" s="17">
        <f>ISI!G66</f>
        <v>1.1810354156254197</v>
      </c>
      <c r="H155" s="17">
        <f>ISI!H66</f>
        <v>1.1783200097294095</v>
      </c>
      <c r="I155" s="17">
        <f>ISI!I66</f>
        <v>0.56361945593811036</v>
      </c>
      <c r="J155" s="17">
        <f>ISI!J66</f>
        <v>0.52440278076816815</v>
      </c>
      <c r="K155" s="17">
        <f>ISI!K66</f>
        <v>0.63852184378993637</v>
      </c>
      <c r="L155" s="17">
        <f>ISI!L66</f>
        <v>0.42202468116069325</v>
      </c>
      <c r="M155" s="17">
        <f>ISI!M66</f>
        <v>0.43555933839433159</v>
      </c>
      <c r="N155" s="17">
        <f>ISI!N66</f>
        <v>0.32913114646571584</v>
      </c>
      <c r="O155" s="17">
        <f>ISI!O66</f>
        <v>0.45866792045102628</v>
      </c>
      <c r="P155" s="17">
        <f>ISI!P66</f>
        <v>0.4304115920193417</v>
      </c>
      <c r="Q155" s="17">
        <f>ISI!Q66</f>
        <v>0.43733477302970353</v>
      </c>
    </row>
    <row r="156" spans="1:17" x14ac:dyDescent="0.25">
      <c r="A156" s="23" t="s">
        <v>12</v>
      </c>
      <c r="B156" s="22">
        <f>NFM!B95</f>
        <v>2.6627227834018274</v>
      </c>
      <c r="C156" s="22">
        <f>NFM!C95</f>
        <v>2.4558378478842648</v>
      </c>
      <c r="D156" s="22">
        <f>NFM!D95</f>
        <v>2.5155095507142127</v>
      </c>
      <c r="E156" s="22">
        <f>NFM!E95</f>
        <v>2.6274284524534344</v>
      </c>
      <c r="F156" s="22">
        <f>NFM!F95</f>
        <v>2.5893399805240378</v>
      </c>
      <c r="G156" s="22">
        <f>NFM!G95</f>
        <v>2.7324243660880279</v>
      </c>
      <c r="H156" s="22">
        <f>NFM!H95</f>
        <v>2.7170415417345368</v>
      </c>
      <c r="I156" s="22">
        <f>NFM!I95</f>
        <v>2.6719661449841698</v>
      </c>
      <c r="J156" s="22">
        <f>NFM!J95</f>
        <v>2.8193185268087499</v>
      </c>
      <c r="K156" s="22">
        <f>NFM!K95</f>
        <v>2.5459464211875598</v>
      </c>
      <c r="L156" s="22">
        <f>NFM!L95</f>
        <v>2.356430271571079</v>
      </c>
      <c r="M156" s="22">
        <f>NFM!M95</f>
        <v>2.4601860855366162</v>
      </c>
      <c r="N156" s="22">
        <f>NFM!N95</f>
        <v>2.5222252996321322</v>
      </c>
      <c r="O156" s="22">
        <f>NFM!O95</f>
        <v>2.6883359783893876</v>
      </c>
      <c r="P156" s="22">
        <f>NFM!P95</f>
        <v>2.6434686200615238</v>
      </c>
      <c r="Q156" s="22">
        <f>NFM!Q95</f>
        <v>2.6698031839007723</v>
      </c>
    </row>
    <row r="157" spans="1:17" x14ac:dyDescent="0.25">
      <c r="A157" s="21" t="s">
        <v>44</v>
      </c>
      <c r="B157" s="17">
        <f>NFM!B96</f>
        <v>2.4796658079506249</v>
      </c>
      <c r="C157" s="17">
        <f>NFM!C96</f>
        <v>2.3884971242011099</v>
      </c>
      <c r="D157" s="17">
        <f>NFM!D96</f>
        <v>2.4948164165724438</v>
      </c>
      <c r="E157" s="17">
        <f>NFM!E96</f>
        <v>2.4318762193388133</v>
      </c>
      <c r="F157" s="17">
        <f>NFM!F96</f>
        <v>2.6125459117456633</v>
      </c>
      <c r="G157" s="17">
        <f>NFM!G96</f>
        <v>2.7176474699795525</v>
      </c>
      <c r="H157" s="17">
        <f>NFM!H96</f>
        <v>2.724533356151162</v>
      </c>
      <c r="I157" s="17">
        <f>NFM!I96</f>
        <v>2.5974042223050948</v>
      </c>
      <c r="J157" s="17">
        <f>NFM!J96</f>
        <v>2.9188383798333386</v>
      </c>
      <c r="K157" s="17">
        <f>NFM!K96</f>
        <v>2.7906628906318973</v>
      </c>
      <c r="L157" s="17">
        <f>NFM!L96</f>
        <v>2.419583920710068</v>
      </c>
      <c r="M157" s="17">
        <f>NFM!M96</f>
        <v>2.5517276188188061</v>
      </c>
      <c r="N157" s="17">
        <f>NFM!N96</f>
        <v>2.537018294213583</v>
      </c>
      <c r="O157" s="17">
        <f>NFM!O96</f>
        <v>2.6146583933240781</v>
      </c>
      <c r="P157" s="17">
        <f>NFM!P96</f>
        <v>2.6158960679662475</v>
      </c>
      <c r="Q157" s="17">
        <f>NFM!Q96</f>
        <v>2.6972441235454392</v>
      </c>
    </row>
    <row r="158" spans="1:17" x14ac:dyDescent="0.25">
      <c r="A158" s="21" t="s">
        <v>59</v>
      </c>
      <c r="B158" s="17">
        <f>NFM!B97</f>
        <v>2.5223178265785871</v>
      </c>
      <c r="C158" s="17">
        <f>NFM!C97</f>
        <v>2.314923911924331</v>
      </c>
      <c r="D158" s="17">
        <f>NFM!D97</f>
        <v>2.4360460069578007</v>
      </c>
      <c r="E158" s="17">
        <f>NFM!E97</f>
        <v>2.5266037628902196</v>
      </c>
      <c r="F158" s="17">
        <f>NFM!F97</f>
        <v>2.4221519271589491</v>
      </c>
      <c r="G158" s="17">
        <f>NFM!G97</f>
        <v>2.4441042832825928</v>
      </c>
      <c r="H158" s="17">
        <f>NFM!H97</f>
        <v>2.4821715765382808</v>
      </c>
      <c r="I158" s="17">
        <f>NFM!I97</f>
        <v>2.4745709095335919</v>
      </c>
      <c r="J158" s="17">
        <f>NFM!J97</f>
        <v>2.5709317818326576</v>
      </c>
      <c r="K158" s="17">
        <f>NFM!K97</f>
        <v>2.8266714778687025</v>
      </c>
      <c r="L158" s="17">
        <f>NFM!L97</f>
        <v>2.5875557106647178</v>
      </c>
      <c r="M158" s="17">
        <f>NFM!M97</f>
        <v>2.8971448629964094</v>
      </c>
      <c r="N158" s="17">
        <f>NFM!N97</f>
        <v>2.5234730955010938</v>
      </c>
      <c r="O158" s="17">
        <f>NFM!O97</f>
        <v>2.7868543647857846</v>
      </c>
      <c r="P158" s="17">
        <f>NFM!P97</f>
        <v>2.7113629851285013</v>
      </c>
      <c r="Q158" s="17">
        <f>NFM!Q97</f>
        <v>2.7085416127082884</v>
      </c>
    </row>
    <row r="159" spans="1:17" x14ac:dyDescent="0.25">
      <c r="A159" s="27" t="s">
        <v>43</v>
      </c>
      <c r="B159" s="26">
        <f>NFM!B98</f>
        <v>2.5231930851709521</v>
      </c>
      <c r="C159" s="26">
        <f>NFM!C98</f>
        <v>2.3152146089293972</v>
      </c>
      <c r="D159" s="26">
        <f>NFM!D98</f>
        <v>2.4375975529387603</v>
      </c>
      <c r="E159" s="26">
        <f>NFM!E98</f>
        <v>2.530515631243615</v>
      </c>
      <c r="F159" s="26">
        <f>NFM!F98</f>
        <v>2.4247554843993666</v>
      </c>
      <c r="G159" s="26">
        <f>NFM!G98</f>
        <v>2.4468453355771267</v>
      </c>
      <c r="H159" s="26">
        <f>NFM!H98</f>
        <v>2.4855836870195294</v>
      </c>
      <c r="I159" s="26">
        <f>NFM!I98</f>
        <v>2.4776784090432034</v>
      </c>
      <c r="J159" s="26">
        <f>NFM!J98</f>
        <v>2.5743714626434513</v>
      </c>
      <c r="K159" s="26">
        <f>NFM!K98</f>
        <v>2.832331102692295</v>
      </c>
      <c r="L159" s="26">
        <f>NFM!L98</f>
        <v>2.5969559440069827</v>
      </c>
      <c r="M159" s="26">
        <f>NFM!M98</f>
        <v>2.9118549735601893</v>
      </c>
      <c r="N159" s="26">
        <f>NFM!N98</f>
        <v>2.5310521203556848</v>
      </c>
      <c r="O159" s="26">
        <f>NFM!O98</f>
        <v>2.7941242732915632</v>
      </c>
      <c r="P159" s="26">
        <f>NFM!P98</f>
        <v>2.7155151711952974</v>
      </c>
      <c r="Q159" s="26">
        <f>NFM!Q98</f>
        <v>2.7128635981187208</v>
      </c>
    </row>
    <row r="160" spans="1:17" x14ac:dyDescent="0.25">
      <c r="A160" s="25" t="s">
        <v>344</v>
      </c>
      <c r="B160" s="24">
        <f>NFM!B99</f>
        <v>1.8849584592311097</v>
      </c>
      <c r="C160" s="24">
        <f>NFM!C99</f>
        <v>1.6005937306593097</v>
      </c>
      <c r="D160" s="24">
        <f>NFM!D99</f>
        <v>1.5393521114070958</v>
      </c>
      <c r="E160" s="24">
        <f>NFM!E99</f>
        <v>1.5083832567749795</v>
      </c>
      <c r="F160" s="24">
        <f>NFM!F99</f>
        <v>1.5097002496587704</v>
      </c>
      <c r="G160" s="24">
        <f>NFM!G99</f>
        <v>1.5107375571295427</v>
      </c>
      <c r="H160" s="24">
        <f>NFM!H99</f>
        <v>1.6506296090439987</v>
      </c>
      <c r="I160" s="24">
        <f>NFM!I99</f>
        <v>1.7289266150221936</v>
      </c>
      <c r="J160" s="24">
        <f>NFM!J99</f>
        <v>1.8235742477756574</v>
      </c>
      <c r="K160" s="24">
        <f>NFM!K99</f>
        <v>1.7509747220594656</v>
      </c>
      <c r="L160" s="24">
        <f>NFM!L99</f>
        <v>1.3635922277106556</v>
      </c>
      <c r="M160" s="24">
        <f>NFM!M99</f>
        <v>1.4246402677088599</v>
      </c>
      <c r="N160" s="24">
        <f>NFM!N99</f>
        <v>1.4962842559160661</v>
      </c>
      <c r="O160" s="24">
        <f>NFM!O99</f>
        <v>1.6325805093075854</v>
      </c>
      <c r="P160" s="24">
        <f>NFM!P99</f>
        <v>1.7390445150802865</v>
      </c>
      <c r="Q160" s="24">
        <f>NFM!Q99</f>
        <v>1.7085994977418364</v>
      </c>
    </row>
    <row r="161" spans="1:17" x14ac:dyDescent="0.25">
      <c r="A161" s="21" t="s">
        <v>42</v>
      </c>
      <c r="B161" s="17">
        <f>NFM!B100</f>
        <v>3.5060602886623093</v>
      </c>
      <c r="C161" s="17">
        <f>NFM!C100</f>
        <v>2.9904393426192692</v>
      </c>
      <c r="D161" s="17">
        <f>NFM!D100</f>
        <v>2.7626998024274849</v>
      </c>
      <c r="E161" s="17">
        <f>NFM!E100</f>
        <v>3.1946020420635879</v>
      </c>
      <c r="F161" s="17">
        <f>NFM!F100</f>
        <v>3.0248169931991402</v>
      </c>
      <c r="G161" s="17">
        <f>NFM!G100</f>
        <v>3.7245862725126964</v>
      </c>
      <c r="H161" s="17">
        <f>NFM!H100</f>
        <v>3.729534599450071</v>
      </c>
      <c r="I161" s="17">
        <f>NFM!I100</f>
        <v>3.548086190300856</v>
      </c>
      <c r="J161" s="17">
        <f>NFM!J100</f>
        <v>3.8881534602800496</v>
      </c>
      <c r="K161" s="17">
        <f>NFM!K100</f>
        <v>1.8749698986465166</v>
      </c>
      <c r="L161" s="17">
        <f>NFM!L100</f>
        <v>1.6569381055903873</v>
      </c>
      <c r="M161" s="17">
        <f>NFM!M100</f>
        <v>1.6337426297003377</v>
      </c>
      <c r="N161" s="17">
        <f>NFM!N100</f>
        <v>2.0638324578775529</v>
      </c>
      <c r="O161" s="17">
        <f>NFM!O100</f>
        <v>1.7892647174843992</v>
      </c>
      <c r="P161" s="17">
        <f>NFM!P100</f>
        <v>1.8419068697416972</v>
      </c>
      <c r="Q161" s="17">
        <f>NFM!Q100</f>
        <v>1.8506075711284968</v>
      </c>
    </row>
    <row r="162" spans="1:17" x14ac:dyDescent="0.25">
      <c r="A162" s="23" t="s">
        <v>11</v>
      </c>
      <c r="B162" s="22">
        <f>CHI!B99</f>
        <v>3.3470028323677994</v>
      </c>
      <c r="C162" s="22">
        <f>CHI!C99</f>
        <v>3.2121335192171245</v>
      </c>
      <c r="D162" s="22">
        <f>CHI!D99</f>
        <v>3.0660630803450188</v>
      </c>
      <c r="E162" s="22">
        <f>CHI!E99</f>
        <v>3.1932996669719822</v>
      </c>
      <c r="F162" s="22">
        <f>CHI!F99</f>
        <v>3.424556625836654</v>
      </c>
      <c r="G162" s="22">
        <f>CHI!G99</f>
        <v>3.5316012226806692</v>
      </c>
      <c r="H162" s="22">
        <f>CHI!H99</f>
        <v>3.3486729503409189</v>
      </c>
      <c r="I162" s="22">
        <f>CHI!I99</f>
        <v>3.1614047236397118</v>
      </c>
      <c r="J162" s="22">
        <f>CHI!J99</f>
        <v>3.0583612791906343</v>
      </c>
      <c r="K162" s="22">
        <f>CHI!K99</f>
        <v>2.894675571243654</v>
      </c>
      <c r="L162" s="22">
        <f>CHI!L99</f>
        <v>3.2774077347731616</v>
      </c>
      <c r="M162" s="22">
        <f>CHI!M99</f>
        <v>3.3272555396135672</v>
      </c>
      <c r="N162" s="22">
        <f>CHI!N99</f>
        <v>3.3427823836190926</v>
      </c>
      <c r="O162" s="22">
        <f>CHI!O99</f>
        <v>2.8908609095535103</v>
      </c>
      <c r="P162" s="22">
        <f>CHI!P99</f>
        <v>2.8751646556315951</v>
      </c>
      <c r="Q162" s="22">
        <f>CHI!Q99</f>
        <v>2.3152111649179141</v>
      </c>
    </row>
    <row r="163" spans="1:17" x14ac:dyDescent="0.25">
      <c r="A163" s="21" t="s">
        <v>58</v>
      </c>
      <c r="B163" s="17">
        <f>CHI!B100</f>
        <v>3.7454647098140152</v>
      </c>
      <c r="C163" s="17">
        <f>CHI!C100</f>
        <v>3.5985857954301874</v>
      </c>
      <c r="D163" s="17">
        <f>CHI!D100</f>
        <v>3.4012651960360576</v>
      </c>
      <c r="E163" s="17">
        <f>CHI!E100</f>
        <v>3.5573081997687535</v>
      </c>
      <c r="F163" s="17">
        <f>CHI!F100</f>
        <v>3.9572175376192407</v>
      </c>
      <c r="G163" s="17">
        <f>CHI!G100</f>
        <v>4.0596751151760699</v>
      </c>
      <c r="H163" s="17">
        <f>CHI!H100</f>
        <v>4.0600537206010294</v>
      </c>
      <c r="I163" s="17">
        <f>CHI!I100</f>
        <v>3.6502869626719661</v>
      </c>
      <c r="J163" s="17">
        <f>CHI!J100</f>
        <v>3.4419760474495096</v>
      </c>
      <c r="K163" s="17">
        <f>CHI!K100</f>
        <v>2.9664195610770907</v>
      </c>
      <c r="L163" s="17">
        <f>CHI!L100</f>
        <v>3.5705999228926011</v>
      </c>
      <c r="M163" s="17">
        <f>CHI!M100</f>
        <v>3.5812383069357026</v>
      </c>
      <c r="N163" s="17">
        <f>CHI!N100</f>
        <v>3.9770607444536052</v>
      </c>
      <c r="O163" s="17">
        <f>CHI!O100</f>
        <v>2.9385665634912779</v>
      </c>
      <c r="P163" s="17">
        <f>CHI!P100</f>
        <v>3.0326133725410256</v>
      </c>
      <c r="Q163" s="17">
        <f>CHI!Q100</f>
        <v>2.4631362367532339</v>
      </c>
    </row>
    <row r="164" spans="1:17" x14ac:dyDescent="0.25">
      <c r="A164" s="21" t="s">
        <v>40</v>
      </c>
      <c r="B164" s="17">
        <f>CHI!B101</f>
        <v>1.8576117527762555</v>
      </c>
      <c r="C164" s="17">
        <f>CHI!C101</f>
        <v>2.0144736183350651</v>
      </c>
      <c r="D164" s="17">
        <f>CHI!D101</f>
        <v>2.0005962325982494</v>
      </c>
      <c r="E164" s="17">
        <f>CHI!E101</f>
        <v>2.0671729641205232</v>
      </c>
      <c r="F164" s="17">
        <f>CHI!F101</f>
        <v>1.9466376745094693</v>
      </c>
      <c r="G164" s="17">
        <f>CHI!G101</f>
        <v>1.9352535581769883</v>
      </c>
      <c r="H164" s="17">
        <f>CHI!H101</f>
        <v>1.7258448544033786</v>
      </c>
      <c r="I164" s="17">
        <f>CHI!I101</f>
        <v>1.8541789716685209</v>
      </c>
      <c r="J164" s="17">
        <f>CHI!J101</f>
        <v>1.9308799271615649</v>
      </c>
      <c r="K164" s="17">
        <f>CHI!K101</f>
        <v>1.8136825682700066</v>
      </c>
      <c r="L164" s="17">
        <f>CHI!L101</f>
        <v>1.8310838143792658</v>
      </c>
      <c r="M164" s="17">
        <f>CHI!M101</f>
        <v>1.7996820197079499</v>
      </c>
      <c r="N164" s="17">
        <f>CHI!N101</f>
        <v>1.8260476742801681</v>
      </c>
      <c r="O164" s="17">
        <f>CHI!O101</f>
        <v>1.6670349623754888</v>
      </c>
      <c r="P164" s="17">
        <f>CHI!P101</f>
        <v>1.6450449189487781</v>
      </c>
      <c r="Q164" s="17">
        <f>CHI!Q101</f>
        <v>1.5852002052704672</v>
      </c>
    </row>
    <row r="165" spans="1:17" x14ac:dyDescent="0.25">
      <c r="A165" s="21" t="s">
        <v>39</v>
      </c>
      <c r="B165" s="17">
        <f>CHI!B102</f>
        <v>1.4114859796005881</v>
      </c>
      <c r="C165" s="17">
        <f>CHI!C102</f>
        <v>1.5268749628330915</v>
      </c>
      <c r="D165" s="17">
        <f>CHI!D102</f>
        <v>1.518038034972526</v>
      </c>
      <c r="E165" s="17">
        <f>CHI!E102</f>
        <v>1.5660097796185117</v>
      </c>
      <c r="F165" s="17">
        <f>CHI!F102</f>
        <v>1.4763496484133998</v>
      </c>
      <c r="G165" s="17">
        <f>CHI!G102</f>
        <v>1.4676364568003213</v>
      </c>
      <c r="H165" s="17">
        <f>CHI!H102</f>
        <v>1.3143080368310209</v>
      </c>
      <c r="I165" s="17">
        <f>CHI!I102</f>
        <v>1.4058770784003631</v>
      </c>
      <c r="J165" s="17">
        <f>CHI!J102</f>
        <v>1.4619116128096081</v>
      </c>
      <c r="K165" s="17">
        <f>CHI!K102</f>
        <v>1.3714177131777019</v>
      </c>
      <c r="L165" s="17">
        <f>CHI!L102</f>
        <v>1.3855942987413983</v>
      </c>
      <c r="M165" s="17">
        <f>CHI!M102</f>
        <v>1.3622209303898762</v>
      </c>
      <c r="N165" s="17">
        <f>CHI!N102</f>
        <v>1.382609174449676</v>
      </c>
      <c r="O165" s="17">
        <f>CHI!O102</f>
        <v>1.2626480459246916</v>
      </c>
      <c r="P165" s="17">
        <f>CHI!P102</f>
        <v>1.2454728847345293</v>
      </c>
      <c r="Q165" s="17">
        <f>CHI!Q102</f>
        <v>1.2051739118924081</v>
      </c>
    </row>
    <row r="166" spans="1:17" x14ac:dyDescent="0.25">
      <c r="A166" s="23" t="s">
        <v>10</v>
      </c>
      <c r="B166" s="22">
        <f>NMM!B75</f>
        <v>5.8099345174563437</v>
      </c>
      <c r="C166" s="22">
        <f>NMM!C75</f>
        <v>5.9607965350336363</v>
      </c>
      <c r="D166" s="22">
        <f>NMM!D75</f>
        <v>5.5914689349529976</v>
      </c>
      <c r="E166" s="22">
        <f>NMM!E75</f>
        <v>7.4150226262823331</v>
      </c>
      <c r="F166" s="22">
        <f>NMM!F75</f>
        <v>6.4778972342175258</v>
      </c>
      <c r="G166" s="22">
        <f>NMM!G75</f>
        <v>6.4907418773199117</v>
      </c>
      <c r="H166" s="22">
        <f>NMM!H75</f>
        <v>6.9276943041713936</v>
      </c>
      <c r="I166" s="22">
        <f>NMM!I75</f>
        <v>9.1609526049094168</v>
      </c>
      <c r="J166" s="22">
        <f>NMM!J75</f>
        <v>9.8514653720879988</v>
      </c>
      <c r="K166" s="22">
        <f>NMM!K75</f>
        <v>8.7845807719915996</v>
      </c>
      <c r="L166" s="22">
        <f>NMM!L75</f>
        <v>8.6093085144048676</v>
      </c>
      <c r="M166" s="22">
        <f>NMM!M75</f>
        <v>8.459412716765911</v>
      </c>
      <c r="N166" s="22">
        <f>NMM!N75</f>
        <v>7.4733575349292325</v>
      </c>
      <c r="O166" s="22">
        <f>NMM!O75</f>
        <v>7.2771994701166314</v>
      </c>
      <c r="P166" s="22">
        <f>NMM!P75</f>
        <v>7.5682157411924829</v>
      </c>
      <c r="Q166" s="22">
        <f>NMM!Q75</f>
        <v>7.4202883990984336</v>
      </c>
    </row>
    <row r="167" spans="1:17" x14ac:dyDescent="0.25">
      <c r="A167" s="21" t="s">
        <v>38</v>
      </c>
      <c r="B167" s="17">
        <f>NMM!B76</f>
        <v>8.6707131589339692</v>
      </c>
      <c r="C167" s="17">
        <f>NMM!C76</f>
        <v>9.377791116737157</v>
      </c>
      <c r="D167" s="17">
        <f>NMM!D76</f>
        <v>8.8668376222253897</v>
      </c>
      <c r="E167" s="17">
        <f>NMM!E76</f>
        <v>11.92625713769409</v>
      </c>
      <c r="F167" s="17">
        <f>NMM!F76</f>
        <v>9.9605143726138508</v>
      </c>
      <c r="G167" s="17">
        <f>NMM!G76</f>
        <v>9.4721482332725344</v>
      </c>
      <c r="H167" s="17">
        <f>NMM!H76</f>
        <v>9.7454052024281381</v>
      </c>
      <c r="I167" s="17">
        <f>NMM!I76</f>
        <v>13.14456308120517</v>
      </c>
      <c r="J167" s="17">
        <f>NMM!J76</f>
        <v>21.04026546944802</v>
      </c>
      <c r="K167" s="17">
        <f>NMM!K76</f>
        <v>16.096190527115464</v>
      </c>
      <c r="L167" s="17">
        <f>NMM!L76</f>
        <v>17.900207699295258</v>
      </c>
      <c r="M167" s="17">
        <f>NMM!M76</f>
        <v>17.246275623002468</v>
      </c>
      <c r="N167" s="17">
        <f>NMM!N76</f>
        <v>13.627522851962139</v>
      </c>
      <c r="O167" s="17">
        <f>NMM!O76</f>
        <v>20.868534135970155</v>
      </c>
      <c r="P167" s="17">
        <f>NMM!P76</f>
        <v>20.234844823868105</v>
      </c>
      <c r="Q167" s="17">
        <f>NMM!Q76</f>
        <v>20.042043028388047</v>
      </c>
    </row>
    <row r="168" spans="1:17" x14ac:dyDescent="0.25">
      <c r="A168" s="21" t="s">
        <v>37</v>
      </c>
      <c r="B168" s="17">
        <f>NMM!B77</f>
        <v>2.3862389420666497</v>
      </c>
      <c r="C168" s="17">
        <f>NMM!C77</f>
        <v>2.4276758733066259</v>
      </c>
      <c r="D168" s="17">
        <f>NMM!D77</f>
        <v>2.5227461766268999</v>
      </c>
      <c r="E168" s="17">
        <f>NMM!E77</f>
        <v>2.7657154407221514</v>
      </c>
      <c r="F168" s="17">
        <f>NMM!F77</f>
        <v>2.5417191292529013</v>
      </c>
      <c r="G168" s="17">
        <f>NMM!G77</f>
        <v>2.0787145598028856</v>
      </c>
      <c r="H168" s="17">
        <f>NMM!H77</f>
        <v>2.3133594985087931</v>
      </c>
      <c r="I168" s="17">
        <f>NMM!I77</f>
        <v>4.1157757421038168</v>
      </c>
      <c r="J168" s="17">
        <f>NMM!J77</f>
        <v>3.8932992259421879</v>
      </c>
      <c r="K168" s="17">
        <f>NMM!K77</f>
        <v>4.490793328485795</v>
      </c>
      <c r="L168" s="17">
        <f>NMM!L77</f>
        <v>3.9564031968439375</v>
      </c>
      <c r="M168" s="17">
        <f>NMM!M77</f>
        <v>3.5920876271334108</v>
      </c>
      <c r="N168" s="17">
        <f>NMM!N77</f>
        <v>4.8959027608200643</v>
      </c>
      <c r="O168" s="17">
        <f>NMM!O77</f>
        <v>2.6768868307832272</v>
      </c>
      <c r="P168" s="17">
        <f>NMM!P77</f>
        <v>3.1931683752366284</v>
      </c>
      <c r="Q168" s="17">
        <f>NMM!Q77</f>
        <v>3.3762581210599003</v>
      </c>
    </row>
    <row r="169" spans="1:17" x14ac:dyDescent="0.25">
      <c r="A169" s="21" t="s">
        <v>57</v>
      </c>
      <c r="B169" s="17">
        <f>NMM!B78</f>
        <v>2.0761906970194866</v>
      </c>
      <c r="C169" s="17">
        <f>NMM!C78</f>
        <v>2.1853023314955102</v>
      </c>
      <c r="D169" s="17">
        <f>NMM!D78</f>
        <v>2.1770028825861254</v>
      </c>
      <c r="E169" s="17">
        <f>NMM!E78</f>
        <v>2.3354211051881602</v>
      </c>
      <c r="F169" s="17">
        <f>NMM!F78</f>
        <v>1.9162872089369107</v>
      </c>
      <c r="G169" s="17">
        <f>NMM!G78</f>
        <v>1.7510805395514706</v>
      </c>
      <c r="H169" s="17">
        <f>NMM!H78</f>
        <v>0.90668962160568412</v>
      </c>
      <c r="I169" s="17">
        <f>NMM!I78</f>
        <v>1.4908585685464948</v>
      </c>
      <c r="J169" s="17">
        <f>NMM!J78</f>
        <v>1.6950289005852912</v>
      </c>
      <c r="K169" s="17">
        <f>NMM!K78</f>
        <v>1.738238813631007</v>
      </c>
      <c r="L169" s="17">
        <f>NMM!L78</f>
        <v>1.5482656655813662</v>
      </c>
      <c r="M169" s="17">
        <f>NMM!M78</f>
        <v>1.6368626011375835</v>
      </c>
      <c r="N169" s="17">
        <f>NMM!N78</f>
        <v>1.8358071813771515</v>
      </c>
      <c r="O169" s="17">
        <f>NMM!O78</f>
        <v>1.7995848396503784</v>
      </c>
      <c r="P169" s="17">
        <f>NMM!P78</f>
        <v>1.7436700283674949</v>
      </c>
      <c r="Q169" s="17">
        <f>NMM!Q78</f>
        <v>1.607043542125717</v>
      </c>
    </row>
    <row r="170" spans="1:17" x14ac:dyDescent="0.25">
      <c r="A170" s="23" t="s">
        <v>9</v>
      </c>
      <c r="B170" s="22">
        <f>PPA!B73</f>
        <v>1.2464491385284644</v>
      </c>
      <c r="C170" s="22">
        <f>PPA!C73</f>
        <v>1.2507754392136685</v>
      </c>
      <c r="D170" s="22">
        <f>PPA!D73</f>
        <v>1.0335567978841553</v>
      </c>
      <c r="E170" s="22">
        <f>PPA!E73</f>
        <v>0.86597160267661599</v>
      </c>
      <c r="F170" s="22">
        <f>PPA!F73</f>
        <v>0.98688999396655164</v>
      </c>
      <c r="G170" s="22">
        <f>PPA!G73</f>
        <v>1.0904855423627018</v>
      </c>
      <c r="H170" s="22">
        <f>PPA!H73</f>
        <v>0.94124285551662279</v>
      </c>
      <c r="I170" s="22">
        <f>PPA!I73</f>
        <v>1.1606233744204886</v>
      </c>
      <c r="J170" s="22">
        <f>PPA!J73</f>
        <v>1.237984268782337</v>
      </c>
      <c r="K170" s="22">
        <f>PPA!K73</f>
        <v>1.2098886576981407</v>
      </c>
      <c r="L170" s="22">
        <f>PPA!L73</f>
        <v>1.606772804809927</v>
      </c>
      <c r="M170" s="22">
        <f>PPA!M73</f>
        <v>0.92034918362129814</v>
      </c>
      <c r="N170" s="22">
        <f>PPA!N73</f>
        <v>1.2169072900713218</v>
      </c>
      <c r="O170" s="22">
        <f>PPA!O73</f>
        <v>1.2192964435200147</v>
      </c>
      <c r="P170" s="22">
        <f>PPA!P73</f>
        <v>1.2113740482328867</v>
      </c>
      <c r="Q170" s="22">
        <f>PPA!Q73</f>
        <v>1.2815444288002715</v>
      </c>
    </row>
    <row r="171" spans="1:17" x14ac:dyDescent="0.25">
      <c r="A171" s="21" t="s">
        <v>35</v>
      </c>
      <c r="B171" s="17">
        <f>PPA!B74</f>
        <v>0.43459765661101835</v>
      </c>
      <c r="C171" s="17">
        <f>PPA!C74</f>
        <v>0.29483733354992853</v>
      </c>
      <c r="D171" s="17">
        <f>PPA!D74</f>
        <v>3.6591567013420465E-2</v>
      </c>
      <c r="E171" s="17">
        <f>PPA!E74</f>
        <v>1.8944780397426843E-2</v>
      </c>
      <c r="F171" s="17">
        <f>PPA!F74</f>
        <v>1.7089072031536569E-2</v>
      </c>
      <c r="G171" s="17">
        <f>PPA!G74</f>
        <v>1.9811788805995132E-2</v>
      </c>
      <c r="H171" s="17">
        <f>PPA!H74</f>
        <v>1.7242051740302793E-2</v>
      </c>
      <c r="I171" s="17">
        <f>PPA!I74</f>
        <v>1.8411526603981591E-2</v>
      </c>
      <c r="J171" s="17">
        <f>PPA!J74</f>
        <v>1.7754428758672725E-2</v>
      </c>
      <c r="K171" s="17">
        <f>PPA!K74</f>
        <v>1.7247358363779372E-2</v>
      </c>
      <c r="L171" s="17" t="str">
        <f>PPA!L74</f>
        <v/>
      </c>
      <c r="M171" s="17" t="str">
        <f>PPA!M74</f>
        <v/>
      </c>
      <c r="N171" s="17" t="str">
        <f>PPA!N74</f>
        <v/>
      </c>
      <c r="O171" s="17" t="str">
        <f>PPA!O74</f>
        <v/>
      </c>
      <c r="P171" s="17" t="str">
        <f>PPA!P74</f>
        <v/>
      </c>
      <c r="Q171" s="17" t="str">
        <f>PPA!Q74</f>
        <v/>
      </c>
    </row>
    <row r="172" spans="1:17" x14ac:dyDescent="0.25">
      <c r="A172" s="21" t="s">
        <v>56</v>
      </c>
      <c r="B172" s="17">
        <f>PPA!B75</f>
        <v>2.2607712046898434</v>
      </c>
      <c r="C172" s="17">
        <f>PPA!C75</f>
        <v>2.253801633475347</v>
      </c>
      <c r="D172" s="17">
        <f>PPA!D75</f>
        <v>2.1346289787879904</v>
      </c>
      <c r="E172" s="17">
        <f>PPA!E75</f>
        <v>1.6863069934250894</v>
      </c>
      <c r="F172" s="17">
        <f>PPA!F75</f>
        <v>1.8376552511942306</v>
      </c>
      <c r="G172" s="17">
        <f>PPA!G75</f>
        <v>1.8171053147477085</v>
      </c>
      <c r="H172" s="17">
        <f>PPA!H75</f>
        <v>1.4573550526708341</v>
      </c>
      <c r="I172" s="17">
        <f>PPA!I75</f>
        <v>1.7487043864253273</v>
      </c>
      <c r="J172" s="17">
        <f>PPA!J75</f>
        <v>1.4978706121009289</v>
      </c>
      <c r="K172" s="17">
        <f>PPA!K75</f>
        <v>1.5103711937256066</v>
      </c>
      <c r="L172" s="17">
        <f>PPA!L75</f>
        <v>1.8418784050123738</v>
      </c>
      <c r="M172" s="17">
        <f>PPA!M75</f>
        <v>1.0567075989634329</v>
      </c>
      <c r="N172" s="17">
        <f>PPA!N75</f>
        <v>1.3465606565403929</v>
      </c>
      <c r="O172" s="17">
        <f>PPA!O75</f>
        <v>1.3428906168489152</v>
      </c>
      <c r="P172" s="17">
        <f>PPA!P75</f>
        <v>1.3061713882392971</v>
      </c>
      <c r="Q172" s="17">
        <f>PPA!Q75</f>
        <v>1.3857716986487882</v>
      </c>
    </row>
    <row r="173" spans="1:17" x14ac:dyDescent="0.25">
      <c r="A173" s="21" t="s">
        <v>55</v>
      </c>
      <c r="B173" s="17">
        <f>PPA!B76</f>
        <v>0.71014254949165811</v>
      </c>
      <c r="C173" s="17">
        <f>PPA!C76</f>
        <v>0.6654620926652961</v>
      </c>
      <c r="D173" s="17">
        <f>PPA!D76</f>
        <v>0.7006364710952081</v>
      </c>
      <c r="E173" s="17">
        <f>PPA!E76</f>
        <v>0.69545873404253689</v>
      </c>
      <c r="F173" s="17">
        <f>PPA!F76</f>
        <v>0.62733608686371523</v>
      </c>
      <c r="G173" s="17">
        <f>PPA!G76</f>
        <v>0.72728642259727205</v>
      </c>
      <c r="H173" s="17">
        <f>PPA!H76</f>
        <v>0.63295193842603814</v>
      </c>
      <c r="I173" s="17">
        <f>PPA!I76</f>
        <v>0.6758831042208705</v>
      </c>
      <c r="J173" s="17">
        <f>PPA!J76</f>
        <v>0.65176118641269909</v>
      </c>
      <c r="K173" s="17">
        <f>PPA!K76</f>
        <v>0.63314674341018828</v>
      </c>
      <c r="L173" s="17">
        <f>PPA!L76</f>
        <v>0.72520677141257617</v>
      </c>
      <c r="M173" s="17">
        <f>PPA!M76</f>
        <v>0.42611380583985919</v>
      </c>
      <c r="N173" s="17">
        <f>PPA!N76</f>
        <v>0.56304718142416388</v>
      </c>
      <c r="O173" s="17">
        <f>PPA!O76</f>
        <v>0.55654972453829554</v>
      </c>
      <c r="P173" s="17">
        <f>PPA!P76</f>
        <v>0.54419143796521541</v>
      </c>
      <c r="Q173" s="17">
        <f>PPA!Q76</f>
        <v>0.57445693395802555</v>
      </c>
    </row>
    <row r="174" spans="1:17" x14ac:dyDescent="0.25">
      <c r="A174" s="20" t="s">
        <v>54</v>
      </c>
      <c r="B174" s="19">
        <f>FBT!B$37</f>
        <v>1.814545327942098</v>
      </c>
      <c r="C174" s="19">
        <f>FBT!C$37</f>
        <v>1.9654005788998483</v>
      </c>
      <c r="D174" s="19">
        <f>FBT!D$37</f>
        <v>1.6663577938213996</v>
      </c>
      <c r="E174" s="19">
        <f>FBT!E$37</f>
        <v>1.5190397030232203</v>
      </c>
      <c r="F174" s="19">
        <f>FBT!F$37</f>
        <v>1.290608118700648</v>
      </c>
      <c r="G174" s="19">
        <f>FBT!G$37</f>
        <v>1.6501550498016142</v>
      </c>
      <c r="H174" s="19">
        <f>FBT!H$37</f>
        <v>1.6861094782896371</v>
      </c>
      <c r="I174" s="19">
        <f>FBT!I$37</f>
        <v>1.9688970229755307</v>
      </c>
      <c r="J174" s="19">
        <f>FBT!J$37</f>
        <v>1.8453304235642165</v>
      </c>
      <c r="K174" s="19">
        <f>FBT!K$37</f>
        <v>1.6340551258232294</v>
      </c>
      <c r="L174" s="19">
        <f>FBT!L$37</f>
        <v>1.6874491151199313</v>
      </c>
      <c r="M174" s="19">
        <f>FBT!M$37</f>
        <v>1.6496592638277936</v>
      </c>
      <c r="N174" s="19">
        <f>FBT!N$37</f>
        <v>1.681327162319683</v>
      </c>
      <c r="O174" s="19">
        <f>FBT!O$37</f>
        <v>1.6248373049635574</v>
      </c>
      <c r="P174" s="19">
        <f>FBT!P$37</f>
        <v>1.5823270196543568</v>
      </c>
      <c r="Q174" s="19">
        <f>FBT!Q$37</f>
        <v>1.5403204812519262</v>
      </c>
    </row>
    <row r="175" spans="1:17" x14ac:dyDescent="0.25">
      <c r="A175" s="18" t="s">
        <v>53</v>
      </c>
      <c r="B175" s="17">
        <f>TRE!B$37</f>
        <v>1.748951824639871</v>
      </c>
      <c r="C175" s="17">
        <f>TRE!C$37</f>
        <v>1.6061262476417506</v>
      </c>
      <c r="D175" s="17">
        <f>TRE!D$37</f>
        <v>1.4199475960165291</v>
      </c>
      <c r="E175" s="17">
        <f>TRE!E$37</f>
        <v>1.6061013542699623</v>
      </c>
      <c r="F175" s="17">
        <f>TRE!F$37</f>
        <v>1.1780013961602582</v>
      </c>
      <c r="G175" s="17">
        <f>TRE!G$37</f>
        <v>0.88029185313064728</v>
      </c>
      <c r="H175" s="17">
        <f>TRE!H$37</f>
        <v>1.263553671658906</v>
      </c>
      <c r="I175" s="17">
        <f>TRE!I$37</f>
        <v>1.1960250315756393</v>
      </c>
      <c r="J175" s="17">
        <f>TRE!J$37</f>
        <v>1.1292091670580606</v>
      </c>
      <c r="K175" s="17">
        <f>TRE!K$37</f>
        <v>1.0268158367550237</v>
      </c>
      <c r="L175" s="17">
        <f>TRE!L$37</f>
        <v>1.3667342945141616</v>
      </c>
      <c r="M175" s="17">
        <f>TRE!M$37</f>
        <v>1.0091532101735392</v>
      </c>
      <c r="N175" s="17">
        <f>TRE!N$37</f>
        <v>0.91514443313716021</v>
      </c>
      <c r="O175" s="17">
        <f>TRE!O$37</f>
        <v>1.0022601523051753</v>
      </c>
      <c r="P175" s="17">
        <f>TRE!P$37</f>
        <v>0.8640984448441188</v>
      </c>
      <c r="Q175" s="17">
        <f>TRE!Q$37</f>
        <v>0.95727898735158756</v>
      </c>
    </row>
    <row r="176" spans="1:17" x14ac:dyDescent="0.25">
      <c r="A176" s="18" t="s">
        <v>52</v>
      </c>
      <c r="B176" s="17">
        <f>MAE!B$37</f>
        <v>1.3494429822411034</v>
      </c>
      <c r="C176" s="17">
        <f>MAE!C$37</f>
        <v>1.6661790834489243</v>
      </c>
      <c r="D176" s="17">
        <f>MAE!D$37</f>
        <v>1.7824198072177557</v>
      </c>
      <c r="E176" s="17">
        <f>MAE!E$37</f>
        <v>1.5127310713018871</v>
      </c>
      <c r="F176" s="17">
        <f>MAE!F$37</f>
        <v>1.4841686636147928</v>
      </c>
      <c r="G176" s="17">
        <f>MAE!G$37</f>
        <v>1.5721855637946556</v>
      </c>
      <c r="H176" s="17">
        <f>MAE!H$37</f>
        <v>1.503364256757852</v>
      </c>
      <c r="I176" s="17">
        <f>MAE!I$37</f>
        <v>1.5116858274849956</v>
      </c>
      <c r="J176" s="17">
        <f>MAE!J$37</f>
        <v>1.3361213214797767</v>
      </c>
      <c r="K176" s="17">
        <f>MAE!K$37</f>
        <v>1.178458486946925</v>
      </c>
      <c r="L176" s="17">
        <f>MAE!L$37</f>
        <v>1.0350637917471839</v>
      </c>
      <c r="M176" s="17">
        <f>MAE!M$37</f>
        <v>1.3127942775429822</v>
      </c>
      <c r="N176" s="17">
        <f>MAE!N$37</f>
        <v>1.1702367661655984</v>
      </c>
      <c r="O176" s="17">
        <f>MAE!O$37</f>
        <v>1.2441751221759711</v>
      </c>
      <c r="P176" s="17">
        <f>MAE!P$37</f>
        <v>1.2308006990608027</v>
      </c>
      <c r="Q176" s="17">
        <f>MAE!Q$37</f>
        <v>1.1299296948253232</v>
      </c>
    </row>
    <row r="177" spans="1:17" x14ac:dyDescent="0.25">
      <c r="A177" s="18" t="s">
        <v>51</v>
      </c>
      <c r="B177" s="17">
        <f>TEL!B$37</f>
        <v>1.5144036702299459</v>
      </c>
      <c r="C177" s="17">
        <f>TEL!C$37</f>
        <v>1.5724426725173879</v>
      </c>
      <c r="D177" s="17">
        <f>TEL!D$37</f>
        <v>1.8012939229854312</v>
      </c>
      <c r="E177" s="17">
        <f>TEL!E$37</f>
        <v>1.5722574604505652</v>
      </c>
      <c r="F177" s="17">
        <f>TEL!F$37</f>
        <v>1.7695159961804323</v>
      </c>
      <c r="G177" s="17">
        <f>TEL!G$37</f>
        <v>1.3977925955289972</v>
      </c>
      <c r="H177" s="17">
        <f>TEL!H$37</f>
        <v>1.6425876742704806</v>
      </c>
      <c r="I177" s="17">
        <f>TEL!I$37</f>
        <v>1.7386035422405861</v>
      </c>
      <c r="J177" s="17">
        <f>TEL!J$37</f>
        <v>1.3180715786111017</v>
      </c>
      <c r="K177" s="17">
        <f>TEL!K$37</f>
        <v>1.4835150782329747</v>
      </c>
      <c r="L177" s="17">
        <f>TEL!L$37</f>
        <v>1.2803949645850774</v>
      </c>
      <c r="M177" s="17">
        <f>TEL!M$37</f>
        <v>1.3329643215482716</v>
      </c>
      <c r="N177" s="17">
        <f>TEL!N$37</f>
        <v>1.3534347879448039</v>
      </c>
      <c r="O177" s="17">
        <f>TEL!O$37</f>
        <v>1.3021285685262614</v>
      </c>
      <c r="P177" s="17">
        <f>TEL!P$37</f>
        <v>1.3165235988053154</v>
      </c>
      <c r="Q177" s="17">
        <f>TEL!Q$37</f>
        <v>1.3981704499268359</v>
      </c>
    </row>
    <row r="178" spans="1:17" x14ac:dyDescent="0.25">
      <c r="A178" s="18" t="s">
        <v>50</v>
      </c>
      <c r="B178" s="17">
        <f>WWP!B$37</f>
        <v>0.76852534087261837</v>
      </c>
      <c r="C178" s="17">
        <f>WWP!C$37</f>
        <v>1.3176946977530761</v>
      </c>
      <c r="D178" s="17">
        <f>WWP!D$37</f>
        <v>0.48167702113524197</v>
      </c>
      <c r="E178" s="17">
        <f>WWP!E$37</f>
        <v>0.46225271065872348</v>
      </c>
      <c r="F178" s="17">
        <f>WWP!F$37</f>
        <v>0.98501338528119675</v>
      </c>
      <c r="G178" s="17">
        <f>WWP!G$37</f>
        <v>0.89792240869801965</v>
      </c>
      <c r="H178" s="17">
        <f>WWP!H$37</f>
        <v>0.6550202707245345</v>
      </c>
      <c r="I178" s="17">
        <f>WWP!I$37</f>
        <v>0.7402851391077574</v>
      </c>
      <c r="J178" s="17">
        <f>WWP!J$37</f>
        <v>0.57343266737792153</v>
      </c>
      <c r="K178" s="17">
        <f>WWP!K$37</f>
        <v>0.39546754935297701</v>
      </c>
      <c r="L178" s="17">
        <f>WWP!L$37</f>
        <v>0.51591161310902889</v>
      </c>
      <c r="M178" s="17">
        <f>WWP!M$37</f>
        <v>0.6339099936022381</v>
      </c>
      <c r="N178" s="17">
        <f>WWP!N$37</f>
        <v>0.53792906044859812</v>
      </c>
      <c r="O178" s="17">
        <f>WWP!O$37</f>
        <v>0.44862815572666309</v>
      </c>
      <c r="P178" s="17">
        <f>WWP!P$37</f>
        <v>0.38840599964874961</v>
      </c>
      <c r="Q178" s="17">
        <f>WWP!Q$37</f>
        <v>0.52797692369691629</v>
      </c>
    </row>
    <row r="179" spans="1:17" x14ac:dyDescent="0.25">
      <c r="A179" s="16" t="s">
        <v>49</v>
      </c>
      <c r="B179" s="15">
        <f>OIS!B$37</f>
        <v>1.7133822088823947</v>
      </c>
      <c r="C179" s="15">
        <f>OIS!C$37</f>
        <v>1.6745386153070734</v>
      </c>
      <c r="D179" s="15">
        <f>OIS!D$37</f>
        <v>1.6327384639541729</v>
      </c>
      <c r="E179" s="15">
        <f>OIS!E$37</f>
        <v>1.4391330952395869</v>
      </c>
      <c r="F179" s="15">
        <f>OIS!F$37</f>
        <v>1.5860908536532954</v>
      </c>
      <c r="G179" s="15">
        <f>OIS!G$37</f>
        <v>1.7074509717396629</v>
      </c>
      <c r="H179" s="15">
        <f>OIS!H$37</f>
        <v>1.9363207393723094</v>
      </c>
      <c r="I179" s="15">
        <f>OIS!I$37</f>
        <v>1.8795312689191614</v>
      </c>
      <c r="J179" s="15">
        <f>OIS!J$37</f>
        <v>2.0856795069563425</v>
      </c>
      <c r="K179" s="15">
        <f>OIS!K$37</f>
        <v>1.8069248807324512</v>
      </c>
      <c r="L179" s="15">
        <f>OIS!L$37</f>
        <v>1.8094353831339141</v>
      </c>
      <c r="M179" s="15">
        <f>OIS!M$37</f>
        <v>1.8340120543637588</v>
      </c>
      <c r="N179" s="15">
        <f>OIS!N$37</f>
        <v>1.8966637138152538</v>
      </c>
      <c r="O179" s="15">
        <f>OIS!O$37</f>
        <v>1.8416371072469071</v>
      </c>
      <c r="P179" s="15">
        <f>OIS!P$37</f>
        <v>1.8879017886338372</v>
      </c>
      <c r="Q179" s="15">
        <f>OIS!Q$37</f>
        <v>1.9548749734798279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RO: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9294.7201250852686</v>
      </c>
      <c r="C5" s="96">
        <f t="shared" ref="C5:Q5" si="1">SUM(C6:C10,C15,C26)</f>
        <v>9883.8990799999992</v>
      </c>
      <c r="D5" s="96">
        <f t="shared" si="1"/>
        <v>10661.42606</v>
      </c>
      <c r="E5" s="96">
        <f t="shared" si="1"/>
        <v>10365.71984</v>
      </c>
      <c r="F5" s="96">
        <f t="shared" si="1"/>
        <v>10328.238599999997</v>
      </c>
      <c r="G5" s="96">
        <f t="shared" si="1"/>
        <v>10007.621075534649</v>
      </c>
      <c r="H5" s="96">
        <f t="shared" si="1"/>
        <v>9600.6341100000045</v>
      </c>
      <c r="I5" s="96">
        <f t="shared" si="1"/>
        <v>9140.7740300000023</v>
      </c>
      <c r="J5" s="96">
        <f t="shared" si="1"/>
        <v>9017.2684000000008</v>
      </c>
      <c r="K5" s="96">
        <f t="shared" si="1"/>
        <v>6518.7625599999983</v>
      </c>
      <c r="L5" s="96">
        <f t="shared" si="1"/>
        <v>6880.5221915728207</v>
      </c>
      <c r="M5" s="96">
        <f t="shared" si="1"/>
        <v>7104.7931769059869</v>
      </c>
      <c r="N5" s="96">
        <f t="shared" si="1"/>
        <v>6786.8414148251268</v>
      </c>
      <c r="O5" s="96">
        <f t="shared" si="1"/>
        <v>6309.815038505918</v>
      </c>
      <c r="P5" s="96">
        <f t="shared" si="1"/>
        <v>6470.8930731093842</v>
      </c>
      <c r="Q5" s="96">
        <f t="shared" si="1"/>
        <v>6471.8713627801808</v>
      </c>
    </row>
    <row r="6" spans="1:17" x14ac:dyDescent="0.25">
      <c r="A6" s="76" t="s">
        <v>83</v>
      </c>
      <c r="B6" s="95">
        <v>94.989850859037318</v>
      </c>
      <c r="C6" s="95">
        <v>104.82178704263043</v>
      </c>
      <c r="D6" s="95">
        <v>116.14818991024875</v>
      </c>
      <c r="E6" s="95">
        <v>106.83622406814811</v>
      </c>
      <c r="F6" s="95">
        <v>100.49855245736178</v>
      </c>
      <c r="G6" s="95">
        <v>92.372666611023945</v>
      </c>
      <c r="H6" s="95">
        <v>88.404647198670787</v>
      </c>
      <c r="I6" s="95">
        <v>88.28013539186388</v>
      </c>
      <c r="J6" s="95">
        <v>90.975114443418249</v>
      </c>
      <c r="K6" s="95">
        <v>69.843043007618988</v>
      </c>
      <c r="L6" s="95">
        <v>71.577261455120194</v>
      </c>
      <c r="M6" s="95">
        <v>75.224477906942781</v>
      </c>
      <c r="N6" s="95">
        <v>70.973688005379714</v>
      </c>
      <c r="O6" s="95">
        <v>67.743969864396675</v>
      </c>
      <c r="P6" s="95">
        <v>69.202366760898428</v>
      </c>
      <c r="Q6" s="95">
        <v>65.721810671554096</v>
      </c>
    </row>
    <row r="7" spans="1:17" x14ac:dyDescent="0.25">
      <c r="A7" s="76" t="s">
        <v>82</v>
      </c>
      <c r="B7" s="95">
        <v>89.369291509458861</v>
      </c>
      <c r="C7" s="95">
        <v>102.07179582387182</v>
      </c>
      <c r="D7" s="95">
        <v>112.13151837489343</v>
      </c>
      <c r="E7" s="95">
        <v>105.49056361459571</v>
      </c>
      <c r="F7" s="95">
        <v>96.216780544266783</v>
      </c>
      <c r="G7" s="95">
        <v>87.085782949703827</v>
      </c>
      <c r="H7" s="95">
        <v>84.691290096433875</v>
      </c>
      <c r="I7" s="95">
        <v>85.017086830907587</v>
      </c>
      <c r="J7" s="95">
        <v>88.488986749259553</v>
      </c>
      <c r="K7" s="95">
        <v>63.852070546524033</v>
      </c>
      <c r="L7" s="95">
        <v>68.244306000632818</v>
      </c>
      <c r="M7" s="95">
        <v>71.316379615973929</v>
      </c>
      <c r="N7" s="95">
        <v>70.556529392421936</v>
      </c>
      <c r="O7" s="95">
        <v>62.238950604830194</v>
      </c>
      <c r="P7" s="95">
        <v>65.486288028291739</v>
      </c>
      <c r="Q7" s="95">
        <v>62.531065199608896</v>
      </c>
    </row>
    <row r="8" spans="1:17" x14ac:dyDescent="0.25">
      <c r="A8" s="76" t="s">
        <v>81</v>
      </c>
      <c r="B8" s="95">
        <v>173.87660372316387</v>
      </c>
      <c r="C8" s="95">
        <v>183.41627279417168</v>
      </c>
      <c r="D8" s="95">
        <v>192.16508647898507</v>
      </c>
      <c r="E8" s="95">
        <v>180.02288984041917</v>
      </c>
      <c r="F8" s="95">
        <v>186.27546188523365</v>
      </c>
      <c r="G8" s="95">
        <v>181.96674167058973</v>
      </c>
      <c r="H8" s="95">
        <v>172.47377524759517</v>
      </c>
      <c r="I8" s="95">
        <v>165.96646698889029</v>
      </c>
      <c r="J8" s="95">
        <v>159.30040454892568</v>
      </c>
      <c r="K8" s="95">
        <v>116.16783236739641</v>
      </c>
      <c r="L8" s="95">
        <v>127.79707040840657</v>
      </c>
      <c r="M8" s="95">
        <v>130.36722051561102</v>
      </c>
      <c r="N8" s="95">
        <v>121.51971826402264</v>
      </c>
      <c r="O8" s="95">
        <v>118.19117114450312</v>
      </c>
      <c r="P8" s="95">
        <v>120.29435178525048</v>
      </c>
      <c r="Q8" s="95">
        <v>120.37878752311747</v>
      </c>
    </row>
    <row r="9" spans="1:17" x14ac:dyDescent="0.25">
      <c r="A9" s="76" t="s">
        <v>80</v>
      </c>
      <c r="B9" s="95">
        <v>117.88550436543163</v>
      </c>
      <c r="C9" s="95">
        <v>130.412746622105</v>
      </c>
      <c r="D9" s="95">
        <v>160.66911784305813</v>
      </c>
      <c r="E9" s="95">
        <v>146.40615927226602</v>
      </c>
      <c r="F9" s="95">
        <v>141.32810541045558</v>
      </c>
      <c r="G9" s="95">
        <v>130.30131913456225</v>
      </c>
      <c r="H9" s="95">
        <v>130.09796703983784</v>
      </c>
      <c r="I9" s="95">
        <v>137.30377780181664</v>
      </c>
      <c r="J9" s="95">
        <v>134.90467608691802</v>
      </c>
      <c r="K9" s="95">
        <v>99.679127011551188</v>
      </c>
      <c r="L9" s="95">
        <v>111.40991535899386</v>
      </c>
      <c r="M9" s="95">
        <v>111.53171361948831</v>
      </c>
      <c r="N9" s="95">
        <v>111.6794585938683</v>
      </c>
      <c r="O9" s="95">
        <v>101.46493219122519</v>
      </c>
      <c r="P9" s="95">
        <v>105.9259109451787</v>
      </c>
      <c r="Q9" s="95">
        <v>103.54612891955688</v>
      </c>
    </row>
    <row r="10" spans="1:17" x14ac:dyDescent="0.25">
      <c r="A10" s="94" t="s">
        <v>79</v>
      </c>
      <c r="B10" s="93">
        <f t="shared" ref="B10" si="2">SUM(B11:B14)</f>
        <v>170.12952413409585</v>
      </c>
      <c r="C10" s="93">
        <f t="shared" ref="C10:Q10" si="3">SUM(C11:C14)</f>
        <v>191.24814327754547</v>
      </c>
      <c r="D10" s="93">
        <f t="shared" si="3"/>
        <v>216.51383431730281</v>
      </c>
      <c r="E10" s="93">
        <f t="shared" si="3"/>
        <v>212.12845650115858</v>
      </c>
      <c r="F10" s="93">
        <f t="shared" si="3"/>
        <v>182.73299471621479</v>
      </c>
      <c r="G10" s="93">
        <f t="shared" si="3"/>
        <v>170.49392459395671</v>
      </c>
      <c r="H10" s="93">
        <f t="shared" si="3"/>
        <v>165.69879699440821</v>
      </c>
      <c r="I10" s="93">
        <f t="shared" si="3"/>
        <v>168.01543115997845</v>
      </c>
      <c r="J10" s="93">
        <f t="shared" si="3"/>
        <v>173.85644320146403</v>
      </c>
      <c r="K10" s="93">
        <f t="shared" si="3"/>
        <v>143.0705595931712</v>
      </c>
      <c r="L10" s="93">
        <f t="shared" si="3"/>
        <v>149.79469606652026</v>
      </c>
      <c r="M10" s="93">
        <f t="shared" si="3"/>
        <v>150.31437184060383</v>
      </c>
      <c r="N10" s="93">
        <f t="shared" si="3"/>
        <v>136.24266203304239</v>
      </c>
      <c r="O10" s="93">
        <f t="shared" si="3"/>
        <v>129.10148446753365</v>
      </c>
      <c r="P10" s="93">
        <f t="shared" si="3"/>
        <v>130.12045930521646</v>
      </c>
      <c r="Q10" s="93">
        <f t="shared" si="3"/>
        <v>122.22224566170574</v>
      </c>
    </row>
    <row r="11" spans="1:17" x14ac:dyDescent="0.25">
      <c r="A11" s="92" t="s">
        <v>68</v>
      </c>
      <c r="B11" s="91">
        <v>21.361881129851827</v>
      </c>
      <c r="C11" s="91">
        <v>20.233293092784375</v>
      </c>
      <c r="D11" s="91">
        <v>27.228064625237629</v>
      </c>
      <c r="E11" s="91">
        <v>20.880831309486403</v>
      </c>
      <c r="F11" s="91">
        <v>20.214792411621652</v>
      </c>
      <c r="G11" s="91">
        <v>16.850310567091828</v>
      </c>
      <c r="H11" s="91">
        <v>20.974437708485361</v>
      </c>
      <c r="I11" s="91">
        <v>22.126910743312159</v>
      </c>
      <c r="J11" s="91">
        <v>18.56306206463827</v>
      </c>
      <c r="K11" s="91">
        <v>10.007139861630314</v>
      </c>
      <c r="L11" s="91">
        <v>9.2647758070811914</v>
      </c>
      <c r="M11" s="91">
        <v>11.058100681273745</v>
      </c>
      <c r="N11" s="91">
        <v>12.338131128427815</v>
      </c>
      <c r="O11" s="91">
        <v>10.413266085376964</v>
      </c>
      <c r="P11" s="91">
        <v>10.136312449021352</v>
      </c>
      <c r="Q11" s="91">
        <v>11.795756487139247</v>
      </c>
    </row>
    <row r="12" spans="1:17" x14ac:dyDescent="0.25">
      <c r="A12" s="92" t="s">
        <v>66</v>
      </c>
      <c r="B12" s="91">
        <v>58.424637630416996</v>
      </c>
      <c r="C12" s="91">
        <v>63.873883199135747</v>
      </c>
      <c r="D12" s="91">
        <v>74.068555557782901</v>
      </c>
      <c r="E12" s="91">
        <v>73.330166200164243</v>
      </c>
      <c r="F12" s="91">
        <v>60.655368346486199</v>
      </c>
      <c r="G12" s="91">
        <v>59.93994709109672</v>
      </c>
      <c r="H12" s="91">
        <v>58.76354565911921</v>
      </c>
      <c r="I12" s="91">
        <v>58.370397240777578</v>
      </c>
      <c r="J12" s="91">
        <v>59.164859246037452</v>
      </c>
      <c r="K12" s="91">
        <v>49.593688411917036</v>
      </c>
      <c r="L12" s="91">
        <v>53.066096892917059</v>
      </c>
      <c r="M12" s="91">
        <v>49.717316239182296</v>
      </c>
      <c r="N12" s="91">
        <v>45.90434390605796</v>
      </c>
      <c r="O12" s="91">
        <v>43.653890808797009</v>
      </c>
      <c r="P12" s="91">
        <v>43.631898806725772</v>
      </c>
      <c r="Q12" s="91">
        <v>41.984568789668401</v>
      </c>
    </row>
    <row r="13" spans="1:17" x14ac:dyDescent="0.25">
      <c r="A13" s="92" t="s">
        <v>72</v>
      </c>
      <c r="B13" s="91">
        <v>0.28661573033988397</v>
      </c>
      <c r="C13" s="91">
        <v>0.71295000000000019</v>
      </c>
      <c r="D13" s="91">
        <v>0.49676999999999971</v>
      </c>
      <c r="E13" s="91">
        <v>1.2069600000000023</v>
      </c>
      <c r="F13" s="91">
        <v>0.50405000000000122</v>
      </c>
      <c r="G13" s="91">
        <v>0.54934556224324005</v>
      </c>
      <c r="H13" s="91">
        <v>0.60001000000000104</v>
      </c>
      <c r="I13" s="91">
        <v>0.6040800000000015</v>
      </c>
      <c r="J13" s="91">
        <v>0.30014999999999858</v>
      </c>
      <c r="K13" s="91">
        <v>0.10044000000000253</v>
      </c>
      <c r="L13" s="91">
        <v>2.6511947079134472</v>
      </c>
      <c r="M13" s="91">
        <v>1.5047211897484516</v>
      </c>
      <c r="N13" s="91">
        <v>0.81207604853348991</v>
      </c>
      <c r="O13" s="91">
        <v>0.26272998539103776</v>
      </c>
      <c r="P13" s="91">
        <v>0.57322972738752709</v>
      </c>
      <c r="Q13" s="91">
        <v>0.54934556224324993</v>
      </c>
    </row>
    <row r="14" spans="1:17" x14ac:dyDescent="0.25">
      <c r="A14" s="90" t="s">
        <v>21</v>
      </c>
      <c r="B14" s="89">
        <v>90.056389643487151</v>
      </c>
      <c r="C14" s="89">
        <v>106.42801698562533</v>
      </c>
      <c r="D14" s="89">
        <v>114.72044413428227</v>
      </c>
      <c r="E14" s="89">
        <v>116.71049899150793</v>
      </c>
      <c r="F14" s="89">
        <v>101.35878395810693</v>
      </c>
      <c r="G14" s="89">
        <v>93.154321373524894</v>
      </c>
      <c r="H14" s="89">
        <v>85.36080362680363</v>
      </c>
      <c r="I14" s="89">
        <v>86.914043175888736</v>
      </c>
      <c r="J14" s="89">
        <v>95.828371890788304</v>
      </c>
      <c r="K14" s="89">
        <v>83.369291319623855</v>
      </c>
      <c r="L14" s="89">
        <v>84.81262865860856</v>
      </c>
      <c r="M14" s="89">
        <v>88.034233730399336</v>
      </c>
      <c r="N14" s="89">
        <v>77.18811095002313</v>
      </c>
      <c r="O14" s="89">
        <v>74.771597587968643</v>
      </c>
      <c r="P14" s="89">
        <v>75.779018322081797</v>
      </c>
      <c r="Q14" s="89">
        <v>67.892574822654851</v>
      </c>
    </row>
    <row r="15" spans="1:17" x14ac:dyDescent="0.25">
      <c r="A15" s="86" t="s">
        <v>87</v>
      </c>
      <c r="B15" s="85">
        <f t="shared" ref="B15" si="4">SUM(B16:B25)</f>
        <v>2714.8309636425352</v>
      </c>
      <c r="C15" s="85">
        <f t="shared" ref="C15:Q15" si="5">SUM(C16:C25)</f>
        <v>3060.5035915820044</v>
      </c>
      <c r="D15" s="85">
        <f t="shared" si="5"/>
        <v>3336.6044759233123</v>
      </c>
      <c r="E15" s="85">
        <f t="shared" si="5"/>
        <v>3334.3205567774771</v>
      </c>
      <c r="F15" s="85">
        <f t="shared" si="5"/>
        <v>2861.8701670741057</v>
      </c>
      <c r="G15" s="85">
        <f t="shared" si="5"/>
        <v>2755.7821662572042</v>
      </c>
      <c r="H15" s="85">
        <f t="shared" si="5"/>
        <v>2410.488839137754</v>
      </c>
      <c r="I15" s="85">
        <f t="shared" si="5"/>
        <v>2558.7317394099346</v>
      </c>
      <c r="J15" s="85">
        <f t="shared" si="5"/>
        <v>2657.830409601348</v>
      </c>
      <c r="K15" s="85">
        <f t="shared" si="5"/>
        <v>2121.8379615612025</v>
      </c>
      <c r="L15" s="85">
        <f t="shared" si="5"/>
        <v>2119.8430386568712</v>
      </c>
      <c r="M15" s="85">
        <f t="shared" si="5"/>
        <v>2221.1938044089429</v>
      </c>
      <c r="N15" s="85">
        <f t="shared" si="5"/>
        <v>1913.2776649274911</v>
      </c>
      <c r="O15" s="85">
        <f t="shared" si="5"/>
        <v>1952.929668567825</v>
      </c>
      <c r="P15" s="85">
        <f t="shared" si="5"/>
        <v>1919.7078965474407</v>
      </c>
      <c r="Q15" s="85">
        <f t="shared" si="5"/>
        <v>1741.7598018026006</v>
      </c>
    </row>
    <row r="16" spans="1:17" x14ac:dyDescent="0.25">
      <c r="A16" s="88" t="s">
        <v>33</v>
      </c>
      <c r="B16" s="87">
        <v>150.32345433205805</v>
      </c>
      <c r="C16" s="87">
        <v>168.76491178880565</v>
      </c>
      <c r="D16" s="87">
        <v>197.13559946810062</v>
      </c>
      <c r="E16" s="87">
        <v>175.08244855606807</v>
      </c>
      <c r="F16" s="87">
        <v>194.65918744528398</v>
      </c>
      <c r="G16" s="87">
        <v>191.15159004651494</v>
      </c>
      <c r="H16" s="87">
        <v>171.28565596520008</v>
      </c>
      <c r="I16" s="87">
        <v>119.11933194363874</v>
      </c>
      <c r="J16" s="87">
        <v>147.12359028961049</v>
      </c>
      <c r="K16" s="87">
        <v>151.39576836837452</v>
      </c>
      <c r="L16" s="87">
        <v>151.8261921658918</v>
      </c>
      <c r="M16" s="87">
        <v>166.69136774273358</v>
      </c>
      <c r="N16" s="87">
        <v>185.98106947807182</v>
      </c>
      <c r="O16" s="87">
        <v>172.10581219596551</v>
      </c>
      <c r="P16" s="87">
        <v>161.14013114816433</v>
      </c>
      <c r="Q16" s="87">
        <v>169.54086772775861</v>
      </c>
    </row>
    <row r="17" spans="1:17" x14ac:dyDescent="0.25">
      <c r="A17" s="88" t="s">
        <v>31</v>
      </c>
      <c r="B17" s="87">
        <v>53.213495586958686</v>
      </c>
      <c r="C17" s="87">
        <v>191.50948</v>
      </c>
      <c r="D17" s="87">
        <v>346.38943</v>
      </c>
      <c r="E17" s="87">
        <v>250.61228</v>
      </c>
      <c r="F17" s="87">
        <v>92.21547000000001</v>
      </c>
      <c r="G17" s="87">
        <v>34.489280910406436</v>
      </c>
      <c r="H17" s="87">
        <v>0</v>
      </c>
      <c r="I17" s="87">
        <v>172.51253</v>
      </c>
      <c r="J17" s="87">
        <v>175.90867</v>
      </c>
      <c r="K17" s="87">
        <v>167.89301</v>
      </c>
      <c r="L17" s="87">
        <v>148.32566977672525</v>
      </c>
      <c r="M17" s="87">
        <v>178.22742713704912</v>
      </c>
      <c r="N17" s="87">
        <v>151.76268669558885</v>
      </c>
      <c r="O17" s="87">
        <v>180.51839402165263</v>
      </c>
      <c r="P17" s="87">
        <v>185.12945447597167</v>
      </c>
      <c r="Q17" s="87">
        <v>217.3256970097012</v>
      </c>
    </row>
    <row r="18" spans="1:17" x14ac:dyDescent="0.25">
      <c r="A18" s="88" t="s">
        <v>30</v>
      </c>
      <c r="B18" s="87">
        <v>0</v>
      </c>
      <c r="C18" s="87">
        <v>5.6843418860808015E-14</v>
      </c>
      <c r="D18" s="87">
        <v>1.4210854715202004E-14</v>
      </c>
      <c r="E18" s="87">
        <v>1.1048499999999206</v>
      </c>
      <c r="F18" s="87">
        <v>0</v>
      </c>
      <c r="G18" s="87">
        <v>5.6843418860808015E-14</v>
      </c>
      <c r="H18" s="87">
        <v>1.1368683772161603E-13</v>
      </c>
      <c r="I18" s="87">
        <v>7.1054273576010006E-14</v>
      </c>
      <c r="J18" s="87">
        <v>4.0632082702098858E-2</v>
      </c>
      <c r="K18" s="87">
        <v>1.4210854715202004E-14</v>
      </c>
      <c r="L18" s="87">
        <v>1.1466082745956994</v>
      </c>
      <c r="M18" s="87">
        <v>7.1054273576010019E-15</v>
      </c>
      <c r="N18" s="87">
        <v>0</v>
      </c>
      <c r="O18" s="87">
        <v>7.1054273576010019E-15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95.221106246818678</v>
      </c>
      <c r="C19" s="87">
        <v>143.7359117152098</v>
      </c>
      <c r="D19" s="87">
        <v>150.47693999143121</v>
      </c>
      <c r="E19" s="87">
        <v>76.256871225482826</v>
      </c>
      <c r="F19" s="87">
        <v>93.348032247328177</v>
      </c>
      <c r="G19" s="87">
        <v>41.477889624073015</v>
      </c>
      <c r="H19" s="87">
        <v>65.286172813484114</v>
      </c>
      <c r="I19" s="87">
        <v>161.78778090558626</v>
      </c>
      <c r="J19" s="87">
        <v>128.76005649190751</v>
      </c>
      <c r="K19" s="87">
        <v>28.519165656142519</v>
      </c>
      <c r="L19" s="87">
        <v>26.975021673130914</v>
      </c>
      <c r="M19" s="87">
        <v>26.412475583986758</v>
      </c>
      <c r="N19" s="87">
        <v>25.968152657559067</v>
      </c>
      <c r="O19" s="87">
        <v>28.971474883445115</v>
      </c>
      <c r="P19" s="87">
        <v>26.454058568660631</v>
      </c>
      <c r="Q19" s="87">
        <v>32.690190970026855</v>
      </c>
    </row>
    <row r="20" spans="1:17" x14ac:dyDescent="0.25">
      <c r="A20" s="88" t="s">
        <v>29</v>
      </c>
      <c r="B20" s="87">
        <v>330.31661561025606</v>
      </c>
      <c r="C20" s="87">
        <v>392.6206961618455</v>
      </c>
      <c r="D20" s="87">
        <v>188.26936570228412</v>
      </c>
      <c r="E20" s="87">
        <v>134.29949292703824</v>
      </c>
      <c r="F20" s="87">
        <v>185.15133556804781</v>
      </c>
      <c r="G20" s="87">
        <v>94.353340241744874</v>
      </c>
      <c r="H20" s="87">
        <v>113.89183465878183</v>
      </c>
      <c r="I20" s="87">
        <v>66.953001370612</v>
      </c>
      <c r="J20" s="87">
        <v>27.811516806208367</v>
      </c>
      <c r="K20" s="87">
        <v>29.341652840475994</v>
      </c>
      <c r="L20" s="87">
        <v>22.596070579774867</v>
      </c>
      <c r="M20" s="87">
        <v>32.124401738418975</v>
      </c>
      <c r="N20" s="87">
        <v>32.480873223788052</v>
      </c>
      <c r="O20" s="87">
        <v>7.8554665904627896</v>
      </c>
      <c r="P20" s="87">
        <v>4.829901037337831</v>
      </c>
      <c r="Q20" s="87">
        <v>4.3389193091815246</v>
      </c>
    </row>
    <row r="21" spans="1:17" x14ac:dyDescent="0.25">
      <c r="A21" s="88" t="s">
        <v>28</v>
      </c>
      <c r="B21" s="87">
        <v>49.177317983665176</v>
      </c>
      <c r="C21" s="87">
        <v>41.200310000000073</v>
      </c>
      <c r="D21" s="87">
        <v>156.55816999999985</v>
      </c>
      <c r="E21" s="87">
        <v>49.720899999999943</v>
      </c>
      <c r="F21" s="87">
        <v>65.300239999999846</v>
      </c>
      <c r="G21" s="87">
        <v>117.44010212980599</v>
      </c>
      <c r="H21" s="87">
        <v>108.16523000000005</v>
      </c>
      <c r="I21" s="87">
        <v>130.21453999999986</v>
      </c>
      <c r="J21" s="87">
        <v>111.6168</v>
      </c>
      <c r="K21" s="87">
        <v>51.75459999999994</v>
      </c>
      <c r="L21" s="87">
        <v>28.197610657029909</v>
      </c>
      <c r="M21" s="87">
        <v>16.529040601973545</v>
      </c>
      <c r="N21" s="87">
        <v>13.471212050982876</v>
      </c>
      <c r="O21" s="87">
        <v>16.163774561485038</v>
      </c>
      <c r="P21" s="87">
        <v>17.339251015491822</v>
      </c>
      <c r="Q21" s="87">
        <v>26.703200909723598</v>
      </c>
    </row>
    <row r="22" spans="1:17" x14ac:dyDescent="0.25">
      <c r="A22" s="88" t="s">
        <v>66</v>
      </c>
      <c r="B22" s="87">
        <v>1275.5182898967194</v>
      </c>
      <c r="C22" s="87">
        <v>1378.5045919161423</v>
      </c>
      <c r="D22" s="87">
        <v>1424.4734307614965</v>
      </c>
      <c r="E22" s="87">
        <v>1767.8868340688884</v>
      </c>
      <c r="F22" s="87">
        <v>1419.3119318134463</v>
      </c>
      <c r="G22" s="87">
        <v>1626.7785949838328</v>
      </c>
      <c r="H22" s="87">
        <v>1274.873855700288</v>
      </c>
      <c r="I22" s="87">
        <v>1227.6601551900974</v>
      </c>
      <c r="J22" s="87">
        <v>1516.8861339309194</v>
      </c>
      <c r="K22" s="87">
        <v>1263.9132646962089</v>
      </c>
      <c r="L22" s="87">
        <v>1224.6076434700951</v>
      </c>
      <c r="M22" s="87">
        <v>1320.1766712319004</v>
      </c>
      <c r="N22" s="87">
        <v>999.83653816608944</v>
      </c>
      <c r="O22" s="87">
        <v>1055.9885491553071</v>
      </c>
      <c r="P22" s="87">
        <v>1020.6111607749145</v>
      </c>
      <c r="Q22" s="87">
        <v>790.11137295829735</v>
      </c>
    </row>
    <row r="23" spans="1:17" x14ac:dyDescent="0.25">
      <c r="A23" s="88" t="s">
        <v>25</v>
      </c>
      <c r="B23" s="87">
        <v>0.4538801515855091</v>
      </c>
      <c r="C23" s="87">
        <v>25.288729999999997</v>
      </c>
      <c r="D23" s="87">
        <v>23.70533</v>
      </c>
      <c r="E23" s="87">
        <v>6.1999999999999993</v>
      </c>
      <c r="F23" s="87">
        <v>5.5983000000000001</v>
      </c>
      <c r="G23" s="87">
        <v>5.2546188394264739</v>
      </c>
      <c r="H23" s="87">
        <v>6.4968300000000001</v>
      </c>
      <c r="I23" s="87">
        <v>4.2016</v>
      </c>
      <c r="J23" s="87">
        <v>2.0000100000000001</v>
      </c>
      <c r="K23" s="87">
        <v>0.59962000000000004</v>
      </c>
      <c r="L23" s="87">
        <v>0.62100683279791535</v>
      </c>
      <c r="M23" s="87">
        <v>0.76425674823459366</v>
      </c>
      <c r="N23" s="87">
        <v>0.31049966561574999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292.22903003089391</v>
      </c>
      <c r="C24" s="87">
        <v>279.08694000000042</v>
      </c>
      <c r="D24" s="87">
        <v>402.59970000000015</v>
      </c>
      <c r="E24" s="87">
        <v>529.65495000000033</v>
      </c>
      <c r="F24" s="87">
        <v>327.28204999999951</v>
      </c>
      <c r="G24" s="87">
        <v>289.74455496530294</v>
      </c>
      <c r="H24" s="87">
        <v>327.80350000000016</v>
      </c>
      <c r="I24" s="87">
        <v>368.48529000000008</v>
      </c>
      <c r="J24" s="87">
        <v>224.18428999999955</v>
      </c>
      <c r="K24" s="87">
        <v>190.82896000000065</v>
      </c>
      <c r="L24" s="87">
        <v>232.89630689353362</v>
      </c>
      <c r="M24" s="87">
        <v>188.87751240576353</v>
      </c>
      <c r="N24" s="87">
        <v>224.78124080483477</v>
      </c>
      <c r="O24" s="87">
        <v>232.6568911200844</v>
      </c>
      <c r="P24" s="87">
        <v>240.5188407001921</v>
      </c>
      <c r="Q24" s="87">
        <v>230.19830614233061</v>
      </c>
    </row>
    <row r="25" spans="1:17" x14ac:dyDescent="0.25">
      <c r="A25" s="88" t="s">
        <v>22</v>
      </c>
      <c r="B25" s="87">
        <v>468.37777380358028</v>
      </c>
      <c r="C25" s="87">
        <v>439.79202000000032</v>
      </c>
      <c r="D25" s="87">
        <v>446.99650999999989</v>
      </c>
      <c r="E25" s="87">
        <v>343.5019299999999</v>
      </c>
      <c r="F25" s="87">
        <v>479.00362000000013</v>
      </c>
      <c r="G25" s="87">
        <v>355.09219451609658</v>
      </c>
      <c r="H25" s="87">
        <v>342.68575999999985</v>
      </c>
      <c r="I25" s="87">
        <v>307.7975100000001</v>
      </c>
      <c r="J25" s="87">
        <v>323.49871000000007</v>
      </c>
      <c r="K25" s="87">
        <v>237.59192000000002</v>
      </c>
      <c r="L25" s="87">
        <v>282.65090833329606</v>
      </c>
      <c r="M25" s="87">
        <v>291.39065121888223</v>
      </c>
      <c r="N25" s="87">
        <v>278.68539218496034</v>
      </c>
      <c r="O25" s="87">
        <v>258.66930603942251</v>
      </c>
      <c r="P25" s="87">
        <v>263.6850988267077</v>
      </c>
      <c r="Q25" s="87">
        <v>270.85124677558088</v>
      </c>
    </row>
    <row r="26" spans="1:17" x14ac:dyDescent="0.25">
      <c r="A26" s="86" t="s">
        <v>85</v>
      </c>
      <c r="B26" s="85">
        <f t="shared" ref="B26" si="6">SUM(B27:B36)</f>
        <v>5933.6383868515459</v>
      </c>
      <c r="C26" s="85">
        <f t="shared" ref="C26:Q26" si="7">SUM(C27:C36)</f>
        <v>6111.4247428576709</v>
      </c>
      <c r="D26" s="85">
        <f t="shared" si="7"/>
        <v>6527.1938371521992</v>
      </c>
      <c r="E26" s="85">
        <f t="shared" si="7"/>
        <v>6280.514989925935</v>
      </c>
      <c r="F26" s="85">
        <f t="shared" si="7"/>
        <v>6759.3165379123593</v>
      </c>
      <c r="G26" s="85">
        <f t="shared" si="7"/>
        <v>6589.6184743176082</v>
      </c>
      <c r="H26" s="85">
        <f t="shared" si="7"/>
        <v>6548.7787942853047</v>
      </c>
      <c r="I26" s="85">
        <f t="shared" si="7"/>
        <v>5937.4593924166111</v>
      </c>
      <c r="J26" s="85">
        <f t="shared" si="7"/>
        <v>5711.9123653686675</v>
      </c>
      <c r="K26" s="85">
        <f t="shared" si="7"/>
        <v>3904.3119659125341</v>
      </c>
      <c r="L26" s="85">
        <f t="shared" si="7"/>
        <v>4231.8559036262759</v>
      </c>
      <c r="M26" s="85">
        <f t="shared" si="7"/>
        <v>4344.8452089984239</v>
      </c>
      <c r="N26" s="85">
        <f t="shared" si="7"/>
        <v>4362.5916936089006</v>
      </c>
      <c r="O26" s="85">
        <f t="shared" si="7"/>
        <v>3878.1448616656048</v>
      </c>
      <c r="P26" s="85">
        <f t="shared" si="7"/>
        <v>4060.1557997371083</v>
      </c>
      <c r="Q26" s="85">
        <f t="shared" si="7"/>
        <v>4255.7115230020372</v>
      </c>
    </row>
    <row r="27" spans="1:17" x14ac:dyDescent="0.25">
      <c r="A27" s="84" t="s">
        <v>33</v>
      </c>
      <c r="B27" s="83">
        <v>7.2935284233848847</v>
      </c>
      <c r="C27" s="83">
        <v>13.338728211194336</v>
      </c>
      <c r="D27" s="83">
        <v>7.0048305318994153</v>
      </c>
      <c r="E27" s="83">
        <v>3.2705314439319011</v>
      </c>
      <c r="F27" s="83">
        <v>167.92008255471387</v>
      </c>
      <c r="G27" s="83">
        <v>313.12848650824753</v>
      </c>
      <c r="H27" s="83">
        <v>251.80754403480353</v>
      </c>
      <c r="I27" s="83">
        <v>80.887408056363483</v>
      </c>
      <c r="J27" s="83">
        <v>199.4670597103916</v>
      </c>
      <c r="K27" s="83">
        <v>149.30366163162509</v>
      </c>
      <c r="L27" s="83">
        <v>172.33055532039558</v>
      </c>
      <c r="M27" s="83">
        <v>209.59435088308646</v>
      </c>
      <c r="N27" s="83">
        <v>304.70748965979146</v>
      </c>
      <c r="O27" s="83">
        <v>269.79544430581961</v>
      </c>
      <c r="P27" s="83">
        <v>232.63949855192928</v>
      </c>
      <c r="Q27" s="83">
        <v>288.13700729219335</v>
      </c>
    </row>
    <row r="28" spans="1:17" x14ac:dyDescent="0.25">
      <c r="A28" s="84" t="s">
        <v>47</v>
      </c>
      <c r="B28" s="83">
        <v>842.32247515107713</v>
      </c>
      <c r="C28" s="83">
        <v>847.79615999999999</v>
      </c>
      <c r="D28" s="83">
        <v>1009.40652</v>
      </c>
      <c r="E28" s="83">
        <v>1128.4973600000001</v>
      </c>
      <c r="F28" s="83">
        <v>1161.7565100000002</v>
      </c>
      <c r="G28" s="83">
        <v>1079.1093266261878</v>
      </c>
      <c r="H28" s="83">
        <v>1128.9915899999999</v>
      </c>
      <c r="I28" s="83">
        <v>1109.7600599999998</v>
      </c>
      <c r="J28" s="83">
        <v>912.99604999999997</v>
      </c>
      <c r="K28" s="83">
        <v>525.08191999999997</v>
      </c>
      <c r="L28" s="83">
        <v>596.35575041711718</v>
      </c>
      <c r="M28" s="83">
        <v>439.17584063285113</v>
      </c>
      <c r="N28" s="83">
        <v>285.06327257470411</v>
      </c>
      <c r="O28" s="83">
        <v>258.26581112768116</v>
      </c>
      <c r="P28" s="83">
        <v>247.6512100384258</v>
      </c>
      <c r="Q28" s="83">
        <v>291.51631687430159</v>
      </c>
    </row>
    <row r="29" spans="1:17" x14ac:dyDescent="0.25">
      <c r="A29" s="84" t="s">
        <v>30</v>
      </c>
      <c r="B29" s="83">
        <v>5.4933647896967841</v>
      </c>
      <c r="C29" s="83">
        <v>18.699849999999969</v>
      </c>
      <c r="D29" s="83">
        <v>19.797549999999191</v>
      </c>
      <c r="E29" s="83">
        <v>25.297399999999946</v>
      </c>
      <c r="F29" s="83">
        <v>14.300339999999947</v>
      </c>
      <c r="G29" s="83">
        <v>39.097073041965302</v>
      </c>
      <c r="H29" s="83">
        <v>198.91320999999982</v>
      </c>
      <c r="I29" s="83">
        <v>129.89515</v>
      </c>
      <c r="J29" s="83">
        <v>139.0661979172979</v>
      </c>
      <c r="K29" s="83">
        <v>169.03141999999991</v>
      </c>
      <c r="L29" s="83">
        <v>186.26163856644828</v>
      </c>
      <c r="M29" s="83">
        <v>164.40289339302683</v>
      </c>
      <c r="N29" s="83">
        <v>151.75969271140082</v>
      </c>
      <c r="O29" s="83">
        <v>143.71471227377737</v>
      </c>
      <c r="P29" s="83">
        <v>157.50981797936805</v>
      </c>
      <c r="Q29" s="83">
        <v>94.277333802417672</v>
      </c>
    </row>
    <row r="30" spans="1:17" x14ac:dyDescent="0.25">
      <c r="A30" s="84" t="s">
        <v>68</v>
      </c>
      <c r="B30" s="83">
        <v>287.1314955555614</v>
      </c>
      <c r="C30" s="83">
        <v>318.65743519200578</v>
      </c>
      <c r="D30" s="83">
        <v>328.44691538333058</v>
      </c>
      <c r="E30" s="83">
        <v>294.31061746503076</v>
      </c>
      <c r="F30" s="83">
        <v>228.66018534105032</v>
      </c>
      <c r="G30" s="83">
        <v>310.53626365169839</v>
      </c>
      <c r="H30" s="83">
        <v>305.18584947803015</v>
      </c>
      <c r="I30" s="83">
        <v>411.36151835110206</v>
      </c>
      <c r="J30" s="83">
        <v>276.86189144345394</v>
      </c>
      <c r="K30" s="83">
        <v>200.18328448222664</v>
      </c>
      <c r="L30" s="83">
        <v>185.08290938068049</v>
      </c>
      <c r="M30" s="83">
        <v>238.1460764496739</v>
      </c>
      <c r="N30" s="83">
        <v>271.84614321996304</v>
      </c>
      <c r="O30" s="83">
        <v>233.257022531301</v>
      </c>
      <c r="P30" s="83">
        <v>231.97626244046177</v>
      </c>
      <c r="Q30" s="83">
        <v>270.71757699489052</v>
      </c>
    </row>
    <row r="31" spans="1:17" x14ac:dyDescent="0.25">
      <c r="A31" s="84" t="s">
        <v>29</v>
      </c>
      <c r="B31" s="83">
        <v>374.75053199106327</v>
      </c>
      <c r="C31" s="83">
        <v>341.17552383815445</v>
      </c>
      <c r="D31" s="83">
        <v>187.13729429771598</v>
      </c>
      <c r="E31" s="83">
        <v>111.18978707296174</v>
      </c>
      <c r="F31" s="83">
        <v>133.01889443195225</v>
      </c>
      <c r="G31" s="83">
        <v>186.52863204224826</v>
      </c>
      <c r="H31" s="83">
        <v>240.52523534121815</v>
      </c>
      <c r="I31" s="83">
        <v>39.095278629387991</v>
      </c>
      <c r="J31" s="83">
        <v>19.90722319379163</v>
      </c>
      <c r="K31" s="83">
        <v>30.829217159523999</v>
      </c>
      <c r="L31" s="83">
        <v>14.665187413123839</v>
      </c>
      <c r="M31" s="83">
        <v>20.421825023009724</v>
      </c>
      <c r="N31" s="83">
        <v>12.422656335394798</v>
      </c>
      <c r="O31" s="83">
        <v>14.093856286299548</v>
      </c>
      <c r="P31" s="83">
        <v>7.5898471687698583</v>
      </c>
      <c r="Q31" s="83">
        <v>2.3486491452546785</v>
      </c>
    </row>
    <row r="32" spans="1:17" x14ac:dyDescent="0.25">
      <c r="A32" s="84" t="s">
        <v>28</v>
      </c>
      <c r="B32" s="83">
        <v>184.46011464672384</v>
      </c>
      <c r="C32" s="83">
        <v>245.30486000000002</v>
      </c>
      <c r="D32" s="83">
        <v>337.09631999999999</v>
      </c>
      <c r="E32" s="83">
        <v>234.07250000000002</v>
      </c>
      <c r="F32" s="83">
        <v>373.70001000000002</v>
      </c>
      <c r="G32" s="83">
        <v>284.60864586776233</v>
      </c>
      <c r="H32" s="83">
        <v>153.69550000000004</v>
      </c>
      <c r="I32" s="83">
        <v>173.78823000000003</v>
      </c>
      <c r="J32" s="83">
        <v>196.11211000000003</v>
      </c>
      <c r="K32" s="83">
        <v>110.87388</v>
      </c>
      <c r="L32" s="83">
        <v>53.48911557992632</v>
      </c>
      <c r="M32" s="83">
        <v>168.01707202966799</v>
      </c>
      <c r="N32" s="83">
        <v>241.75320121301513</v>
      </c>
      <c r="O32" s="83">
        <v>199.96430948394882</v>
      </c>
      <c r="P32" s="83">
        <v>263.90127126291685</v>
      </c>
      <c r="Q32" s="83">
        <v>308.16141215214776</v>
      </c>
    </row>
    <row r="33" spans="1:17" x14ac:dyDescent="0.25">
      <c r="A33" s="84" t="s">
        <v>66</v>
      </c>
      <c r="B33" s="83">
        <v>2642.2762182450288</v>
      </c>
      <c r="C33" s="83">
        <v>2788.5073348847218</v>
      </c>
      <c r="D33" s="83">
        <v>2929.1993536807213</v>
      </c>
      <c r="E33" s="83">
        <v>2719.9461997309472</v>
      </c>
      <c r="F33" s="83">
        <v>2620.9835298400671</v>
      </c>
      <c r="G33" s="83">
        <v>2347.8461798650133</v>
      </c>
      <c r="H33" s="83">
        <v>2182.8273886405927</v>
      </c>
      <c r="I33" s="83">
        <v>2045.6114575691256</v>
      </c>
      <c r="J33" s="83">
        <v>2162.3763168230425</v>
      </c>
      <c r="K33" s="83">
        <v>1367.3539268918739</v>
      </c>
      <c r="L33" s="83">
        <v>1515.9431847001913</v>
      </c>
      <c r="M33" s="83">
        <v>1581.32601897018</v>
      </c>
      <c r="N33" s="83">
        <v>1543.757467916513</v>
      </c>
      <c r="O33" s="83">
        <v>1291.1631947554422</v>
      </c>
      <c r="P33" s="83">
        <v>1394.0570678411696</v>
      </c>
      <c r="Q33" s="83">
        <v>1407.6745134691357</v>
      </c>
    </row>
    <row r="34" spans="1:17" x14ac:dyDescent="0.25">
      <c r="A34" s="84" t="s">
        <v>25</v>
      </c>
      <c r="B34" s="83">
        <v>434.1262287621438</v>
      </c>
      <c r="C34" s="83">
        <v>367.51077999999995</v>
      </c>
      <c r="D34" s="83">
        <v>447.19929999999999</v>
      </c>
      <c r="E34" s="83">
        <v>492.58813000000004</v>
      </c>
      <c r="F34" s="83">
        <v>516.72364000000005</v>
      </c>
      <c r="G34" s="83">
        <v>562.38668559316</v>
      </c>
      <c r="H34" s="83">
        <v>550.50317000000007</v>
      </c>
      <c r="I34" s="83">
        <v>526.34880999999996</v>
      </c>
      <c r="J34" s="83">
        <v>369.55912000000006</v>
      </c>
      <c r="K34" s="83">
        <v>182.62599000000003</v>
      </c>
      <c r="L34" s="83">
        <v>171.34803955264587</v>
      </c>
      <c r="M34" s="83">
        <v>140.94301372085852</v>
      </c>
      <c r="N34" s="83">
        <v>188.449412439094</v>
      </c>
      <c r="O34" s="83">
        <v>195.68644310690701</v>
      </c>
      <c r="P34" s="83">
        <v>173.64096684818941</v>
      </c>
      <c r="Q34" s="83">
        <v>168.98347186395279</v>
      </c>
    </row>
    <row r="35" spans="1:17" x14ac:dyDescent="0.25">
      <c r="A35" s="84" t="s">
        <v>23</v>
      </c>
      <c r="B35" s="83">
        <v>10.10303690344</v>
      </c>
      <c r="C35" s="83">
        <v>13.097609999999861</v>
      </c>
      <c r="D35" s="83">
        <v>7.2994500000000357</v>
      </c>
      <c r="E35" s="83">
        <v>6.2088599999998451</v>
      </c>
      <c r="F35" s="83">
        <v>4.9058700000000499</v>
      </c>
      <c r="G35" s="83">
        <v>14.808162847251026</v>
      </c>
      <c r="H35" s="83">
        <v>9.8979299999999171</v>
      </c>
      <c r="I35" s="83">
        <v>20.600779999999986</v>
      </c>
      <c r="J35" s="83">
        <v>28.518809999999974</v>
      </c>
      <c r="K35" s="83">
        <v>38.456850000000003</v>
      </c>
      <c r="L35" s="83">
        <v>47.770591299452235</v>
      </c>
      <c r="M35" s="83">
        <v>46.480318442485242</v>
      </c>
      <c r="N35" s="83">
        <v>60.233861680139086</v>
      </c>
      <c r="O35" s="83">
        <v>78.128098095775755</v>
      </c>
      <c r="P35" s="83">
        <v>80.65670246464245</v>
      </c>
      <c r="Q35" s="83">
        <v>79.131345895525243</v>
      </c>
    </row>
    <row r="36" spans="1:17" x14ac:dyDescent="0.25">
      <c r="A36" s="82" t="s">
        <v>21</v>
      </c>
      <c r="B36" s="81">
        <v>1145.6813923834256</v>
      </c>
      <c r="C36" s="81">
        <v>1157.336460731595</v>
      </c>
      <c r="D36" s="81">
        <v>1254.6063032585321</v>
      </c>
      <c r="E36" s="81">
        <v>1265.1336042130633</v>
      </c>
      <c r="F36" s="81">
        <v>1537.3474757445756</v>
      </c>
      <c r="G36" s="81">
        <v>1451.5690182740736</v>
      </c>
      <c r="H36" s="81">
        <v>1526.4313767906592</v>
      </c>
      <c r="I36" s="81">
        <v>1400.1106998106325</v>
      </c>
      <c r="J36" s="81">
        <v>1407.0475862806902</v>
      </c>
      <c r="K36" s="81">
        <v>1130.571815747285</v>
      </c>
      <c r="L36" s="81">
        <v>1288.6089313962952</v>
      </c>
      <c r="M36" s="81">
        <v>1336.3377994535842</v>
      </c>
      <c r="N36" s="81">
        <v>1302.5984958588851</v>
      </c>
      <c r="O36" s="81">
        <v>1194.0759696986524</v>
      </c>
      <c r="P36" s="81">
        <v>1270.5331551412348</v>
      </c>
      <c r="Q36" s="81">
        <v>1344.7638955122188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0.99999999999999989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1.0219764509387623E-2</v>
      </c>
      <c r="C41" s="75">
        <f t="shared" si="9"/>
        <v>1.0605307297677349E-2</v>
      </c>
      <c r="D41" s="75">
        <f t="shared" si="9"/>
        <v>1.0894245221661158E-2</v>
      </c>
      <c r="E41" s="75">
        <f t="shared" si="9"/>
        <v>1.0306686435406122E-2</v>
      </c>
      <c r="F41" s="75">
        <f t="shared" si="9"/>
        <v>9.7304638621886416E-3</v>
      </c>
      <c r="G41" s="75">
        <f t="shared" si="9"/>
        <v>9.23023223139861E-3</v>
      </c>
      <c r="H41" s="75">
        <f t="shared" si="9"/>
        <v>9.2082091855358438E-3</v>
      </c>
      <c r="I41" s="75">
        <f t="shared" si="9"/>
        <v>9.657840255335998E-3</v>
      </c>
      <c r="J41" s="75">
        <f t="shared" si="9"/>
        <v>1.0088988195518084E-2</v>
      </c>
      <c r="K41" s="75">
        <f t="shared" si="9"/>
        <v>1.0714156615579968E-2</v>
      </c>
      <c r="L41" s="75">
        <f t="shared" si="9"/>
        <v>1.0402882145019044E-2</v>
      </c>
      <c r="M41" s="75">
        <f t="shared" si="9"/>
        <v>1.0587849080738719E-2</v>
      </c>
      <c r="N41" s="75">
        <f t="shared" si="9"/>
        <v>1.0457543305836689E-2</v>
      </c>
      <c r="O41" s="75">
        <f t="shared" si="9"/>
        <v>1.0736284574268213E-2</v>
      </c>
      <c r="P41" s="75">
        <f t="shared" si="9"/>
        <v>1.069440739926265E-2</v>
      </c>
      <c r="Q41" s="75">
        <f t="shared" si="9"/>
        <v>1.0154993353162289E-2</v>
      </c>
    </row>
    <row r="42" spans="1:17" x14ac:dyDescent="0.25">
      <c r="A42" s="76" t="s">
        <v>82</v>
      </c>
      <c r="B42" s="75">
        <f t="shared" ref="B42:Q42" si="10">IF(B7=0,0,B7/B$5)</f>
        <v>9.615059981016803E-3</v>
      </c>
      <c r="C42" s="75">
        <f t="shared" si="10"/>
        <v>1.032707790697837E-2</v>
      </c>
      <c r="D42" s="75">
        <f t="shared" si="10"/>
        <v>1.0517497166311861E-2</v>
      </c>
      <c r="E42" s="75">
        <f t="shared" si="10"/>
        <v>1.0176868103990327E-2</v>
      </c>
      <c r="F42" s="75">
        <f t="shared" si="10"/>
        <v>9.3158944395675385E-3</v>
      </c>
      <c r="G42" s="75">
        <f t="shared" si="10"/>
        <v>8.7019464758313035E-3</v>
      </c>
      <c r="H42" s="75">
        <f t="shared" si="10"/>
        <v>8.8214267022445492E-3</v>
      </c>
      <c r="I42" s="75">
        <f t="shared" si="10"/>
        <v>9.3008629851128229E-3</v>
      </c>
      <c r="J42" s="75">
        <f t="shared" si="10"/>
        <v>9.8132807879223755E-3</v>
      </c>
      <c r="K42" s="75">
        <f t="shared" si="10"/>
        <v>9.7951213836701013E-3</v>
      </c>
      <c r="L42" s="75">
        <f t="shared" si="10"/>
        <v>9.9184777115053288E-3</v>
      </c>
      <c r="M42" s="75">
        <f t="shared" si="10"/>
        <v>1.0037784048068654E-2</v>
      </c>
      <c r="N42" s="75">
        <f t="shared" si="10"/>
        <v>1.0396077509384375E-2</v>
      </c>
      <c r="O42" s="75">
        <f t="shared" si="10"/>
        <v>9.8638312256404213E-3</v>
      </c>
      <c r="P42" s="75">
        <f t="shared" si="10"/>
        <v>1.0120131377294473E-2</v>
      </c>
      <c r="Q42" s="75">
        <f t="shared" si="10"/>
        <v>9.661975909970321E-3</v>
      </c>
    </row>
    <row r="43" spans="1:17" x14ac:dyDescent="0.25">
      <c r="A43" s="76" t="s">
        <v>81</v>
      </c>
      <c r="B43" s="75">
        <f t="shared" ref="B43:Q43" si="11">IF(B8=0,0,B8/B$5)</f>
        <v>1.8707029516025233E-2</v>
      </c>
      <c r="C43" s="75">
        <f t="shared" si="11"/>
        <v>1.8557076646534484E-2</v>
      </c>
      <c r="D43" s="75">
        <f t="shared" si="11"/>
        <v>1.8024332335798712E-2</v>
      </c>
      <c r="E43" s="75">
        <f t="shared" si="11"/>
        <v>1.7367138280713863E-2</v>
      </c>
      <c r="F43" s="75">
        <f t="shared" si="11"/>
        <v>1.8035549826011351E-2</v>
      </c>
      <c r="G43" s="75">
        <f t="shared" si="11"/>
        <v>1.818281690495244E-2</v>
      </c>
      <c r="H43" s="75">
        <f t="shared" si="11"/>
        <v>1.796483162168911E-2</v>
      </c>
      <c r="I43" s="75">
        <f t="shared" si="11"/>
        <v>1.8156719162314774E-2</v>
      </c>
      <c r="J43" s="75">
        <f t="shared" si="11"/>
        <v>1.7666148714052435E-2</v>
      </c>
      <c r="K43" s="75">
        <f t="shared" si="11"/>
        <v>1.7820534387955441E-2</v>
      </c>
      <c r="L43" s="75">
        <f t="shared" si="11"/>
        <v>1.8573745836461489E-2</v>
      </c>
      <c r="M43" s="75">
        <f t="shared" si="11"/>
        <v>1.8349192899712763E-2</v>
      </c>
      <c r="N43" s="75">
        <f t="shared" si="11"/>
        <v>1.7905194896491297E-2</v>
      </c>
      <c r="O43" s="75">
        <f t="shared" si="11"/>
        <v>1.8731321032904515E-2</v>
      </c>
      <c r="P43" s="75">
        <f t="shared" si="11"/>
        <v>1.8590069473586095E-2</v>
      </c>
      <c r="Q43" s="75">
        <f t="shared" si="11"/>
        <v>1.8600305966434607E-2</v>
      </c>
    </row>
    <row r="44" spans="1:17" x14ac:dyDescent="0.25">
      <c r="A44" s="76" t="s">
        <v>80</v>
      </c>
      <c r="B44" s="75">
        <f t="shared" ref="B44:Q44" si="12">IF(B9=0,0,B9/B$5)</f>
        <v>1.2683061219592145E-2</v>
      </c>
      <c r="C44" s="75">
        <f t="shared" si="12"/>
        <v>1.3194463598479499E-2</v>
      </c>
      <c r="D44" s="75">
        <f t="shared" si="12"/>
        <v>1.5070133858158384E-2</v>
      </c>
      <c r="E44" s="75">
        <f t="shared" si="12"/>
        <v>1.4124070641703358E-2</v>
      </c>
      <c r="F44" s="75">
        <f t="shared" si="12"/>
        <v>1.3683660000888789E-2</v>
      </c>
      <c r="G44" s="75">
        <f t="shared" si="12"/>
        <v>1.3020209113742949E-2</v>
      </c>
      <c r="H44" s="75">
        <f t="shared" si="12"/>
        <v>1.3550976482306311E-2</v>
      </c>
      <c r="I44" s="75">
        <f t="shared" si="12"/>
        <v>1.5021023094016536E-2</v>
      </c>
      <c r="J44" s="75">
        <f t="shared" si="12"/>
        <v>1.4960703186667706E-2</v>
      </c>
      <c r="K44" s="75">
        <f t="shared" si="12"/>
        <v>1.5291111786030633E-2</v>
      </c>
      <c r="L44" s="75">
        <f t="shared" si="12"/>
        <v>1.6192072673705982E-2</v>
      </c>
      <c r="M44" s="75">
        <f t="shared" si="12"/>
        <v>1.5698094348758851E-2</v>
      </c>
      <c r="N44" s="75">
        <f t="shared" si="12"/>
        <v>1.6455292199684599E-2</v>
      </c>
      <c r="O44" s="75">
        <f t="shared" si="12"/>
        <v>1.6080492307941053E-2</v>
      </c>
      <c r="P44" s="75">
        <f t="shared" si="12"/>
        <v>1.6369596862196231E-2</v>
      </c>
      <c r="Q44" s="75">
        <f t="shared" si="12"/>
        <v>1.5999410852794767E-2</v>
      </c>
    </row>
    <row r="45" spans="1:17" x14ac:dyDescent="0.25">
      <c r="A45" s="76" t="s">
        <v>79</v>
      </c>
      <c r="B45" s="75">
        <f t="shared" ref="B45:Q45" si="13">IF(B10=0,0,B10/B$5)</f>
        <v>1.8303888857819171E-2</v>
      </c>
      <c r="C45" s="75">
        <f t="shared" si="13"/>
        <v>1.9349463377720515E-2</v>
      </c>
      <c r="D45" s="75">
        <f t="shared" si="13"/>
        <v>2.030814950071537E-2</v>
      </c>
      <c r="E45" s="75">
        <f t="shared" si="13"/>
        <v>2.0464421166640229E-2</v>
      </c>
      <c r="F45" s="75">
        <f t="shared" si="13"/>
        <v>1.7692561315945474E-2</v>
      </c>
      <c r="G45" s="75">
        <f t="shared" si="13"/>
        <v>1.7036408883501636E-2</v>
      </c>
      <c r="H45" s="75">
        <f t="shared" si="13"/>
        <v>1.7259151332703809E-2</v>
      </c>
      <c r="I45" s="75">
        <f t="shared" si="13"/>
        <v>1.8380875690455985E-2</v>
      </c>
      <c r="J45" s="75">
        <f t="shared" si="13"/>
        <v>1.9280389081183832E-2</v>
      </c>
      <c r="K45" s="75">
        <f t="shared" si="13"/>
        <v>2.1947502808442716E-2</v>
      </c>
      <c r="L45" s="75">
        <f t="shared" si="13"/>
        <v>2.1770832488555443E-2</v>
      </c>
      <c r="M45" s="75">
        <f t="shared" si="13"/>
        <v>2.1156755460412024E-2</v>
      </c>
      <c r="N45" s="75">
        <f t="shared" si="13"/>
        <v>2.0074531539139094E-2</v>
      </c>
      <c r="O45" s="75">
        <f t="shared" si="13"/>
        <v>2.0460422956883249E-2</v>
      </c>
      <c r="P45" s="75">
        <f t="shared" si="13"/>
        <v>2.0108578187754099E-2</v>
      </c>
      <c r="Q45" s="75">
        <f t="shared" si="13"/>
        <v>1.8885147557877544E-2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0.29208313183261447</v>
      </c>
      <c r="C46" s="73">
        <f t="shared" si="14"/>
        <v>0.30964537039587059</v>
      </c>
      <c r="D46" s="73">
        <f t="shared" si="14"/>
        <v>0.31296042922829337</v>
      </c>
      <c r="E46" s="73">
        <f t="shared" si="14"/>
        <v>0.32166801806766537</v>
      </c>
      <c r="F46" s="73">
        <f t="shared" si="14"/>
        <v>0.27709179443957721</v>
      </c>
      <c r="G46" s="73">
        <f t="shared" si="14"/>
        <v>0.27536835632138268</v>
      </c>
      <c r="H46" s="73">
        <f t="shared" si="14"/>
        <v>0.25107600305556826</v>
      </c>
      <c r="I46" s="73">
        <f t="shared" si="14"/>
        <v>0.27992506225536068</v>
      </c>
      <c r="J46" s="73">
        <f t="shared" si="14"/>
        <v>0.29474895186677019</v>
      </c>
      <c r="K46" s="73">
        <f t="shared" si="14"/>
        <v>0.32549704672188629</v>
      </c>
      <c r="L46" s="73">
        <f t="shared" si="14"/>
        <v>0.30809333646990178</v>
      </c>
      <c r="M46" s="73">
        <f t="shared" si="14"/>
        <v>0.31263314062806175</v>
      </c>
      <c r="N46" s="73">
        <f t="shared" si="14"/>
        <v>0.28190988237151693</v>
      </c>
      <c r="O46" s="73">
        <f t="shared" si="14"/>
        <v>0.30950664269079009</v>
      </c>
      <c r="P46" s="73">
        <f t="shared" si="14"/>
        <v>0.29666815304444299</v>
      </c>
      <c r="Q46" s="73">
        <f t="shared" si="14"/>
        <v>0.26912769184806185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0.63838806408354454</v>
      </c>
      <c r="C47" s="71">
        <f t="shared" si="15"/>
        <v>0.61832124077673922</v>
      </c>
      <c r="D47" s="71">
        <f t="shared" si="15"/>
        <v>0.61222521268906116</v>
      </c>
      <c r="E47" s="71">
        <f t="shared" si="15"/>
        <v>0.60589279730388079</v>
      </c>
      <c r="F47" s="71">
        <f t="shared" si="15"/>
        <v>0.65445007611582107</v>
      </c>
      <c r="G47" s="71">
        <f t="shared" si="15"/>
        <v>0.65846003006919029</v>
      </c>
      <c r="H47" s="71">
        <f t="shared" si="15"/>
        <v>0.6821194016199521</v>
      </c>
      <c r="I47" s="71">
        <f t="shared" si="15"/>
        <v>0.64955761655740329</v>
      </c>
      <c r="J47" s="71">
        <f t="shared" si="15"/>
        <v>0.6334415381678854</v>
      </c>
      <c r="K47" s="71">
        <f t="shared" si="15"/>
        <v>0.59893452629643484</v>
      </c>
      <c r="L47" s="71">
        <f t="shared" si="15"/>
        <v>0.61504865267485087</v>
      </c>
      <c r="M47" s="71">
        <f t="shared" si="15"/>
        <v>0.61153718353424724</v>
      </c>
      <c r="N47" s="71">
        <f t="shared" si="15"/>
        <v>0.64280147817794697</v>
      </c>
      <c r="O47" s="71">
        <f t="shared" si="15"/>
        <v>0.61462100521157259</v>
      </c>
      <c r="P47" s="71">
        <f t="shared" si="15"/>
        <v>0.6274490636554636</v>
      </c>
      <c r="Q47" s="71">
        <f t="shared" si="15"/>
        <v>0.65757047451169859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RO: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3957.0375981687575</v>
      </c>
      <c r="C5" s="96">
        <f t="shared" ref="C5:Q5" si="1">SUM(C6:C10,C15,C26)</f>
        <v>4239.5314606235324</v>
      </c>
      <c r="D5" s="96">
        <f t="shared" si="1"/>
        <v>4582.282527639135</v>
      </c>
      <c r="E5" s="96">
        <f t="shared" si="1"/>
        <v>4479.5050072496324</v>
      </c>
      <c r="F5" s="96">
        <f t="shared" si="1"/>
        <v>4503.6096713587876</v>
      </c>
      <c r="G5" s="96">
        <f t="shared" si="1"/>
        <v>4426.6140140372127</v>
      </c>
      <c r="H5" s="96">
        <f t="shared" si="1"/>
        <v>4244.6861528144273</v>
      </c>
      <c r="I5" s="96">
        <f t="shared" si="1"/>
        <v>4067.7619933606084</v>
      </c>
      <c r="J5" s="96">
        <f t="shared" si="1"/>
        <v>3933.7398631518049</v>
      </c>
      <c r="K5" s="96">
        <f t="shared" si="1"/>
        <v>2914.4375803326698</v>
      </c>
      <c r="L5" s="96">
        <f t="shared" si="1"/>
        <v>3120.1147836600217</v>
      </c>
      <c r="M5" s="96">
        <f t="shared" si="1"/>
        <v>3231.6971563670932</v>
      </c>
      <c r="N5" s="96">
        <f t="shared" si="1"/>
        <v>3068.0833545389291</v>
      </c>
      <c r="O5" s="96">
        <f t="shared" si="1"/>
        <v>2919.6780789631507</v>
      </c>
      <c r="P5" s="96">
        <f t="shared" si="1"/>
        <v>3022.3825775429609</v>
      </c>
      <c r="Q5" s="96">
        <f t="shared" si="1"/>
        <v>3042.2014926658912</v>
      </c>
    </row>
    <row r="6" spans="1:17" x14ac:dyDescent="0.25">
      <c r="A6" s="76" t="s">
        <v>83</v>
      </c>
      <c r="B6" s="95">
        <v>35.770078406394362</v>
      </c>
      <c r="C6" s="95">
        <v>39.823898721680358</v>
      </c>
      <c r="D6" s="95">
        <v>44.231453865090003</v>
      </c>
      <c r="E6" s="95">
        <v>40.466124365484355</v>
      </c>
      <c r="F6" s="95">
        <v>39.065114574233199</v>
      </c>
      <c r="G6" s="95">
        <v>36.299694892732788</v>
      </c>
      <c r="H6" s="95">
        <v>34.588680568599216</v>
      </c>
      <c r="I6" s="95">
        <v>35.12814004841259</v>
      </c>
      <c r="J6" s="95">
        <v>35.744884351242604</v>
      </c>
      <c r="K6" s="95">
        <v>27.621703085654609</v>
      </c>
      <c r="L6" s="95">
        <v>28.809113799377879</v>
      </c>
      <c r="M6" s="95">
        <v>30.362701675707989</v>
      </c>
      <c r="N6" s="95">
        <v>28.864003976159502</v>
      </c>
      <c r="O6" s="95">
        <v>28.006548904867227</v>
      </c>
      <c r="P6" s="95">
        <v>29.216155053713791</v>
      </c>
      <c r="Q6" s="95">
        <v>28.265984929447523</v>
      </c>
    </row>
    <row r="7" spans="1:17" x14ac:dyDescent="0.25">
      <c r="A7" s="76" t="s">
        <v>82</v>
      </c>
      <c r="B7" s="95">
        <v>8.6357200524851336</v>
      </c>
      <c r="C7" s="95">
        <v>9.9307873210339555</v>
      </c>
      <c r="D7" s="95">
        <v>10.964922573832268</v>
      </c>
      <c r="E7" s="95">
        <v>10.326779707211887</v>
      </c>
      <c r="F7" s="95">
        <v>9.5724759588467325</v>
      </c>
      <c r="G7" s="95">
        <v>8.7560869063223379</v>
      </c>
      <c r="H7" s="95">
        <v>8.501166563397156</v>
      </c>
      <c r="I7" s="95">
        <v>8.6561602042597396</v>
      </c>
      <c r="J7" s="95">
        <v>8.9723577468303759</v>
      </c>
      <c r="K7" s="95">
        <v>6.493065534361647</v>
      </c>
      <c r="L7" s="95">
        <v>7.1024557626467164</v>
      </c>
      <c r="M7" s="95">
        <v>7.448335558130232</v>
      </c>
      <c r="N7" s="95">
        <v>7.4229753140426489</v>
      </c>
      <c r="O7" s="95">
        <v>6.6395152618821083</v>
      </c>
      <c r="P7" s="95">
        <v>7.1261049107359673</v>
      </c>
      <c r="Q7" s="95">
        <v>6.9304966645736359</v>
      </c>
    </row>
    <row r="8" spans="1:17" x14ac:dyDescent="0.25">
      <c r="A8" s="76" t="s">
        <v>81</v>
      </c>
      <c r="B8" s="95">
        <v>94.255295182152295</v>
      </c>
      <c r="C8" s="95">
        <v>99.883003916044174</v>
      </c>
      <c r="D8" s="95">
        <v>104.59406891117317</v>
      </c>
      <c r="E8" s="95">
        <v>97.829214798283644</v>
      </c>
      <c r="F8" s="95">
        <v>104.01082504845017</v>
      </c>
      <c r="G8" s="95">
        <v>103.2619258484891</v>
      </c>
      <c r="H8" s="95">
        <v>97.700749157257093</v>
      </c>
      <c r="I8" s="95">
        <v>95.005459413891771</v>
      </c>
      <c r="J8" s="95">
        <v>89.817709638027878</v>
      </c>
      <c r="K8" s="95">
        <v>65.850137982966814</v>
      </c>
      <c r="L8" s="95">
        <v>73.542157321826991</v>
      </c>
      <c r="M8" s="95">
        <v>75.15897058675003</v>
      </c>
      <c r="N8" s="95">
        <v>70.404881747496972</v>
      </c>
      <c r="O8" s="95">
        <v>69.301471028113127</v>
      </c>
      <c r="P8" s="95">
        <v>71.652616740818701</v>
      </c>
      <c r="Q8" s="95">
        <v>72.839207422734788</v>
      </c>
    </row>
    <row r="9" spans="1:17" x14ac:dyDescent="0.25">
      <c r="A9" s="76" t="s">
        <v>80</v>
      </c>
      <c r="B9" s="95">
        <v>44.36061911785211</v>
      </c>
      <c r="C9" s="95">
        <v>49.219149398911568</v>
      </c>
      <c r="D9" s="95">
        <v>62.317602430121099</v>
      </c>
      <c r="E9" s="95">
        <v>56.582446748407165</v>
      </c>
      <c r="F9" s="95">
        <v>56.548923967095995</v>
      </c>
      <c r="G9" s="95">
        <v>52.417642701997352</v>
      </c>
      <c r="H9" s="95">
        <v>52.317748797652527</v>
      </c>
      <c r="I9" s="95">
        <v>56.802246725194493</v>
      </c>
      <c r="J9" s="95">
        <v>55.096192672344017</v>
      </c>
      <c r="K9" s="95">
        <v>40.888505969587598</v>
      </c>
      <c r="L9" s="95">
        <v>46.927633148543883</v>
      </c>
      <c r="M9" s="95">
        <v>46.660568200973586</v>
      </c>
      <c r="N9" s="95">
        <v>47.243845416332611</v>
      </c>
      <c r="O9" s="95">
        <v>43.390974234386967</v>
      </c>
      <c r="P9" s="95">
        <v>46.078900417245798</v>
      </c>
      <c r="Q9" s="95">
        <v>45.816167953577136</v>
      </c>
    </row>
    <row r="10" spans="1:17" x14ac:dyDescent="0.25">
      <c r="A10" s="94" t="s">
        <v>79</v>
      </c>
      <c r="B10" s="93">
        <f t="shared" ref="B10" si="2">SUM(B11:B14)</f>
        <v>100.04637901515255</v>
      </c>
      <c r="C10" s="93">
        <f t="shared" ref="C10:Q10" si="3">SUM(C11:C14)</f>
        <v>114.02314602507172</v>
      </c>
      <c r="D10" s="93">
        <f t="shared" si="3"/>
        <v>128.82438911787116</v>
      </c>
      <c r="E10" s="93">
        <f t="shared" si="3"/>
        <v>127.18525117153375</v>
      </c>
      <c r="F10" s="93">
        <f t="shared" si="3"/>
        <v>111.40847020429403</v>
      </c>
      <c r="G10" s="93">
        <f t="shared" si="3"/>
        <v>104.69192919746038</v>
      </c>
      <c r="H10" s="93">
        <f t="shared" si="3"/>
        <v>100.42531996801712</v>
      </c>
      <c r="I10" s="93">
        <f t="shared" si="3"/>
        <v>103.33922795066579</v>
      </c>
      <c r="J10" s="93">
        <f t="shared" si="3"/>
        <v>108.0494610946951</v>
      </c>
      <c r="K10" s="93">
        <f t="shared" si="3"/>
        <v>90.618996656414311</v>
      </c>
      <c r="L10" s="93">
        <f t="shared" si="3"/>
        <v>97.3822501293306</v>
      </c>
      <c r="M10" s="93">
        <f t="shared" si="3"/>
        <v>98.1777737987573</v>
      </c>
      <c r="N10" s="93">
        <f t="shared" si="3"/>
        <v>88.673699079782565</v>
      </c>
      <c r="O10" s="93">
        <f t="shared" si="3"/>
        <v>85.167832856818507</v>
      </c>
      <c r="P10" s="93">
        <f t="shared" si="3"/>
        <v>87.223257006822664</v>
      </c>
      <c r="Q10" s="93">
        <f t="shared" si="3"/>
        <v>82.918384921953304</v>
      </c>
    </row>
    <row r="11" spans="1:17" x14ac:dyDescent="0.25">
      <c r="A11" s="92" t="s">
        <v>68</v>
      </c>
      <c r="B11" s="91">
        <v>10.178456230869049</v>
      </c>
      <c r="C11" s="91">
        <v>9.8586960439678641</v>
      </c>
      <c r="D11" s="91">
        <v>13.123767102002692</v>
      </c>
      <c r="E11" s="91">
        <v>10.060361379900964</v>
      </c>
      <c r="F11" s="91">
        <v>10.023498424795655</v>
      </c>
      <c r="G11" s="91">
        <v>8.4258501839875066</v>
      </c>
      <c r="H11" s="91">
        <v>10.343443967070739</v>
      </c>
      <c r="I11" s="91">
        <v>11.075882931024125</v>
      </c>
      <c r="J11" s="91">
        <v>9.2546998266287535</v>
      </c>
      <c r="K11" s="91">
        <v>4.9761680676951041</v>
      </c>
      <c r="L11" s="91">
        <v>4.7585486088082991</v>
      </c>
      <c r="M11" s="91">
        <v>5.5258345299488489</v>
      </c>
      <c r="N11" s="91">
        <v>6.2763731099949167</v>
      </c>
      <c r="O11" s="91">
        <v>5.3457595225426431</v>
      </c>
      <c r="P11" s="91">
        <v>5.3353624027306417</v>
      </c>
      <c r="Q11" s="91">
        <v>6.3447432131389778</v>
      </c>
    </row>
    <row r="12" spans="1:17" x14ac:dyDescent="0.25">
      <c r="A12" s="92" t="s">
        <v>66</v>
      </c>
      <c r="B12" s="91">
        <v>30.522296231759864</v>
      </c>
      <c r="C12" s="91">
        <v>33.661537123157814</v>
      </c>
      <c r="D12" s="91">
        <v>39.155079972091741</v>
      </c>
      <c r="E12" s="91">
        <v>38.936791782102503</v>
      </c>
      <c r="F12" s="91">
        <v>32.621509628817186</v>
      </c>
      <c r="G12" s="91">
        <v>32.473405818974143</v>
      </c>
      <c r="H12" s="91">
        <v>31.524669694782474</v>
      </c>
      <c r="I12" s="91">
        <v>31.795875141884451</v>
      </c>
      <c r="J12" s="91">
        <v>32.210882104734942</v>
      </c>
      <c r="K12" s="91">
        <v>27.417179680363997</v>
      </c>
      <c r="L12" s="91">
        <v>30.416970171005573</v>
      </c>
      <c r="M12" s="91">
        <v>28.01021520583793</v>
      </c>
      <c r="N12" s="91">
        <v>25.93312481849561</v>
      </c>
      <c r="O12" s="91">
        <v>24.954263928908649</v>
      </c>
      <c r="P12" s="91">
        <v>25.299234870392905</v>
      </c>
      <c r="Q12" s="91">
        <v>24.756158186905076</v>
      </c>
    </row>
    <row r="13" spans="1:17" x14ac:dyDescent="0.25">
      <c r="A13" s="92" t="s">
        <v>72</v>
      </c>
      <c r="B13" s="91">
        <v>0.16192888131854521</v>
      </c>
      <c r="C13" s="91">
        <v>0.35623744228443049</v>
      </c>
      <c r="D13" s="91">
        <v>0.28954522707704605</v>
      </c>
      <c r="E13" s="91">
        <v>0.60399883881895422</v>
      </c>
      <c r="F13" s="91">
        <v>0.25521961259431569</v>
      </c>
      <c r="G13" s="91">
        <v>0.27962152808104657</v>
      </c>
      <c r="H13" s="91">
        <v>0.31972634500827812</v>
      </c>
      <c r="I13" s="91">
        <v>0.32161082646089401</v>
      </c>
      <c r="J13" s="91">
        <v>0.16974158282167839</v>
      </c>
      <c r="K13" s="91">
        <v>6.7979487202707661E-2</v>
      </c>
      <c r="L13" s="91">
        <v>1.3661375175464638</v>
      </c>
      <c r="M13" s="91">
        <v>0.86880131643094571</v>
      </c>
      <c r="N13" s="91">
        <v>0.50532669978541134</v>
      </c>
      <c r="O13" s="91">
        <v>0.15987901588338466</v>
      </c>
      <c r="P13" s="91">
        <v>0.41476126721878859</v>
      </c>
      <c r="Q13" s="91">
        <v>0.41122827920753852</v>
      </c>
    </row>
    <row r="14" spans="1:17" x14ac:dyDescent="0.25">
      <c r="A14" s="90" t="s">
        <v>21</v>
      </c>
      <c r="B14" s="89">
        <v>59.183697671205088</v>
      </c>
      <c r="C14" s="89">
        <v>70.146675415661605</v>
      </c>
      <c r="D14" s="89">
        <v>76.255996816699678</v>
      </c>
      <c r="E14" s="89">
        <v>77.584099170711326</v>
      </c>
      <c r="F14" s="89">
        <v>68.508242538086876</v>
      </c>
      <c r="G14" s="89">
        <v>63.513051666417688</v>
      </c>
      <c r="H14" s="89">
        <v>58.237479961155628</v>
      </c>
      <c r="I14" s="89">
        <v>60.145859051296327</v>
      </c>
      <c r="J14" s="89">
        <v>66.414137580509731</v>
      </c>
      <c r="K14" s="89">
        <v>58.157669421152498</v>
      </c>
      <c r="L14" s="89">
        <v>60.84059383197026</v>
      </c>
      <c r="M14" s="89">
        <v>63.772922746539585</v>
      </c>
      <c r="N14" s="89">
        <v>55.958874451506624</v>
      </c>
      <c r="O14" s="89">
        <v>54.707930389483828</v>
      </c>
      <c r="P14" s="89">
        <v>56.173898466480331</v>
      </c>
      <c r="Q14" s="89">
        <v>51.406255242701718</v>
      </c>
    </row>
    <row r="15" spans="1:17" x14ac:dyDescent="0.25">
      <c r="A15" s="86" t="s">
        <v>87</v>
      </c>
      <c r="B15" s="85">
        <f t="shared" ref="B15" si="4">SUM(B16:B25)</f>
        <v>1269.5515055000985</v>
      </c>
      <c r="C15" s="85">
        <f t="shared" ref="C15:Q15" si="5">SUM(C16:C25)</f>
        <v>1438.7137239224664</v>
      </c>
      <c r="D15" s="85">
        <f t="shared" si="5"/>
        <v>1579.7517248623303</v>
      </c>
      <c r="E15" s="85">
        <f t="shared" si="5"/>
        <v>1613.1740514713033</v>
      </c>
      <c r="F15" s="85">
        <f t="shared" si="5"/>
        <v>1356.4338761311524</v>
      </c>
      <c r="G15" s="85">
        <f t="shared" si="5"/>
        <v>1333.5619118911095</v>
      </c>
      <c r="H15" s="85">
        <f t="shared" si="5"/>
        <v>1173.1641748589498</v>
      </c>
      <c r="I15" s="85">
        <f t="shared" si="5"/>
        <v>1239.2353881468771</v>
      </c>
      <c r="J15" s="85">
        <f t="shared" si="5"/>
        <v>1286.6906694726611</v>
      </c>
      <c r="K15" s="85">
        <f t="shared" si="5"/>
        <v>1065.4517608492235</v>
      </c>
      <c r="L15" s="85">
        <f t="shared" si="5"/>
        <v>1099.085316483508</v>
      </c>
      <c r="M15" s="85">
        <f t="shared" si="5"/>
        <v>1156.9547174201819</v>
      </c>
      <c r="N15" s="85">
        <f t="shared" si="5"/>
        <v>977.89784844280007</v>
      </c>
      <c r="O15" s="85">
        <f t="shared" si="5"/>
        <v>1011.4639959395281</v>
      </c>
      <c r="P15" s="85">
        <f t="shared" si="5"/>
        <v>1002.8189404458722</v>
      </c>
      <c r="Q15" s="85">
        <f t="shared" si="5"/>
        <v>919.85403629063899</v>
      </c>
    </row>
    <row r="16" spans="1:17" x14ac:dyDescent="0.25">
      <c r="A16" s="88" t="s">
        <v>33</v>
      </c>
      <c r="B16" s="87">
        <v>61.525876873746782</v>
      </c>
      <c r="C16" s="87">
        <v>69.116037068581718</v>
      </c>
      <c r="D16" s="87">
        <v>80.14952030829123</v>
      </c>
      <c r="E16" s="87">
        <v>74.033924789820389</v>
      </c>
      <c r="F16" s="87">
        <v>82.616967599871245</v>
      </c>
      <c r="G16" s="87">
        <v>80.324954653993245</v>
      </c>
      <c r="H16" s="87">
        <v>72.933352097476416</v>
      </c>
      <c r="I16" s="87">
        <v>51.017663900454075</v>
      </c>
      <c r="J16" s="87">
        <v>65.320989211565973</v>
      </c>
      <c r="K16" s="87">
        <v>67.71044751536391</v>
      </c>
      <c r="L16" s="87">
        <v>69.470949595453646</v>
      </c>
      <c r="M16" s="87">
        <v>77.698470786430732</v>
      </c>
      <c r="N16" s="87">
        <v>85.3032244997937</v>
      </c>
      <c r="O16" s="87">
        <v>78.589676469295384</v>
      </c>
      <c r="P16" s="87">
        <v>73.571707706583268</v>
      </c>
      <c r="Q16" s="87">
        <v>78.729387957669474</v>
      </c>
    </row>
    <row r="17" spans="1:17" x14ac:dyDescent="0.25">
      <c r="A17" s="88" t="s">
        <v>31</v>
      </c>
      <c r="B17" s="87">
        <v>25.702824156386853</v>
      </c>
      <c r="C17" s="87">
        <v>92.501618892471853</v>
      </c>
      <c r="D17" s="87">
        <v>169.08950502442545</v>
      </c>
      <c r="E17" s="87">
        <v>123.39330431951159</v>
      </c>
      <c r="F17" s="87">
        <v>45.338703958868024</v>
      </c>
      <c r="G17" s="87">
        <v>17.277540667771376</v>
      </c>
      <c r="H17" s="87">
        <v>0</v>
      </c>
      <c r="I17" s="87">
        <v>87.162679553017099</v>
      </c>
      <c r="J17" s="87">
        <v>91.825822306266645</v>
      </c>
      <c r="K17" s="87">
        <v>87.641579591979493</v>
      </c>
      <c r="L17" s="87">
        <v>80.45634725280101</v>
      </c>
      <c r="M17" s="87">
        <v>98.609370221443285</v>
      </c>
      <c r="N17" s="87">
        <v>83.967003275307476</v>
      </c>
      <c r="O17" s="87">
        <v>99.876912514556338</v>
      </c>
      <c r="P17" s="87">
        <v>102.42811226398527</v>
      </c>
      <c r="Q17" s="87">
        <v>124.00519092588414</v>
      </c>
    </row>
    <row r="18" spans="1:17" x14ac:dyDescent="0.25">
      <c r="A18" s="88" t="s">
        <v>30</v>
      </c>
      <c r="B18" s="87">
        <v>0</v>
      </c>
      <c r="C18" s="87">
        <v>2.2575291312950167E-14</v>
      </c>
      <c r="D18" s="87">
        <v>5.6766381324054028E-15</v>
      </c>
      <c r="E18" s="87">
        <v>0.81335248887415268</v>
      </c>
      <c r="F18" s="87">
        <v>0</v>
      </c>
      <c r="G18" s="87">
        <v>2.3559603638264274E-14</v>
      </c>
      <c r="H18" s="87">
        <v>5.8129166863814139E-14</v>
      </c>
      <c r="I18" s="87">
        <v>2.9343792097353883E-14</v>
      </c>
      <c r="J18" s="87">
        <v>1.6955631855120178E-2</v>
      </c>
      <c r="K18" s="87">
        <v>6.6954150001497624E-15</v>
      </c>
      <c r="L18" s="87">
        <v>0.88588772571387309</v>
      </c>
      <c r="M18" s="87">
        <v>2.8859695415609076E-15</v>
      </c>
      <c r="N18" s="87">
        <v>0</v>
      </c>
      <c r="O18" s="87">
        <v>3.0030473180607261E-15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39.502118810227607</v>
      </c>
      <c r="C19" s="87">
        <v>59.96176818872339</v>
      </c>
      <c r="D19" s="87">
        <v>62.455952355530371</v>
      </c>
      <c r="E19" s="87">
        <v>33.749122372098377</v>
      </c>
      <c r="F19" s="87">
        <v>38.931141372828726</v>
      </c>
      <c r="G19" s="87">
        <v>17.767906415295329</v>
      </c>
      <c r="H19" s="87">
        <v>27.904925228368523</v>
      </c>
      <c r="I19" s="87">
        <v>68.226608765947276</v>
      </c>
      <c r="J19" s="87">
        <v>52.638266646811005</v>
      </c>
      <c r="K19" s="87">
        <v>11.846123576665619</v>
      </c>
      <c r="L19" s="87">
        <v>12.424020191273454</v>
      </c>
      <c r="M19" s="87">
        <v>11.483756555912032</v>
      </c>
      <c r="N19" s="87">
        <v>11.844783231576224</v>
      </c>
      <c r="O19" s="87">
        <v>12.428223226373166</v>
      </c>
      <c r="P19" s="87">
        <v>11.467504291856448</v>
      </c>
      <c r="Q19" s="87">
        <v>14.530175795016286</v>
      </c>
    </row>
    <row r="20" spans="1:17" x14ac:dyDescent="0.25">
      <c r="A20" s="88" t="s">
        <v>29</v>
      </c>
      <c r="B20" s="87">
        <v>140.4585162391009</v>
      </c>
      <c r="C20" s="87">
        <v>172.72277076965133</v>
      </c>
      <c r="D20" s="87">
        <v>82.306918456378327</v>
      </c>
      <c r="E20" s="87">
        <v>60.290539191556746</v>
      </c>
      <c r="F20" s="87">
        <v>78.2281800129239</v>
      </c>
      <c r="G20" s="87">
        <v>42.227247777922337</v>
      </c>
      <c r="H20" s="87">
        <v>49.401438734410021</v>
      </c>
      <c r="I20" s="87">
        <v>30.287171341299928</v>
      </c>
      <c r="J20" s="87">
        <v>10.934280479888137</v>
      </c>
      <c r="K20" s="87">
        <v>12.20005403195778</v>
      </c>
      <c r="L20" s="87">
        <v>9.4070283245835888</v>
      </c>
      <c r="M20" s="87">
        <v>12.989925465406008</v>
      </c>
      <c r="N20" s="87">
        <v>12.62595992309255</v>
      </c>
      <c r="O20" s="87">
        <v>3.2380978693471247</v>
      </c>
      <c r="P20" s="87">
        <v>2.029026299468641</v>
      </c>
      <c r="Q20" s="87">
        <v>1.6550086026918278</v>
      </c>
    </row>
    <row r="21" spans="1:17" x14ac:dyDescent="0.25">
      <c r="A21" s="88" t="s">
        <v>28</v>
      </c>
      <c r="B21" s="87">
        <v>15.745123932585491</v>
      </c>
      <c r="C21" s="87">
        <v>14.9599641255816</v>
      </c>
      <c r="D21" s="87">
        <v>58.352445016488346</v>
      </c>
      <c r="E21" s="87">
        <v>19.526338463256465</v>
      </c>
      <c r="F21" s="87">
        <v>24.595031469448294</v>
      </c>
      <c r="G21" s="87">
        <v>43.870619229623891</v>
      </c>
      <c r="H21" s="87">
        <v>45.301435420895103</v>
      </c>
      <c r="I21" s="87">
        <v>52.059858541135377</v>
      </c>
      <c r="J21" s="87">
        <v>32.287405283918446</v>
      </c>
      <c r="K21" s="87">
        <v>20.964037857408385</v>
      </c>
      <c r="L21" s="87">
        <v>10.662664213695694</v>
      </c>
      <c r="M21" s="87">
        <v>4.903224181461872</v>
      </c>
      <c r="N21" s="87">
        <v>5.0201524503958357</v>
      </c>
      <c r="O21" s="87">
        <v>5.5836944131748929</v>
      </c>
      <c r="P21" s="87">
        <v>6.0987086407893623</v>
      </c>
      <c r="Q21" s="87">
        <v>9.7747049138181623</v>
      </c>
    </row>
    <row r="22" spans="1:17" x14ac:dyDescent="0.25">
      <c r="A22" s="88" t="s">
        <v>66</v>
      </c>
      <c r="B22" s="87">
        <v>639.3212604454576</v>
      </c>
      <c r="C22" s="87">
        <v>679.28422188175432</v>
      </c>
      <c r="D22" s="87">
        <v>728.1522966757168</v>
      </c>
      <c r="E22" s="87">
        <v>907.60311937702488</v>
      </c>
      <c r="F22" s="87">
        <v>711.88642001181404</v>
      </c>
      <c r="G22" s="87">
        <v>828.90729248002367</v>
      </c>
      <c r="H22" s="87">
        <v>657.99575843907496</v>
      </c>
      <c r="I22" s="87">
        <v>636.07145073129755</v>
      </c>
      <c r="J22" s="87">
        <v>771.76490258106287</v>
      </c>
      <c r="K22" s="87">
        <v>664.75776495210107</v>
      </c>
      <c r="L22" s="87">
        <v>672.19644519748761</v>
      </c>
      <c r="M22" s="87">
        <v>718.49494834518612</v>
      </c>
      <c r="N22" s="87">
        <v>537.15481552851804</v>
      </c>
      <c r="O22" s="87">
        <v>576.84864057747939</v>
      </c>
      <c r="P22" s="87">
        <v>562.86265712216994</v>
      </c>
      <c r="Q22" s="87">
        <v>439.80749391842113</v>
      </c>
    </row>
    <row r="23" spans="1:17" x14ac:dyDescent="0.25">
      <c r="A23" s="88" t="s">
        <v>25</v>
      </c>
      <c r="B23" s="87">
        <v>0.14445441597962649</v>
      </c>
      <c r="C23" s="87">
        <v>14.614100006373363</v>
      </c>
      <c r="D23" s="87">
        <v>13.829175212367684</v>
      </c>
      <c r="E23" s="87">
        <v>3.7872408572226304</v>
      </c>
      <c r="F23" s="87">
        <v>3.4766220000039683</v>
      </c>
      <c r="G23" s="87">
        <v>3.3473800399506262</v>
      </c>
      <c r="H23" s="87">
        <v>4.1128697091499422</v>
      </c>
      <c r="I23" s="87">
        <v>2.5509250122458873</v>
      </c>
      <c r="J23" s="87">
        <v>1.3486923710405416</v>
      </c>
      <c r="K23" s="87">
        <v>0.34012274251651542</v>
      </c>
      <c r="L23" s="87">
        <v>0.33144459344707783</v>
      </c>
      <c r="M23" s="87">
        <v>0.40790012899943551</v>
      </c>
      <c r="N23" s="87">
        <v>0.17051007538985158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111.93598627024139</v>
      </c>
      <c r="C24" s="87">
        <v>110.55749149238768</v>
      </c>
      <c r="D24" s="87">
        <v>164.21529360201546</v>
      </c>
      <c r="E24" s="87">
        <v>217.31427107361023</v>
      </c>
      <c r="F24" s="87">
        <v>133.25292258324427</v>
      </c>
      <c r="G24" s="87">
        <v>120.03085466285569</v>
      </c>
      <c r="H24" s="87">
        <v>136.97128010216156</v>
      </c>
      <c r="I24" s="87">
        <v>148.42735807855809</v>
      </c>
      <c r="J24" s="87">
        <v>83.26123723221302</v>
      </c>
      <c r="K24" s="87">
        <v>68.663154905935983</v>
      </c>
      <c r="L24" s="87">
        <v>85.834206849678381</v>
      </c>
      <c r="M24" s="87">
        <v>68.034178959870346</v>
      </c>
      <c r="N24" s="87">
        <v>81.788116889939346</v>
      </c>
      <c r="O24" s="87">
        <v>86.20708833530081</v>
      </c>
      <c r="P24" s="87">
        <v>90.79901597632508</v>
      </c>
      <c r="Q24" s="87">
        <v>87.524862945952947</v>
      </c>
    </row>
    <row r="25" spans="1:17" x14ac:dyDescent="0.25">
      <c r="A25" s="88" t="s">
        <v>22</v>
      </c>
      <c r="B25" s="87">
        <v>235.2153443563723</v>
      </c>
      <c r="C25" s="87">
        <v>224.99575149694127</v>
      </c>
      <c r="D25" s="87">
        <v>221.20061821111656</v>
      </c>
      <c r="E25" s="87">
        <v>172.66283853832792</v>
      </c>
      <c r="F25" s="87">
        <v>238.10788712214975</v>
      </c>
      <c r="G25" s="87">
        <v>179.80811596367346</v>
      </c>
      <c r="H25" s="87">
        <v>178.54311512741324</v>
      </c>
      <c r="I25" s="87">
        <v>163.43167222292192</v>
      </c>
      <c r="J25" s="87">
        <v>177.29211772803939</v>
      </c>
      <c r="K25" s="87">
        <v>131.32847567529487</v>
      </c>
      <c r="L25" s="87">
        <v>157.41632253937368</v>
      </c>
      <c r="M25" s="87">
        <v>164.33294277547208</v>
      </c>
      <c r="N25" s="87">
        <v>160.02328256878698</v>
      </c>
      <c r="O25" s="87">
        <v>148.69166253400098</v>
      </c>
      <c r="P25" s="87">
        <v>153.5622081446941</v>
      </c>
      <c r="Q25" s="87">
        <v>163.827211231185</v>
      </c>
    </row>
    <row r="26" spans="1:17" x14ac:dyDescent="0.25">
      <c r="A26" s="86" t="s">
        <v>85</v>
      </c>
      <c r="B26" s="85">
        <f t="shared" ref="B26" si="6">SUM(B27:B36)</f>
        <v>2404.4180008946223</v>
      </c>
      <c r="C26" s="85">
        <f t="shared" ref="C26:Q26" si="7">SUM(C27:C36)</f>
        <v>2487.9377513183244</v>
      </c>
      <c r="D26" s="85">
        <f t="shared" si="7"/>
        <v>2651.5983658787168</v>
      </c>
      <c r="E26" s="85">
        <f t="shared" si="7"/>
        <v>2533.9411389874085</v>
      </c>
      <c r="F26" s="85">
        <f t="shared" si="7"/>
        <v>2826.5699854747149</v>
      </c>
      <c r="G26" s="85">
        <f t="shared" si="7"/>
        <v>2787.6248225991012</v>
      </c>
      <c r="H26" s="85">
        <f t="shared" si="7"/>
        <v>2777.9883129005539</v>
      </c>
      <c r="I26" s="85">
        <f t="shared" si="7"/>
        <v>2529.5953708713068</v>
      </c>
      <c r="J26" s="85">
        <f t="shared" si="7"/>
        <v>2349.3685881760039</v>
      </c>
      <c r="K26" s="85">
        <f t="shared" si="7"/>
        <v>1617.5134102544612</v>
      </c>
      <c r="L26" s="85">
        <f t="shared" si="7"/>
        <v>1767.2658570147876</v>
      </c>
      <c r="M26" s="85">
        <f t="shared" si="7"/>
        <v>1816.934089126592</v>
      </c>
      <c r="N26" s="85">
        <f t="shared" si="7"/>
        <v>1847.5761005623149</v>
      </c>
      <c r="O26" s="85">
        <f t="shared" si="7"/>
        <v>1675.7077407375546</v>
      </c>
      <c r="P26" s="85">
        <f t="shared" si="7"/>
        <v>1778.2666029677519</v>
      </c>
      <c r="Q26" s="85">
        <f t="shared" si="7"/>
        <v>1885.5772144829657</v>
      </c>
    </row>
    <row r="27" spans="1:17" x14ac:dyDescent="0.25">
      <c r="A27" s="84" t="s">
        <v>33</v>
      </c>
      <c r="B27" s="83">
        <v>2.938951497177317</v>
      </c>
      <c r="C27" s="83">
        <v>9.4323074605328578</v>
      </c>
      <c r="D27" s="83">
        <v>4.4163980151601523</v>
      </c>
      <c r="E27" s="83">
        <v>2.1982358489354383</v>
      </c>
      <c r="F27" s="83">
        <v>75.443563552819228</v>
      </c>
      <c r="G27" s="83">
        <v>137.42709759057783</v>
      </c>
      <c r="H27" s="83">
        <v>102.03866832019384</v>
      </c>
      <c r="I27" s="83">
        <v>47.164892389959014</v>
      </c>
      <c r="J27" s="83">
        <v>102.0200671176171</v>
      </c>
      <c r="K27" s="83">
        <v>89.934411971154447</v>
      </c>
      <c r="L27" s="83">
        <v>90.169201336407667</v>
      </c>
      <c r="M27" s="83">
        <v>88.659988064753222</v>
      </c>
      <c r="N27" s="83">
        <v>143.27963658831456</v>
      </c>
      <c r="O27" s="83">
        <v>124.02288104000479</v>
      </c>
      <c r="P27" s="83">
        <v>102.90484771620339</v>
      </c>
      <c r="Q27" s="83">
        <v>125.83709077981369</v>
      </c>
    </row>
    <row r="28" spans="1:17" x14ac:dyDescent="0.25">
      <c r="A28" s="84" t="s">
        <v>47</v>
      </c>
      <c r="B28" s="83">
        <v>376.81879924378325</v>
      </c>
      <c r="C28" s="83">
        <v>379.26749011106665</v>
      </c>
      <c r="D28" s="83">
        <v>451.56500513301012</v>
      </c>
      <c r="E28" s="83">
        <v>504.84111808688175</v>
      </c>
      <c r="F28" s="83">
        <v>523.27955313596067</v>
      </c>
      <c r="G28" s="83">
        <v>486.05352443585519</v>
      </c>
      <c r="H28" s="83">
        <v>508.52154442367413</v>
      </c>
      <c r="I28" s="83">
        <v>499.85925904984754</v>
      </c>
      <c r="J28" s="83">
        <v>411.23261281221232</v>
      </c>
      <c r="K28" s="83">
        <v>236.50793440130775</v>
      </c>
      <c r="L28" s="83">
        <v>268.61116585292859</v>
      </c>
      <c r="M28" s="83">
        <v>197.81403044125673</v>
      </c>
      <c r="N28" s="83">
        <v>128.3984902209549</v>
      </c>
      <c r="O28" s="83">
        <v>116.32835028158301</v>
      </c>
      <c r="P28" s="83">
        <v>111.54731082375203</v>
      </c>
      <c r="Q28" s="83">
        <v>131.30507702154011</v>
      </c>
    </row>
    <row r="29" spans="1:17" x14ac:dyDescent="0.25">
      <c r="A29" s="84" t="s">
        <v>30</v>
      </c>
      <c r="B29" s="83">
        <v>1.7689299535014031</v>
      </c>
      <c r="C29" s="83">
        <v>6.3966482268325597</v>
      </c>
      <c r="D29" s="83">
        <v>6.7507173091032442</v>
      </c>
      <c r="E29" s="83">
        <v>8.6401825297694508</v>
      </c>
      <c r="F29" s="83">
        <v>4.8108022325037467</v>
      </c>
      <c r="G29" s="83">
        <v>12.119506004024682</v>
      </c>
      <c r="H29" s="83">
        <v>40.940722246968946</v>
      </c>
      <c r="I29" s="83">
        <v>39.581593718152305</v>
      </c>
      <c r="J29" s="83">
        <v>41.812757764255231</v>
      </c>
      <c r="K29" s="83">
        <v>46.17037093467642</v>
      </c>
      <c r="L29" s="83">
        <v>51.817065880657914</v>
      </c>
      <c r="M29" s="83">
        <v>48.22463035661724</v>
      </c>
      <c r="N29" s="83">
        <v>45.429320346995773</v>
      </c>
      <c r="O29" s="83">
        <v>43.486315594973313</v>
      </c>
      <c r="P29" s="83">
        <v>48.421936495255153</v>
      </c>
      <c r="Q29" s="83">
        <v>26.668063953775679</v>
      </c>
    </row>
    <row r="30" spans="1:17" x14ac:dyDescent="0.25">
      <c r="A30" s="84" t="s">
        <v>68</v>
      </c>
      <c r="B30" s="83">
        <v>67.683747891735294</v>
      </c>
      <c r="C30" s="83">
        <v>84.341098121922769</v>
      </c>
      <c r="D30" s="83">
        <v>77.030883763697545</v>
      </c>
      <c r="E30" s="83">
        <v>66.227944917566887</v>
      </c>
      <c r="F30" s="83">
        <v>51.454440386822313</v>
      </c>
      <c r="G30" s="83">
        <v>61.342065254802748</v>
      </c>
      <c r="H30" s="83">
        <v>67.447725207188483</v>
      </c>
      <c r="I30" s="83">
        <v>93.913668479923714</v>
      </c>
      <c r="J30" s="83">
        <v>64.74420719499561</v>
      </c>
      <c r="K30" s="83">
        <v>44.542791194727982</v>
      </c>
      <c r="L30" s="83">
        <v>40.179962412632996</v>
      </c>
      <c r="M30" s="83">
        <v>50.893916552314302</v>
      </c>
      <c r="N30" s="83">
        <v>60.514814898588511</v>
      </c>
      <c r="O30" s="83">
        <v>52.729758257763876</v>
      </c>
      <c r="P30" s="83">
        <v>53.130538256711837</v>
      </c>
      <c r="Q30" s="83">
        <v>60.896478876849685</v>
      </c>
    </row>
    <row r="31" spans="1:17" x14ac:dyDescent="0.25">
      <c r="A31" s="84" t="s">
        <v>29</v>
      </c>
      <c r="B31" s="83">
        <v>186.70350976455785</v>
      </c>
      <c r="C31" s="83">
        <v>175.95611210949156</v>
      </c>
      <c r="D31" s="83">
        <v>76.163999036423149</v>
      </c>
      <c r="E31" s="83">
        <v>34.82495222667081</v>
      </c>
      <c r="F31" s="83">
        <v>47.298804871362407</v>
      </c>
      <c r="G31" s="83">
        <v>69.909916228173614</v>
      </c>
      <c r="H31" s="83">
        <v>89.999626712555767</v>
      </c>
      <c r="I31" s="83">
        <v>13.361001226523536</v>
      </c>
      <c r="J31" s="83">
        <v>7.3028659977316366</v>
      </c>
      <c r="K31" s="83">
        <v>11.371908956070687</v>
      </c>
      <c r="L31" s="83">
        <v>7.5273986967223037</v>
      </c>
      <c r="M31" s="83">
        <v>3.2737144946224683</v>
      </c>
      <c r="N31" s="83">
        <v>1.8521244233102983</v>
      </c>
      <c r="O31" s="83">
        <v>2.8851353169860232</v>
      </c>
      <c r="P31" s="83">
        <v>1.494182430529172</v>
      </c>
      <c r="Q31" s="83">
        <v>0.71094168880655906</v>
      </c>
    </row>
    <row r="32" spans="1:17" x14ac:dyDescent="0.25">
      <c r="A32" s="84" t="s">
        <v>28</v>
      </c>
      <c r="B32" s="83">
        <v>83.82157956808804</v>
      </c>
      <c r="C32" s="83">
        <v>118.23069571105232</v>
      </c>
      <c r="D32" s="83">
        <v>174.01801773464604</v>
      </c>
      <c r="E32" s="83">
        <v>122.56462692736464</v>
      </c>
      <c r="F32" s="83">
        <v>201.03113462037166</v>
      </c>
      <c r="G32" s="83">
        <v>146.20937651937717</v>
      </c>
      <c r="H32" s="83">
        <v>73.733108058840344</v>
      </c>
      <c r="I32" s="83">
        <v>86.509926505653652</v>
      </c>
      <c r="J32" s="83">
        <v>115.19183804554118</v>
      </c>
      <c r="K32" s="83">
        <v>57.238131914462052</v>
      </c>
      <c r="L32" s="83">
        <v>26.407457066437559</v>
      </c>
      <c r="M32" s="83">
        <v>97.496640656308401</v>
      </c>
      <c r="N32" s="83">
        <v>142.05356615698531</v>
      </c>
      <c r="O32" s="83">
        <v>121.51485609542442</v>
      </c>
      <c r="P32" s="83">
        <v>157.99040195679987</v>
      </c>
      <c r="Q32" s="83">
        <v>183.34104784789926</v>
      </c>
    </row>
    <row r="33" spans="1:17" x14ac:dyDescent="0.25">
      <c r="A33" s="84" t="s">
        <v>66</v>
      </c>
      <c r="B33" s="83">
        <v>955.94858180536573</v>
      </c>
      <c r="C33" s="83">
        <v>994.36947973733356</v>
      </c>
      <c r="D33" s="83">
        <v>1076.9922196288653</v>
      </c>
      <c r="E33" s="83">
        <v>979.7589301209174</v>
      </c>
      <c r="F33" s="83">
        <v>964.6687155379401</v>
      </c>
      <c r="G33" s="83">
        <v>920.88410957654401</v>
      </c>
      <c r="H33" s="83">
        <v>921.00762682036259</v>
      </c>
      <c r="I33" s="83">
        <v>827.07847680648808</v>
      </c>
      <c r="J33" s="83">
        <v>742.46673462506396</v>
      </c>
      <c r="K33" s="83">
        <v>489.06594640457189</v>
      </c>
      <c r="L33" s="83">
        <v>558.84721908324195</v>
      </c>
      <c r="M33" s="83">
        <v>586.43464852858597</v>
      </c>
      <c r="N33" s="83">
        <v>560.56341352696973</v>
      </c>
      <c r="O33" s="83">
        <v>493.26081291693299</v>
      </c>
      <c r="P33" s="83">
        <v>543.11983151909158</v>
      </c>
      <c r="Q33" s="83">
        <v>554.3009628350884</v>
      </c>
    </row>
    <row r="34" spans="1:17" x14ac:dyDescent="0.25">
      <c r="A34" s="84" t="s">
        <v>25</v>
      </c>
      <c r="B34" s="83">
        <v>195.30753751566419</v>
      </c>
      <c r="C34" s="83">
        <v>165.33814521395277</v>
      </c>
      <c r="D34" s="83">
        <v>201.18893601700074</v>
      </c>
      <c r="E34" s="83">
        <v>221.60875871072261</v>
      </c>
      <c r="F34" s="83">
        <v>234.05923847407121</v>
      </c>
      <c r="G34" s="83">
        <v>254.743133791773</v>
      </c>
      <c r="H34" s="83">
        <v>249.36028231215079</v>
      </c>
      <c r="I34" s="83">
        <v>238.41913182128377</v>
      </c>
      <c r="J34" s="83">
        <v>167.39843022925734</v>
      </c>
      <c r="K34" s="83">
        <v>82.723716965945954</v>
      </c>
      <c r="L34" s="83">
        <v>77.61516707793227</v>
      </c>
      <c r="M34" s="83">
        <v>63.842665413459137</v>
      </c>
      <c r="N34" s="83">
        <v>85.361540583629008</v>
      </c>
      <c r="O34" s="83">
        <v>88.63968339691661</v>
      </c>
      <c r="P34" s="83">
        <v>78.65378961254541</v>
      </c>
      <c r="Q34" s="83">
        <v>76.5440937426076</v>
      </c>
    </row>
    <row r="35" spans="1:17" x14ac:dyDescent="0.25">
      <c r="A35" s="84" t="s">
        <v>23</v>
      </c>
      <c r="B35" s="83">
        <v>3.9637390297982829</v>
      </c>
      <c r="C35" s="83">
        <v>9.0030726346757852</v>
      </c>
      <c r="D35" s="83">
        <v>5.0175168250684026</v>
      </c>
      <c r="E35" s="83">
        <v>4.267863950639323</v>
      </c>
      <c r="F35" s="83">
        <v>3.4027945776405084</v>
      </c>
      <c r="G35" s="83">
        <v>10.470437376543371</v>
      </c>
      <c r="H35" s="83">
        <v>4.0996380409074344</v>
      </c>
      <c r="I35" s="83">
        <v>15.384740050274671</v>
      </c>
      <c r="J35" s="83">
        <v>21.297954659637824</v>
      </c>
      <c r="K35" s="83">
        <v>28.719720340802898</v>
      </c>
      <c r="L35" s="83">
        <v>27.535723314194239</v>
      </c>
      <c r="M35" s="83">
        <v>34.711676775909574</v>
      </c>
      <c r="N35" s="83">
        <v>44.982874637423471</v>
      </c>
      <c r="O35" s="83">
        <v>46.670122977553277</v>
      </c>
      <c r="P35" s="83">
        <v>48.180594622619097</v>
      </c>
      <c r="Q35" s="83">
        <v>47.292512457527614</v>
      </c>
    </row>
    <row r="36" spans="1:17" x14ac:dyDescent="0.25">
      <c r="A36" s="82" t="s">
        <v>21</v>
      </c>
      <c r="B36" s="81">
        <v>529.46262462495122</v>
      </c>
      <c r="C36" s="81">
        <v>545.6027019914635</v>
      </c>
      <c r="D36" s="81">
        <v>578.4546724157417</v>
      </c>
      <c r="E36" s="81">
        <v>589.00852566793992</v>
      </c>
      <c r="F36" s="81">
        <v>721.12093808522286</v>
      </c>
      <c r="G36" s="81">
        <v>688.46565582142966</v>
      </c>
      <c r="H36" s="81">
        <v>720.83937075771155</v>
      </c>
      <c r="I36" s="81">
        <v>668.32268082320093</v>
      </c>
      <c r="J36" s="81">
        <v>675.90111972969169</v>
      </c>
      <c r="K36" s="81">
        <v>531.23847717074102</v>
      </c>
      <c r="L36" s="81">
        <v>618.55549629363213</v>
      </c>
      <c r="M36" s="81">
        <v>645.58217784276485</v>
      </c>
      <c r="N36" s="81">
        <v>635.1403191791436</v>
      </c>
      <c r="O36" s="81">
        <v>586.16982485941617</v>
      </c>
      <c r="P36" s="81">
        <v>632.82316953424447</v>
      </c>
      <c r="Q36" s="81">
        <v>678.6809452790568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0.99999999999999989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0.99999999999999989</v>
      </c>
      <c r="I40" s="77">
        <f t="shared" si="8"/>
        <v>1</v>
      </c>
      <c r="J40" s="77">
        <f t="shared" si="8"/>
        <v>1</v>
      </c>
      <c r="K40" s="77">
        <f t="shared" si="8"/>
        <v>0.99999999999999989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0.99999999999999989</v>
      </c>
    </row>
    <row r="41" spans="1:17" x14ac:dyDescent="0.25">
      <c r="A41" s="76" t="s">
        <v>83</v>
      </c>
      <c r="B41" s="75">
        <f t="shared" ref="B41:Q41" si="9">IF(B6=0,0,B6/B$5)</f>
        <v>9.0396104456899988E-3</v>
      </c>
      <c r="C41" s="75">
        <f t="shared" si="9"/>
        <v>9.3934669648195572E-3</v>
      </c>
      <c r="D41" s="75">
        <f t="shared" si="9"/>
        <v>9.6527120705232356E-3</v>
      </c>
      <c r="E41" s="75">
        <f t="shared" si="9"/>
        <v>9.0336151650671145E-3</v>
      </c>
      <c r="F41" s="75">
        <f t="shared" si="9"/>
        <v>8.6741785867172697E-3</v>
      </c>
      <c r="G41" s="75">
        <f t="shared" si="9"/>
        <v>8.2003298181461074E-3</v>
      </c>
      <c r="H41" s="75">
        <f t="shared" si="9"/>
        <v>8.1487015348980021E-3</v>
      </c>
      <c r="I41" s="75">
        <f t="shared" si="9"/>
        <v>8.6357412517616954E-3</v>
      </c>
      <c r="J41" s="75">
        <f t="shared" si="9"/>
        <v>9.0867433014757016E-3</v>
      </c>
      <c r="K41" s="75">
        <f t="shared" si="9"/>
        <v>9.4775414893262938E-3</v>
      </c>
      <c r="L41" s="75">
        <f t="shared" si="9"/>
        <v>9.2333506287174526E-3</v>
      </c>
      <c r="M41" s="75">
        <f t="shared" si="9"/>
        <v>9.3952806239555459E-3</v>
      </c>
      <c r="N41" s="75">
        <f t="shared" si="9"/>
        <v>9.4078291365382993E-3</v>
      </c>
      <c r="O41" s="75">
        <f t="shared" si="9"/>
        <v>9.5923413977245867E-3</v>
      </c>
      <c r="P41" s="75">
        <f t="shared" si="9"/>
        <v>9.6665972305415414E-3</v>
      </c>
      <c r="Q41" s="75">
        <f t="shared" si="9"/>
        <v>9.2912928343473877E-3</v>
      </c>
    </row>
    <row r="42" spans="1:17" x14ac:dyDescent="0.25">
      <c r="A42" s="76" t="s">
        <v>82</v>
      </c>
      <c r="B42" s="75">
        <f t="shared" ref="B42:Q42" si="10">IF(B7=0,0,B7/B$5)</f>
        <v>2.1823699770963973E-3</v>
      </c>
      <c r="C42" s="75">
        <f t="shared" si="10"/>
        <v>2.3424256697397823E-3</v>
      </c>
      <c r="D42" s="75">
        <f t="shared" si="10"/>
        <v>2.3928953545955998E-3</v>
      </c>
      <c r="E42" s="75">
        <f t="shared" si="10"/>
        <v>2.3053394717717749E-3</v>
      </c>
      <c r="F42" s="75">
        <f t="shared" si="10"/>
        <v>2.1255119020913314E-3</v>
      </c>
      <c r="G42" s="75">
        <f t="shared" si="10"/>
        <v>1.9780552084631632E-3</v>
      </c>
      <c r="H42" s="75">
        <f t="shared" si="10"/>
        <v>2.0027785935976634E-3</v>
      </c>
      <c r="I42" s="75">
        <f t="shared" si="10"/>
        <v>2.1279908260090695E-3</v>
      </c>
      <c r="J42" s="75">
        <f t="shared" si="10"/>
        <v>2.2808721621061928E-3</v>
      </c>
      <c r="K42" s="75">
        <f t="shared" si="10"/>
        <v>2.227896585666622E-3</v>
      </c>
      <c r="L42" s="75">
        <f t="shared" si="10"/>
        <v>2.2763443831753031E-3</v>
      </c>
      <c r="M42" s="75">
        <f t="shared" si="10"/>
        <v>2.3047752303941948E-3</v>
      </c>
      <c r="N42" s="75">
        <f t="shared" si="10"/>
        <v>2.4194177459556576E-3</v>
      </c>
      <c r="O42" s="75">
        <f t="shared" si="10"/>
        <v>2.2740573043723926E-3</v>
      </c>
      <c r="P42" s="75">
        <f t="shared" si="10"/>
        <v>2.3577772594656492E-3</v>
      </c>
      <c r="Q42" s="75">
        <f t="shared" si="10"/>
        <v>2.278118882421696E-3</v>
      </c>
    </row>
    <row r="43" spans="1:17" x14ac:dyDescent="0.25">
      <c r="A43" s="76" t="s">
        <v>81</v>
      </c>
      <c r="B43" s="75">
        <f t="shared" ref="B43:Q43" si="11">IF(B8=0,0,B8/B$5)</f>
        <v>2.3819661260173992E-2</v>
      </c>
      <c r="C43" s="75">
        <f t="shared" si="11"/>
        <v>2.3559915722704369E-2</v>
      </c>
      <c r="D43" s="75">
        <f t="shared" si="11"/>
        <v>2.2825757312057687E-2</v>
      </c>
      <c r="E43" s="75">
        <f t="shared" si="11"/>
        <v>2.1839291314544085E-2</v>
      </c>
      <c r="F43" s="75">
        <f t="shared" si="11"/>
        <v>2.309499104905088E-2</v>
      </c>
      <c r="G43" s="75">
        <f t="shared" si="11"/>
        <v>2.3327519752351512E-2</v>
      </c>
      <c r="H43" s="75">
        <f t="shared" si="11"/>
        <v>2.3017190350451914E-2</v>
      </c>
      <c r="I43" s="75">
        <f t="shared" si="11"/>
        <v>2.3355707528847424E-2</v>
      </c>
      <c r="J43" s="75">
        <f t="shared" si="11"/>
        <v>2.2832651055391298E-2</v>
      </c>
      <c r="K43" s="75">
        <f t="shared" si="11"/>
        <v>2.2594458164875271E-2</v>
      </c>
      <c r="L43" s="75">
        <f t="shared" si="11"/>
        <v>2.3570337125725562E-2</v>
      </c>
      <c r="M43" s="75">
        <f t="shared" si="11"/>
        <v>2.3256811189338006E-2</v>
      </c>
      <c r="N43" s="75">
        <f t="shared" si="11"/>
        <v>2.2947512701485061E-2</v>
      </c>
      <c r="O43" s="75">
        <f t="shared" si="11"/>
        <v>2.3735997309923901E-2</v>
      </c>
      <c r="P43" s="75">
        <f t="shared" si="11"/>
        <v>2.3707328540475022E-2</v>
      </c>
      <c r="Q43" s="75">
        <f t="shared" si="11"/>
        <v>2.3942926725377928E-2</v>
      </c>
    </row>
    <row r="44" spans="1:17" x14ac:dyDescent="0.25">
      <c r="A44" s="76" t="s">
        <v>80</v>
      </c>
      <c r="B44" s="75">
        <f t="shared" ref="B44:Q44" si="12">IF(B9=0,0,B9/B$5)</f>
        <v>1.1210562957092288E-2</v>
      </c>
      <c r="C44" s="75">
        <f t="shared" si="12"/>
        <v>1.1609572863429729E-2</v>
      </c>
      <c r="D44" s="75">
        <f t="shared" si="12"/>
        <v>1.3599685757968338E-2</v>
      </c>
      <c r="E44" s="75">
        <f t="shared" si="12"/>
        <v>1.2631406072062453E-2</v>
      </c>
      <c r="F44" s="75">
        <f t="shared" si="12"/>
        <v>1.255635547785707E-2</v>
      </c>
      <c r="G44" s="75">
        <f t="shared" si="12"/>
        <v>1.1841475795218657E-2</v>
      </c>
      <c r="H44" s="75">
        <f t="shared" si="12"/>
        <v>1.2325469284216311E-2</v>
      </c>
      <c r="I44" s="75">
        <f t="shared" si="12"/>
        <v>1.3964004486473639E-2</v>
      </c>
      <c r="J44" s="75">
        <f t="shared" si="12"/>
        <v>1.400605901484285E-2</v>
      </c>
      <c r="K44" s="75">
        <f t="shared" si="12"/>
        <v>1.4029638598374222E-2</v>
      </c>
      <c r="L44" s="75">
        <f t="shared" si="12"/>
        <v>1.5040354731275577E-2</v>
      </c>
      <c r="M44" s="75">
        <f t="shared" si="12"/>
        <v>1.4438409895259798E-2</v>
      </c>
      <c r="N44" s="75">
        <f t="shared" si="12"/>
        <v>1.5398488227655212E-2</v>
      </c>
      <c r="O44" s="75">
        <f t="shared" si="12"/>
        <v>1.4861561124504577E-2</v>
      </c>
      <c r="P44" s="75">
        <f t="shared" si="12"/>
        <v>1.5245886063406816E-2</v>
      </c>
      <c r="Q44" s="75">
        <f t="shared" si="12"/>
        <v>1.5060201654634084E-2</v>
      </c>
    </row>
    <row r="45" spans="1:17" x14ac:dyDescent="0.25">
      <c r="A45" s="76" t="s">
        <v>79</v>
      </c>
      <c r="B45" s="75">
        <f t="shared" ref="B45:Q45" si="13">IF(B10=0,0,B10/B$5)</f>
        <v>2.528315097674385E-2</v>
      </c>
      <c r="C45" s="75">
        <f t="shared" si="13"/>
        <v>2.689522346610955E-2</v>
      </c>
      <c r="D45" s="75">
        <f t="shared" si="13"/>
        <v>2.8113584952659726E-2</v>
      </c>
      <c r="E45" s="75">
        <f t="shared" si="13"/>
        <v>2.8392702087774675E-2</v>
      </c>
      <c r="F45" s="75">
        <f t="shared" si="13"/>
        <v>2.4737594581699371E-2</v>
      </c>
      <c r="G45" s="75">
        <f t="shared" si="13"/>
        <v>2.3650566520024639E-2</v>
      </c>
      <c r="H45" s="75">
        <f t="shared" si="13"/>
        <v>2.3659068386347102E-2</v>
      </c>
      <c r="I45" s="75">
        <f t="shared" si="13"/>
        <v>2.5404443062139778E-2</v>
      </c>
      <c r="J45" s="75">
        <f t="shared" si="13"/>
        <v>2.7467363082856053E-2</v>
      </c>
      <c r="K45" s="75">
        <f t="shared" si="13"/>
        <v>3.109313346353109E-2</v>
      </c>
      <c r="L45" s="75">
        <f t="shared" si="13"/>
        <v>3.1211111411451747E-2</v>
      </c>
      <c r="M45" s="75">
        <f t="shared" si="13"/>
        <v>3.0379633068441252E-2</v>
      </c>
      <c r="N45" s="75">
        <f t="shared" si="13"/>
        <v>2.8901984996137248E-2</v>
      </c>
      <c r="O45" s="75">
        <f t="shared" si="13"/>
        <v>2.9170281980903764E-2</v>
      </c>
      <c r="P45" s="75">
        <f t="shared" si="13"/>
        <v>2.8859105281678343E-2</v>
      </c>
      <c r="Q45" s="75">
        <f t="shared" si="13"/>
        <v>2.7256046360457094E-2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0.32083382429513002</v>
      </c>
      <c r="C46" s="73">
        <f t="shared" si="14"/>
        <v>0.3393567749844853</v>
      </c>
      <c r="D46" s="73">
        <f t="shared" si="14"/>
        <v>0.34475214379158842</v>
      </c>
      <c r="E46" s="73">
        <f t="shared" si="14"/>
        <v>0.36012328345666361</v>
      </c>
      <c r="F46" s="73">
        <f t="shared" si="14"/>
        <v>0.30118815241861352</v>
      </c>
      <c r="G46" s="73">
        <f t="shared" si="14"/>
        <v>0.30126003931272488</v>
      </c>
      <c r="H46" s="73">
        <f t="shared" si="14"/>
        <v>0.27638419723472052</v>
      </c>
      <c r="I46" s="73">
        <f t="shared" si="14"/>
        <v>0.30464795879639817</v>
      </c>
      <c r="J46" s="73">
        <f t="shared" si="14"/>
        <v>0.32709093997937477</v>
      </c>
      <c r="K46" s="73">
        <f t="shared" si="14"/>
        <v>0.3655771418949405</v>
      </c>
      <c r="L46" s="73">
        <f t="shared" si="14"/>
        <v>0.35225797532815001</v>
      </c>
      <c r="M46" s="73">
        <f t="shared" si="14"/>
        <v>0.3580022079546496</v>
      </c>
      <c r="N46" s="73">
        <f t="shared" si="14"/>
        <v>0.31873249043123159</v>
      </c>
      <c r="O46" s="73">
        <f t="shared" si="14"/>
        <v>0.34642997227239647</v>
      </c>
      <c r="P46" s="73">
        <f t="shared" si="14"/>
        <v>0.3317974858302391</v>
      </c>
      <c r="Q46" s="73">
        <f t="shared" si="14"/>
        <v>0.30236459961912904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0.60763082008807334</v>
      </c>
      <c r="C47" s="71">
        <f t="shared" si="15"/>
        <v>0.58684262032871171</v>
      </c>
      <c r="D47" s="71">
        <f t="shared" si="15"/>
        <v>0.57866322076060694</v>
      </c>
      <c r="E47" s="71">
        <f t="shared" si="15"/>
        <v>0.56567436243211633</v>
      </c>
      <c r="F47" s="71">
        <f t="shared" si="15"/>
        <v>0.62762321598397053</v>
      </c>
      <c r="G47" s="71">
        <f t="shared" si="15"/>
        <v>0.62974201359307103</v>
      </c>
      <c r="H47" s="71">
        <f t="shared" si="15"/>
        <v>0.65446259461576839</v>
      </c>
      <c r="I47" s="71">
        <f t="shared" si="15"/>
        <v>0.62186415404837025</v>
      </c>
      <c r="J47" s="71">
        <f t="shared" si="15"/>
        <v>0.59723537140395311</v>
      </c>
      <c r="K47" s="71">
        <f t="shared" si="15"/>
        <v>0.55500018980328591</v>
      </c>
      <c r="L47" s="71">
        <f t="shared" si="15"/>
        <v>0.56641052639150435</v>
      </c>
      <c r="M47" s="71">
        <f t="shared" si="15"/>
        <v>0.56222288203796156</v>
      </c>
      <c r="N47" s="71">
        <f t="shared" si="15"/>
        <v>0.60219227676099696</v>
      </c>
      <c r="O47" s="71">
        <f t="shared" si="15"/>
        <v>0.57393578861017425</v>
      </c>
      <c r="P47" s="71">
        <f t="shared" si="15"/>
        <v>0.58836581979419356</v>
      </c>
      <c r="Q47" s="71">
        <f t="shared" si="15"/>
        <v>0.61980681392363268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RO: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30234.43476449839</v>
      </c>
      <c r="C5" s="96">
        <f t="shared" ref="C5:Q5" si="1">SUM(C6:C10,C15,C26,C37)</f>
        <v>32128.607036371566</v>
      </c>
      <c r="D5" s="96">
        <f t="shared" si="1"/>
        <v>34161.131203585071</v>
      </c>
      <c r="E5" s="96">
        <f t="shared" si="1"/>
        <v>34345.061373765428</v>
      </c>
      <c r="F5" s="96">
        <f t="shared" si="1"/>
        <v>35297.539917192255</v>
      </c>
      <c r="G5" s="96">
        <f t="shared" si="1"/>
        <v>35351.798593767424</v>
      </c>
      <c r="H5" s="96">
        <f t="shared" si="1"/>
        <v>34072.640802863112</v>
      </c>
      <c r="I5" s="96">
        <f t="shared" si="1"/>
        <v>33089.330309097408</v>
      </c>
      <c r="J5" s="96">
        <f t="shared" si="1"/>
        <v>31817.008596593743</v>
      </c>
      <c r="K5" s="96">
        <f t="shared" si="1"/>
        <v>21298.624285716403</v>
      </c>
      <c r="L5" s="96">
        <f t="shared" si="1"/>
        <v>22437.923999833743</v>
      </c>
      <c r="M5" s="96">
        <f t="shared" si="1"/>
        <v>23427.441741780374</v>
      </c>
      <c r="N5" s="96">
        <f t="shared" si="1"/>
        <v>22797.936641787259</v>
      </c>
      <c r="O5" s="96">
        <f t="shared" si="1"/>
        <v>20175.725521392789</v>
      </c>
      <c r="P5" s="96">
        <f t="shared" si="1"/>
        <v>20677.683582724647</v>
      </c>
      <c r="Q5" s="96">
        <f t="shared" si="1"/>
        <v>20380.116373534558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203.50098667882531</v>
      </c>
      <c r="C10" s="93">
        <f t="shared" ref="C10:Q10" si="3">SUM(C11:C14)</f>
        <v>212.79879359090182</v>
      </c>
      <c r="D10" s="93">
        <f t="shared" si="3"/>
        <v>258.44469771858377</v>
      </c>
      <c r="E10" s="93">
        <f t="shared" si="3"/>
        <v>237.01859666826081</v>
      </c>
      <c r="F10" s="93">
        <f t="shared" si="3"/>
        <v>205.18176578022377</v>
      </c>
      <c r="G10" s="93">
        <f t="shared" si="3"/>
        <v>193.0633563290275</v>
      </c>
      <c r="H10" s="93">
        <f t="shared" si="3"/>
        <v>203.09500033993567</v>
      </c>
      <c r="I10" s="93">
        <f t="shared" si="3"/>
        <v>205.73860990989269</v>
      </c>
      <c r="J10" s="93">
        <f t="shared" si="3"/>
        <v>196.55650647472532</v>
      </c>
      <c r="K10" s="93">
        <f t="shared" si="3"/>
        <v>147.53173629568226</v>
      </c>
      <c r="L10" s="93">
        <f t="shared" si="3"/>
        <v>153.2752174460523</v>
      </c>
      <c r="M10" s="93">
        <f t="shared" si="3"/>
        <v>150.91432870461441</v>
      </c>
      <c r="N10" s="93">
        <f t="shared" si="3"/>
        <v>145.70060388825186</v>
      </c>
      <c r="O10" s="93">
        <f t="shared" si="3"/>
        <v>134.45121664185305</v>
      </c>
      <c r="P10" s="93">
        <f t="shared" si="3"/>
        <v>133.55313133664777</v>
      </c>
      <c r="Q10" s="93">
        <f t="shared" si="3"/>
        <v>134.98872112977585</v>
      </c>
    </row>
    <row r="11" spans="1:17" x14ac:dyDescent="0.25">
      <c r="A11" s="92" t="s">
        <v>68</v>
      </c>
      <c r="B11" s="91">
        <v>66.273501620617552</v>
      </c>
      <c r="C11" s="91">
        <v>62.772148876964401</v>
      </c>
      <c r="D11" s="91">
        <v>84.472859580952189</v>
      </c>
      <c r="E11" s="91">
        <v>64.781083614179238</v>
      </c>
      <c r="F11" s="91">
        <v>62.714752015912367</v>
      </c>
      <c r="G11" s="91">
        <v>52.276720289184354</v>
      </c>
      <c r="H11" s="91">
        <v>65.071489866233904</v>
      </c>
      <c r="I11" s="91">
        <v>68.646943875973619</v>
      </c>
      <c r="J11" s="91">
        <v>57.59039273490059</v>
      </c>
      <c r="K11" s="91">
        <v>31.046338840951286</v>
      </c>
      <c r="L11" s="91">
        <v>28.743214641673866</v>
      </c>
      <c r="M11" s="91">
        <v>34.306859445876476</v>
      </c>
      <c r="N11" s="91">
        <v>38.278049969699666</v>
      </c>
      <c r="O11" s="91">
        <v>32.306312472675899</v>
      </c>
      <c r="P11" s="91">
        <v>31.447086304517882</v>
      </c>
      <c r="Q11" s="91">
        <v>36.595376685922766</v>
      </c>
    </row>
    <row r="12" spans="1:17" x14ac:dyDescent="0.25">
      <c r="A12" s="92" t="s">
        <v>66</v>
      </c>
      <c r="B12" s="91">
        <v>137.22748505820778</v>
      </c>
      <c r="C12" s="91">
        <v>150.02664471393743</v>
      </c>
      <c r="D12" s="91">
        <v>173.97183813763158</v>
      </c>
      <c r="E12" s="91">
        <v>172.23751305408157</v>
      </c>
      <c r="F12" s="91">
        <v>142.46701376431139</v>
      </c>
      <c r="G12" s="91">
        <v>140.78663603984316</v>
      </c>
      <c r="H12" s="91">
        <v>138.02351047370178</v>
      </c>
      <c r="I12" s="91">
        <v>137.09166603391907</v>
      </c>
      <c r="J12" s="91">
        <v>138.96611373982472</v>
      </c>
      <c r="K12" s="91">
        <v>116.48539745473097</v>
      </c>
      <c r="L12" s="91">
        <v>124.53200280437842</v>
      </c>
      <c r="M12" s="91">
        <v>116.60746925873794</v>
      </c>
      <c r="N12" s="91">
        <v>107.42255391855218</v>
      </c>
      <c r="O12" s="91">
        <v>102.14490416917715</v>
      </c>
      <c r="P12" s="91">
        <v>102.10604503212987</v>
      </c>
      <c r="Q12" s="91">
        <v>98.393344443853096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5479.2635711786716</v>
      </c>
      <c r="C15" s="85">
        <f t="shared" ref="C15:Q15" si="5">SUM(C16:C25)</f>
        <v>6875.3456317850205</v>
      </c>
      <c r="D15" s="85">
        <f t="shared" si="5"/>
        <v>7287.7313943321597</v>
      </c>
      <c r="E15" s="85">
        <f t="shared" si="5"/>
        <v>6704.4504383157309</v>
      </c>
      <c r="F15" s="85">
        <f t="shared" si="5"/>
        <v>5896.0374794956879</v>
      </c>
      <c r="G15" s="85">
        <f t="shared" si="5"/>
        <v>5868.8127253983475</v>
      </c>
      <c r="H15" s="85">
        <f t="shared" si="5"/>
        <v>4919.3599159585983</v>
      </c>
      <c r="I15" s="85">
        <f t="shared" si="5"/>
        <v>5121.8395088075722</v>
      </c>
      <c r="J15" s="85">
        <f t="shared" si="5"/>
        <v>5736.4943916881948</v>
      </c>
      <c r="K15" s="85">
        <f t="shared" si="5"/>
        <v>4448.3087625832895</v>
      </c>
      <c r="L15" s="85">
        <f t="shared" si="5"/>
        <v>4298.2072650901182</v>
      </c>
      <c r="M15" s="85">
        <f t="shared" si="5"/>
        <v>4622.9634846911458</v>
      </c>
      <c r="N15" s="85">
        <f t="shared" si="5"/>
        <v>3868.9614053816199</v>
      </c>
      <c r="O15" s="85">
        <f t="shared" si="5"/>
        <v>3997.5243385836811</v>
      </c>
      <c r="P15" s="85">
        <f t="shared" si="5"/>
        <v>3834.7946973722883</v>
      </c>
      <c r="Q15" s="85">
        <f t="shared" si="5"/>
        <v>3440.9238614376609</v>
      </c>
    </row>
    <row r="16" spans="1:17" x14ac:dyDescent="0.25">
      <c r="A16" s="88" t="s">
        <v>33</v>
      </c>
      <c r="B16" s="87">
        <v>649.69154338668704</v>
      </c>
      <c r="C16" s="87">
        <v>725.72775563639732</v>
      </c>
      <c r="D16" s="87">
        <v>851.95995350322505</v>
      </c>
      <c r="E16" s="87">
        <v>756.04567328825397</v>
      </c>
      <c r="F16" s="87">
        <v>824.28520199463901</v>
      </c>
      <c r="G16" s="87">
        <v>796.59390779839282</v>
      </c>
      <c r="H16" s="87">
        <v>716.01494351256088</v>
      </c>
      <c r="I16" s="87">
        <v>498.63029567510949</v>
      </c>
      <c r="J16" s="87">
        <v>614.97932444077787</v>
      </c>
      <c r="K16" s="87">
        <v>635.36568454230405</v>
      </c>
      <c r="L16" s="87">
        <v>632.46799276646777</v>
      </c>
      <c r="M16" s="87">
        <v>695.71326130255932</v>
      </c>
      <c r="N16" s="87">
        <v>774.80450963914416</v>
      </c>
      <c r="O16" s="87">
        <v>715.62207052256827</v>
      </c>
      <c r="P16" s="87">
        <v>668.29675216477119</v>
      </c>
      <c r="Q16" s="87">
        <v>713.02115177636995</v>
      </c>
    </row>
    <row r="17" spans="1:17" x14ac:dyDescent="0.25">
      <c r="A17" s="88" t="s">
        <v>31</v>
      </c>
      <c r="B17" s="87">
        <v>128.32949567432371</v>
      </c>
      <c r="C17" s="87">
        <v>461.84364913766404</v>
      </c>
      <c r="D17" s="87">
        <v>835.35164094182414</v>
      </c>
      <c r="E17" s="87">
        <v>604.375772488704</v>
      </c>
      <c r="F17" s="87">
        <v>222.38653236249604</v>
      </c>
      <c r="G17" s="87">
        <v>83.174239477837261</v>
      </c>
      <c r="H17" s="87">
        <v>0</v>
      </c>
      <c r="I17" s="87">
        <v>416.03066530790403</v>
      </c>
      <c r="J17" s="87">
        <v>424.22078566425603</v>
      </c>
      <c r="K17" s="87">
        <v>404.89024565836809</v>
      </c>
      <c r="L17" s="87">
        <v>357.70171059140739</v>
      </c>
      <c r="M17" s="87">
        <v>429.81269295594086</v>
      </c>
      <c r="N17" s="87">
        <v>365.99040959448473</v>
      </c>
      <c r="O17" s="87">
        <v>435.33758136375667</v>
      </c>
      <c r="P17" s="87">
        <v>446.45759999999905</v>
      </c>
      <c r="Q17" s="87">
        <v>524.10195546636498</v>
      </c>
    </row>
    <row r="18" spans="1:17" x14ac:dyDescent="0.25">
      <c r="A18" s="88" t="s">
        <v>30</v>
      </c>
      <c r="B18" s="87">
        <v>0</v>
      </c>
      <c r="C18" s="87">
        <v>1.5017296846053798E-13</v>
      </c>
      <c r="D18" s="87">
        <v>3.7543242115134496E-14</v>
      </c>
      <c r="E18" s="87">
        <v>2.9188709533797912</v>
      </c>
      <c r="F18" s="87">
        <v>0</v>
      </c>
      <c r="G18" s="87">
        <v>1.5017296846053801E-13</v>
      </c>
      <c r="H18" s="87">
        <v>3.0034593692107596E-13</v>
      </c>
      <c r="I18" s="87">
        <v>1.8771621057567244E-13</v>
      </c>
      <c r="J18" s="87">
        <v>0.10734471283386009</v>
      </c>
      <c r="K18" s="87">
        <v>3.7543242115134496E-14</v>
      </c>
      <c r="L18" s="87">
        <v>3.02919091969276</v>
      </c>
      <c r="M18" s="87">
        <v>1.8771621057567248E-14</v>
      </c>
      <c r="N18" s="87">
        <v>0</v>
      </c>
      <c r="O18" s="87">
        <v>1.8771621057567248E-14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295.41575017692782</v>
      </c>
      <c r="C19" s="87">
        <v>445.92899474040695</v>
      </c>
      <c r="D19" s="87">
        <v>466.84248759588814</v>
      </c>
      <c r="E19" s="87">
        <v>236.58075091911698</v>
      </c>
      <c r="F19" s="87">
        <v>289.604690187117</v>
      </c>
      <c r="G19" s="87">
        <v>128.68178455404907</v>
      </c>
      <c r="H19" s="87">
        <v>202.54504991660198</v>
      </c>
      <c r="I19" s="87">
        <v>501.93345309177181</v>
      </c>
      <c r="J19" s="87">
        <v>399.4676199495558</v>
      </c>
      <c r="K19" s="87">
        <v>88.478395691930913</v>
      </c>
      <c r="L19" s="87">
        <v>83.68781436912883</v>
      </c>
      <c r="M19" s="87">
        <v>81.942560806301501</v>
      </c>
      <c r="N19" s="87">
        <v>80.564085006081228</v>
      </c>
      <c r="O19" s="87">
        <v>89.881648342127932</v>
      </c>
      <c r="P19" s="87">
        <v>82.071568639713817</v>
      </c>
      <c r="Q19" s="87">
        <v>101.41866304100158</v>
      </c>
    </row>
    <row r="20" spans="1:17" x14ac:dyDescent="0.25">
      <c r="A20" s="88" t="s">
        <v>29</v>
      </c>
      <c r="B20" s="87">
        <v>1070.4184752274537</v>
      </c>
      <c r="C20" s="87">
        <v>1272.320031954381</v>
      </c>
      <c r="D20" s="87">
        <v>610.10254356947826</v>
      </c>
      <c r="E20" s="87">
        <v>435.20868054787906</v>
      </c>
      <c r="F20" s="87">
        <v>599.99830749937814</v>
      </c>
      <c r="G20" s="87">
        <v>305.75984925128239</v>
      </c>
      <c r="H20" s="87">
        <v>369.07596601242625</v>
      </c>
      <c r="I20" s="87">
        <v>216.96677143118228</v>
      </c>
      <c r="J20" s="87">
        <v>90.125534128716509</v>
      </c>
      <c r="K20" s="87">
        <v>95.084067255078807</v>
      </c>
      <c r="L20" s="87">
        <v>73.224446706832708</v>
      </c>
      <c r="M20" s="87">
        <v>104.10179658357131</v>
      </c>
      <c r="N20" s="87">
        <v>105.25697209033743</v>
      </c>
      <c r="O20" s="87">
        <v>25.456293061214996</v>
      </c>
      <c r="P20" s="87">
        <v>15.651696159259549</v>
      </c>
      <c r="Q20" s="87">
        <v>14.060629019489252</v>
      </c>
    </row>
    <row r="21" spans="1:17" x14ac:dyDescent="0.25">
      <c r="A21" s="88" t="s">
        <v>28</v>
      </c>
      <c r="B21" s="87">
        <v>143.43725626386296</v>
      </c>
      <c r="C21" s="87">
        <v>120.9248291799003</v>
      </c>
      <c r="D21" s="87">
        <v>464.11416823661972</v>
      </c>
      <c r="E21" s="87">
        <v>145.16186465649602</v>
      </c>
      <c r="F21" s="87">
        <v>194.06122363612752</v>
      </c>
      <c r="G21" s="87">
        <v>354.48146547622355</v>
      </c>
      <c r="H21" s="87">
        <v>329.5983858277325</v>
      </c>
      <c r="I21" s="87">
        <v>377.03306379362351</v>
      </c>
      <c r="J21" s="87">
        <v>362.56249482508821</v>
      </c>
      <c r="K21" s="87">
        <v>149.01634284933562</v>
      </c>
      <c r="L21" s="87">
        <v>83.550733186971797</v>
      </c>
      <c r="M21" s="87">
        <v>49.393893624293291</v>
      </c>
      <c r="N21" s="87">
        <v>40.651728158272192</v>
      </c>
      <c r="O21" s="87">
        <v>46.267205229346452</v>
      </c>
      <c r="P21" s="87">
        <v>49.42660423736384</v>
      </c>
      <c r="Q21" s="87">
        <v>81.900346670714697</v>
      </c>
    </row>
    <row r="22" spans="1:17" x14ac:dyDescent="0.25">
      <c r="A22" s="88" t="s">
        <v>66</v>
      </c>
      <c r="B22" s="87">
        <v>2995.930726614306</v>
      </c>
      <c r="C22" s="87">
        <v>3237.8244172687591</v>
      </c>
      <c r="D22" s="87">
        <v>3345.795786910764</v>
      </c>
      <c r="E22" s="87">
        <v>4152.4034028494689</v>
      </c>
      <c r="F22" s="87">
        <v>3333.6724850213777</v>
      </c>
      <c r="G22" s="87">
        <v>3820.969104649334</v>
      </c>
      <c r="H22" s="87">
        <v>2994.4170829247882</v>
      </c>
      <c r="I22" s="87">
        <v>2883.0052617113251</v>
      </c>
      <c r="J22" s="87">
        <v>3562.854263569046</v>
      </c>
      <c r="K22" s="87">
        <v>2968.6729037694799</v>
      </c>
      <c r="L22" s="87">
        <v>2874.1732169078045</v>
      </c>
      <c r="M22" s="87">
        <v>3096.9518207229039</v>
      </c>
      <c r="N22" s="87">
        <v>2345.1712547854481</v>
      </c>
      <c r="O22" s="87">
        <v>2475.7212816041679</v>
      </c>
      <c r="P22" s="87">
        <v>2391.8201894397166</v>
      </c>
      <c r="Q22" s="87">
        <v>1853.2014602831362</v>
      </c>
    </row>
    <row r="23" spans="1:17" x14ac:dyDescent="0.25">
      <c r="A23" s="88" t="s">
        <v>25</v>
      </c>
      <c r="B23" s="87">
        <v>0.84373560588424501</v>
      </c>
      <c r="C23" s="87">
        <v>258.13728395827201</v>
      </c>
      <c r="D23" s="87">
        <v>239.97845560392003</v>
      </c>
      <c r="E23" s="87">
        <v>43.112606854032002</v>
      </c>
      <c r="F23" s="87">
        <v>41.100435798192002</v>
      </c>
      <c r="G23" s="87">
        <v>40.813755821578788</v>
      </c>
      <c r="H23" s="87">
        <v>45.473354633088</v>
      </c>
      <c r="I23" s="87">
        <v>22.251679409375999</v>
      </c>
      <c r="J23" s="87">
        <v>16.355424376800002</v>
      </c>
      <c r="K23" s="87">
        <v>3.822769630512</v>
      </c>
      <c r="L23" s="87">
        <v>6.760081659651612</v>
      </c>
      <c r="M23" s="87">
        <v>8.3194543991223515</v>
      </c>
      <c r="N23" s="87">
        <v>3.3800000000000576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195.19658822922747</v>
      </c>
      <c r="C24" s="87">
        <v>352.63866990924004</v>
      </c>
      <c r="D24" s="87">
        <v>473.58635797044008</v>
      </c>
      <c r="E24" s="87">
        <v>328.64281575840005</v>
      </c>
      <c r="F24" s="87">
        <v>390.9286029963601</v>
      </c>
      <c r="G24" s="87">
        <v>338.33861836964951</v>
      </c>
      <c r="H24" s="87">
        <v>262.2351331314</v>
      </c>
      <c r="I24" s="87">
        <v>205.98831838727997</v>
      </c>
      <c r="J24" s="87">
        <v>265.82160002112005</v>
      </c>
      <c r="K24" s="87">
        <v>102.97835318628002</v>
      </c>
      <c r="L24" s="87">
        <v>183.61207798216108</v>
      </c>
      <c r="M24" s="87">
        <v>156.72800429645383</v>
      </c>
      <c r="N24" s="87">
        <v>153.14244610785201</v>
      </c>
      <c r="O24" s="87">
        <v>209.238258460499</v>
      </c>
      <c r="P24" s="87">
        <v>181.07028673146408</v>
      </c>
      <c r="Q24" s="87">
        <v>153.21965518058451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16227.646238962407</v>
      </c>
      <c r="C26" s="85">
        <f t="shared" ref="C26:Q26" si="7">SUM(C27:C36)</f>
        <v>16714.910916524033</v>
      </c>
      <c r="D26" s="85">
        <f t="shared" si="7"/>
        <v>18208.254780980453</v>
      </c>
      <c r="E26" s="85">
        <f t="shared" si="7"/>
        <v>18303.858085096228</v>
      </c>
      <c r="F26" s="85">
        <f t="shared" si="7"/>
        <v>19450.258393035903</v>
      </c>
      <c r="G26" s="85">
        <f t="shared" si="7"/>
        <v>19502.646712206017</v>
      </c>
      <c r="H26" s="85">
        <f t="shared" si="7"/>
        <v>18915.464879594911</v>
      </c>
      <c r="I26" s="85">
        <f t="shared" si="7"/>
        <v>17348.73666540052</v>
      </c>
      <c r="J26" s="85">
        <f t="shared" si="7"/>
        <v>15749.790096953478</v>
      </c>
      <c r="K26" s="85">
        <f t="shared" si="7"/>
        <v>9661.7823632421296</v>
      </c>
      <c r="L26" s="85">
        <f t="shared" si="7"/>
        <v>10128.886996849835</v>
      </c>
      <c r="M26" s="85">
        <f t="shared" si="7"/>
        <v>9990.5221173774626</v>
      </c>
      <c r="N26" s="85">
        <f t="shared" si="7"/>
        <v>10465.149790303036</v>
      </c>
      <c r="O26" s="85">
        <f t="shared" si="7"/>
        <v>9402.1743560751838</v>
      </c>
      <c r="P26" s="85">
        <f t="shared" si="7"/>
        <v>9647.9429932287876</v>
      </c>
      <c r="Q26" s="85">
        <f t="shared" si="7"/>
        <v>10213.985794521986</v>
      </c>
    </row>
    <row r="27" spans="1:17" x14ac:dyDescent="0.25">
      <c r="A27" s="84" t="s">
        <v>33</v>
      </c>
      <c r="B27" s="83">
        <v>30.571226097556099</v>
      </c>
      <c r="C27" s="83">
        <v>56.122425073394467</v>
      </c>
      <c r="D27" s="83">
        <v>29.151470019438261</v>
      </c>
      <c r="E27" s="83">
        <v>13.729656311585966</v>
      </c>
      <c r="F27" s="83">
        <v>671.45363930170845</v>
      </c>
      <c r="G27" s="83">
        <v>1256.3675722663568</v>
      </c>
      <c r="H27" s="83">
        <v>1015.0990450390217</v>
      </c>
      <c r="I27" s="83">
        <v>332.00012553499494</v>
      </c>
      <c r="J27" s="83">
        <v>820.52440273747493</v>
      </c>
      <c r="K27" s="83">
        <v>615.3503846388902</v>
      </c>
      <c r="L27" s="83">
        <v>702.91282788468402</v>
      </c>
      <c r="M27" s="83">
        <v>844.04424540241871</v>
      </c>
      <c r="N27" s="83">
        <v>1235.9279794204126</v>
      </c>
      <c r="O27" s="83">
        <v>1091.8623892948438</v>
      </c>
      <c r="P27" s="83">
        <v>943.21017514107859</v>
      </c>
      <c r="Q27" s="83">
        <v>1168.1514035461862</v>
      </c>
    </row>
    <row r="28" spans="1:17" x14ac:dyDescent="0.25">
      <c r="A28" s="84" t="s">
        <v>47</v>
      </c>
      <c r="B28" s="83">
        <v>3773.5002406899066</v>
      </c>
      <c r="C28" s="83">
        <v>3798.0216700761598</v>
      </c>
      <c r="D28" s="83">
        <v>4522.0160431915201</v>
      </c>
      <c r="E28" s="83">
        <v>5055.5282391273604</v>
      </c>
      <c r="F28" s="83">
        <v>5204.5251069927608</v>
      </c>
      <c r="G28" s="83">
        <v>4834.2759737288197</v>
      </c>
      <c r="H28" s="83">
        <v>5057.742328242839</v>
      </c>
      <c r="I28" s="83">
        <v>4971.5874585525589</v>
      </c>
      <c r="J28" s="83">
        <v>4090.1090924897999</v>
      </c>
      <c r="K28" s="83">
        <v>2352.3018914419199</v>
      </c>
      <c r="L28" s="83">
        <v>2671.599813755633</v>
      </c>
      <c r="M28" s="83">
        <v>1967.4533082309347</v>
      </c>
      <c r="N28" s="83">
        <v>1277.0481132888751</v>
      </c>
      <c r="O28" s="83">
        <v>1156.9988088914317</v>
      </c>
      <c r="P28" s="83">
        <v>1109.4467122221029</v>
      </c>
      <c r="Q28" s="83">
        <v>1305.9569515735786</v>
      </c>
    </row>
    <row r="29" spans="1:17" x14ac:dyDescent="0.25">
      <c r="A29" s="84" t="s">
        <v>30</v>
      </c>
      <c r="B29" s="83">
        <v>14.512760031648076</v>
      </c>
      <c r="C29" s="83">
        <v>49.40258767937992</v>
      </c>
      <c r="D29" s="83">
        <v>52.302569256537865</v>
      </c>
      <c r="E29" s="83">
        <v>66.83246237591986</v>
      </c>
      <c r="F29" s="83">
        <v>37.779650676071867</v>
      </c>
      <c r="G29" s="83">
        <v>103.28941563503531</v>
      </c>
      <c r="H29" s="83">
        <v>525.50300123326758</v>
      </c>
      <c r="I29" s="83">
        <v>343.16620384662008</v>
      </c>
      <c r="J29" s="83">
        <v>367.39492754473019</v>
      </c>
      <c r="K29" s="83">
        <v>446.55917278053585</v>
      </c>
      <c r="L29" s="83">
        <v>492.07918408885371</v>
      </c>
      <c r="M29" s="83">
        <v>434.33120349055059</v>
      </c>
      <c r="N29" s="83">
        <v>400.92950079122272</v>
      </c>
      <c r="O29" s="83">
        <v>379.6757018864941</v>
      </c>
      <c r="P29" s="83">
        <v>416.12058883300756</v>
      </c>
      <c r="Q29" s="83">
        <v>249.06853527446026</v>
      </c>
    </row>
    <row r="30" spans="1:17" x14ac:dyDescent="0.25">
      <c r="A30" s="84" t="s">
        <v>68</v>
      </c>
      <c r="B30" s="83">
        <v>890.80214988369016</v>
      </c>
      <c r="C30" s="83">
        <v>988.60881769946036</v>
      </c>
      <c r="D30" s="83">
        <v>1018.9798850872537</v>
      </c>
      <c r="E30" s="83">
        <v>913.07479266311998</v>
      </c>
      <c r="F30" s="83">
        <v>709.39965781355909</v>
      </c>
      <c r="G30" s="83">
        <v>963.41354243478565</v>
      </c>
      <c r="H30" s="83">
        <v>946.81431691461125</v>
      </c>
      <c r="I30" s="83">
        <v>1276.2157081290043</v>
      </c>
      <c r="J30" s="83">
        <v>858.94153701773064</v>
      </c>
      <c r="K30" s="83">
        <v>621.05238522340846</v>
      </c>
      <c r="L30" s="83">
        <v>574.20469762131938</v>
      </c>
      <c r="M30" s="83">
        <v>738.82886472370569</v>
      </c>
      <c r="N30" s="83">
        <v>843.38058543310581</v>
      </c>
      <c r="O30" s="83">
        <v>723.66097193313158</v>
      </c>
      <c r="P30" s="83">
        <v>719.68751774902262</v>
      </c>
      <c r="Q30" s="83">
        <v>839.87930035939598</v>
      </c>
    </row>
    <row r="31" spans="1:17" x14ac:dyDescent="0.25">
      <c r="A31" s="84" t="s">
        <v>29</v>
      </c>
      <c r="B31" s="83">
        <v>1214.4102781613021</v>
      </c>
      <c r="C31" s="83">
        <v>1105.6076708011233</v>
      </c>
      <c r="D31" s="83">
        <v>606.43397199463413</v>
      </c>
      <c r="E31" s="83">
        <v>360.31975600021696</v>
      </c>
      <c r="F31" s="83">
        <v>431.05879457875801</v>
      </c>
      <c r="G31" s="83">
        <v>604.46155131509147</v>
      </c>
      <c r="H31" s="83">
        <v>779.44203682279795</v>
      </c>
      <c r="I31" s="83">
        <v>126.69150312571378</v>
      </c>
      <c r="J31" s="83">
        <v>64.511013040451502</v>
      </c>
      <c r="K31" s="83">
        <v>99.904643196305216</v>
      </c>
      <c r="L31" s="83">
        <v>47.523759955820587</v>
      </c>
      <c r="M31" s="83">
        <v>66.178623082904949</v>
      </c>
      <c r="N31" s="83">
        <v>40.256651419853931</v>
      </c>
      <c r="O31" s="83">
        <v>45.67231390459672</v>
      </c>
      <c r="P31" s="83">
        <v>24.595531225683171</v>
      </c>
      <c r="Q31" s="83">
        <v>7.6109929628066784</v>
      </c>
    </row>
    <row r="32" spans="1:17" x14ac:dyDescent="0.25">
      <c r="A32" s="84" t="s">
        <v>28</v>
      </c>
      <c r="B32" s="83">
        <v>751.88940608533312</v>
      </c>
      <c r="C32" s="83">
        <v>1001.3663281517998</v>
      </c>
      <c r="D32" s="83">
        <v>1376.0710007616001</v>
      </c>
      <c r="E32" s="83">
        <v>954.51883913066399</v>
      </c>
      <c r="F32" s="83">
        <v>1525.4920218213001</v>
      </c>
      <c r="G32" s="83">
        <v>1160.5692132476047</v>
      </c>
      <c r="H32" s="83">
        <v>624.92937843009611</v>
      </c>
      <c r="I32" s="83">
        <v>709.4261473299</v>
      </c>
      <c r="J32" s="83">
        <v>799.37411940457218</v>
      </c>
      <c r="K32" s="83">
        <v>451.41817499236799</v>
      </c>
      <c r="L32" s="83">
        <v>217.11147319374362</v>
      </c>
      <c r="M32" s="83">
        <v>685.86753024446853</v>
      </c>
      <c r="N32" s="83">
        <v>986.86799526768539</v>
      </c>
      <c r="O32" s="83">
        <v>816.28030667371206</v>
      </c>
      <c r="P32" s="83">
        <v>1077.279296460491</v>
      </c>
      <c r="Q32" s="83">
        <v>1257.954945388647</v>
      </c>
    </row>
    <row r="33" spans="1:17" x14ac:dyDescent="0.25">
      <c r="A33" s="84" t="s">
        <v>66</v>
      </c>
      <c r="B33" s="83">
        <v>6206.1646415775895</v>
      </c>
      <c r="C33" s="83">
        <v>6549.6315279390965</v>
      </c>
      <c r="D33" s="83">
        <v>6880.0882100886365</v>
      </c>
      <c r="E33" s="83">
        <v>6388.5954902078111</v>
      </c>
      <c r="F33" s="83">
        <v>6156.1524857739923</v>
      </c>
      <c r="G33" s="83">
        <v>5514.6088984668077</v>
      </c>
      <c r="H33" s="83">
        <v>5127.0136197366037</v>
      </c>
      <c r="I33" s="83">
        <v>4804.5418623643063</v>
      </c>
      <c r="J33" s="83">
        <v>5078.9782485971182</v>
      </c>
      <c r="K33" s="83">
        <v>3211.6337932432139</v>
      </c>
      <c r="L33" s="83">
        <v>3558.2153131523341</v>
      </c>
      <c r="M33" s="83">
        <v>3711.4067368221336</v>
      </c>
      <c r="N33" s="83">
        <v>3619.901140111107</v>
      </c>
      <c r="O33" s="83">
        <v>3027.0988889864025</v>
      </c>
      <c r="P33" s="83">
        <v>3269.0646093169767</v>
      </c>
      <c r="Q33" s="83">
        <v>3303.3319872554816</v>
      </c>
    </row>
    <row r="34" spans="1:17" x14ac:dyDescent="0.25">
      <c r="A34" s="84" t="s">
        <v>25</v>
      </c>
      <c r="B34" s="83">
        <v>3293.7446643941212</v>
      </c>
      <c r="C34" s="83">
        <v>3149.3846247363363</v>
      </c>
      <c r="D34" s="83">
        <v>3684.8969108003516</v>
      </c>
      <c r="E34" s="83">
        <v>4520.6735065830726</v>
      </c>
      <c r="F34" s="83">
        <v>4692.2104907997127</v>
      </c>
      <c r="G34" s="83">
        <v>5050.6458180490818</v>
      </c>
      <c r="H34" s="83">
        <v>4831.7366642469133</v>
      </c>
      <c r="I34" s="83">
        <v>4773.7633737047036</v>
      </c>
      <c r="J34" s="83">
        <v>3669.9567561216004</v>
      </c>
      <c r="K34" s="83">
        <v>1863.5619177254882</v>
      </c>
      <c r="L34" s="83">
        <v>1865.2399271974461</v>
      </c>
      <c r="M34" s="83">
        <v>1534.2605456008753</v>
      </c>
      <c r="N34" s="83">
        <v>2051.3999999999969</v>
      </c>
      <c r="O34" s="83">
        <v>2130.1799999999957</v>
      </c>
      <c r="P34" s="83">
        <v>1890.1999999999987</v>
      </c>
      <c r="Q34" s="83">
        <v>1839.4999999999936</v>
      </c>
    </row>
    <row r="35" spans="1:17" x14ac:dyDescent="0.25">
      <c r="A35" s="84" t="s">
        <v>23</v>
      </c>
      <c r="B35" s="83">
        <v>52.050872041258238</v>
      </c>
      <c r="C35" s="83">
        <v>16.76526436728</v>
      </c>
      <c r="D35" s="83">
        <v>38.314719780480004</v>
      </c>
      <c r="E35" s="83">
        <v>30.585342696480005</v>
      </c>
      <c r="F35" s="83">
        <v>22.186545278040001</v>
      </c>
      <c r="G35" s="83">
        <v>15.014727062431779</v>
      </c>
      <c r="H35" s="83">
        <v>7.1844889287600004</v>
      </c>
      <c r="I35" s="83">
        <v>11.344282812720001</v>
      </c>
      <c r="J35" s="83">
        <v>0</v>
      </c>
      <c r="K35" s="83">
        <v>0</v>
      </c>
      <c r="L35" s="83">
        <v>0</v>
      </c>
      <c r="M35" s="83">
        <v>8.1510597794712378</v>
      </c>
      <c r="N35" s="83">
        <v>9.4378245707780977</v>
      </c>
      <c r="O35" s="83">
        <v>30.744974504575779</v>
      </c>
      <c r="P35" s="83">
        <v>198.33856228042484</v>
      </c>
      <c r="Q35" s="83">
        <v>242.53167816143608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8324.0239676784877</v>
      </c>
      <c r="C37" s="105">
        <f t="shared" ref="C37:Q37" si="9">SUM(C38:C42)</f>
        <v>8325.551694471611</v>
      </c>
      <c r="D37" s="105">
        <f t="shared" si="9"/>
        <v>8406.7003305538783</v>
      </c>
      <c r="E37" s="105">
        <f t="shared" si="9"/>
        <v>9099.7342536852066</v>
      </c>
      <c r="F37" s="105">
        <f t="shared" si="9"/>
        <v>9746.0622788804376</v>
      </c>
      <c r="G37" s="105">
        <f t="shared" si="9"/>
        <v>9787.275799834033</v>
      </c>
      <c r="H37" s="105">
        <f t="shared" si="9"/>
        <v>10034.721006969668</v>
      </c>
      <c r="I37" s="105">
        <f t="shared" si="9"/>
        <v>10413.015524979424</v>
      </c>
      <c r="J37" s="105">
        <f t="shared" si="9"/>
        <v>10134.167601477344</v>
      </c>
      <c r="K37" s="105">
        <f t="shared" si="9"/>
        <v>7041.0014235953004</v>
      </c>
      <c r="L37" s="105">
        <f t="shared" si="9"/>
        <v>7857.5545204477366</v>
      </c>
      <c r="M37" s="105">
        <f t="shared" si="9"/>
        <v>8663.0418110071514</v>
      </c>
      <c r="N37" s="105">
        <f t="shared" si="9"/>
        <v>8318.124842214349</v>
      </c>
      <c r="O37" s="105">
        <f t="shared" si="9"/>
        <v>6641.5756100920717</v>
      </c>
      <c r="P37" s="105">
        <f t="shared" si="9"/>
        <v>7061.3927607869236</v>
      </c>
      <c r="Q37" s="105">
        <f t="shared" si="9"/>
        <v>6590.2179964451361</v>
      </c>
    </row>
    <row r="38" spans="1:17" x14ac:dyDescent="0.25">
      <c r="A38" s="104" t="s">
        <v>97</v>
      </c>
      <c r="B38" s="103">
        <f>ISI!B$52</f>
        <v>762.84965767848746</v>
      </c>
      <c r="C38" s="103">
        <f>ISI!C$52</f>
        <v>822.07671447161056</v>
      </c>
      <c r="D38" s="103">
        <f>ISI!D$52</f>
        <v>1027.769090553878</v>
      </c>
      <c r="E38" s="103">
        <f>ISI!E$52</f>
        <v>1028.3864736852065</v>
      </c>
      <c r="F38" s="103">
        <f>ISI!F$52</f>
        <v>1154.6977788804363</v>
      </c>
      <c r="G38" s="103">
        <f>ISI!G$52</f>
        <v>1141.9713798340338</v>
      </c>
      <c r="H38" s="103">
        <f>ISI!H$52</f>
        <v>1090.3939769696699</v>
      </c>
      <c r="I38" s="103">
        <f>ISI!I$52</f>
        <v>1147.6820349794239</v>
      </c>
      <c r="J38" s="103">
        <f>ISI!J$52</f>
        <v>795.26496147734565</v>
      </c>
      <c r="K38" s="103">
        <f>ISI!K$52</f>
        <v>498.50360359530004</v>
      </c>
      <c r="L38" s="103">
        <f>ISI!L$52</f>
        <v>481.75672044773717</v>
      </c>
      <c r="M38" s="103">
        <f>ISI!M$52</f>
        <v>454.81446100715061</v>
      </c>
      <c r="N38" s="103">
        <f>ISI!N$52</f>
        <v>393.64647221434876</v>
      </c>
      <c r="O38" s="103">
        <f>ISI!O$52</f>
        <v>405.91584009207151</v>
      </c>
      <c r="P38" s="103">
        <f>ISI!P$52</f>
        <v>430.29248078692353</v>
      </c>
      <c r="Q38" s="103">
        <f>ISI!Q$52</f>
        <v>528.43603644513519</v>
      </c>
    </row>
    <row r="39" spans="1:17" x14ac:dyDescent="0.25">
      <c r="A39" s="102" t="s">
        <v>96</v>
      </c>
      <c r="B39" s="101">
        <f>NFM!B$71</f>
        <v>379.67360000000002</v>
      </c>
      <c r="C39" s="101">
        <f>NFM!C$71</f>
        <v>381.71199999999999</v>
      </c>
      <c r="D39" s="101">
        <f>NFM!D$71</f>
        <v>375.86399999999998</v>
      </c>
      <c r="E39" s="101">
        <f>NFM!E$71</f>
        <v>437.24126000000001</v>
      </c>
      <c r="F39" s="101">
        <f>NFM!F$71</f>
        <v>466.30589999999995</v>
      </c>
      <c r="G39" s="101">
        <f>NFM!G$71</f>
        <v>488.58192000000003</v>
      </c>
      <c r="H39" s="101">
        <f>NFM!H$71</f>
        <v>487.62860999999998</v>
      </c>
      <c r="I39" s="101">
        <f>NFM!I$71</f>
        <v>521.01594999999998</v>
      </c>
      <c r="J39" s="101">
        <f>NFM!J$71</f>
        <v>524.52226999999993</v>
      </c>
      <c r="K39" s="101">
        <f>NFM!K$71</f>
        <v>304.19835</v>
      </c>
      <c r="L39" s="101">
        <f>NFM!L$71</f>
        <v>320.99187000000001</v>
      </c>
      <c r="M39" s="101">
        <f>NFM!M$71</f>
        <v>339.92032</v>
      </c>
      <c r="N39" s="101">
        <f>NFM!N$71</f>
        <v>336.95279999999997</v>
      </c>
      <c r="O39" s="101">
        <f>NFM!O$71</f>
        <v>320.52381000000003</v>
      </c>
      <c r="P39" s="101">
        <f>NFM!P$71</f>
        <v>318.32811000000004</v>
      </c>
      <c r="Q39" s="101">
        <f>NFM!Q$71</f>
        <v>335.05984000000001</v>
      </c>
    </row>
    <row r="40" spans="1:17" x14ac:dyDescent="0.25">
      <c r="A40" s="102" t="s">
        <v>95</v>
      </c>
      <c r="B40" s="101">
        <f>CHI!B$77</f>
        <v>2733.5434799999998</v>
      </c>
      <c r="C40" s="101">
        <f>CHI!C$77</f>
        <v>2625.7152700000001</v>
      </c>
      <c r="D40" s="101">
        <f>CHI!D$77</f>
        <v>2562.7268600000002</v>
      </c>
      <c r="E40" s="101">
        <f>CHI!E$77</f>
        <v>3146.0666799999999</v>
      </c>
      <c r="F40" s="101">
        <f>CHI!F$77</f>
        <v>3167.5028400000001</v>
      </c>
      <c r="G40" s="101">
        <f>CHI!G$77</f>
        <v>3259.58896</v>
      </c>
      <c r="H40" s="101">
        <f>CHI!H$77</f>
        <v>2933.01395</v>
      </c>
      <c r="I40" s="101">
        <f>CHI!I$77</f>
        <v>2506.1457500000001</v>
      </c>
      <c r="J40" s="101">
        <f>CHI!J$77</f>
        <v>2662.7982299999999</v>
      </c>
      <c r="K40" s="101">
        <f>CHI!K$77</f>
        <v>1757.2090700000001</v>
      </c>
      <c r="L40" s="101">
        <f>CHI!L$77</f>
        <v>2655.03818</v>
      </c>
      <c r="M40" s="101">
        <f>CHI!M$77</f>
        <v>3054.6249800000001</v>
      </c>
      <c r="N40" s="101">
        <f>CHI!N$77</f>
        <v>2775.8301900000001</v>
      </c>
      <c r="O40" s="101">
        <f>CHI!O$77</f>
        <v>1612.4206200000001</v>
      </c>
      <c r="P40" s="101">
        <f>CHI!P$77</f>
        <v>1691.65527</v>
      </c>
      <c r="Q40" s="101">
        <f>CHI!Q$77</f>
        <v>774.75079000000005</v>
      </c>
    </row>
    <row r="41" spans="1:17" x14ac:dyDescent="0.25">
      <c r="A41" s="102" t="s">
        <v>94</v>
      </c>
      <c r="B41" s="101">
        <f>NMM!B$57</f>
        <v>3880.9082600000002</v>
      </c>
      <c r="C41" s="101">
        <f>NMM!C$57</f>
        <v>4144.0527300000003</v>
      </c>
      <c r="D41" s="101">
        <f>NMM!D$57</f>
        <v>4010.1968900000002</v>
      </c>
      <c r="E41" s="101">
        <f>NMM!E$57</f>
        <v>4028.56585</v>
      </c>
      <c r="F41" s="101">
        <f>NMM!F$57</f>
        <v>4444.3543900000004</v>
      </c>
      <c r="G41" s="101">
        <f>NMM!G$57</f>
        <v>4435.0101800000002</v>
      </c>
      <c r="H41" s="101">
        <f>NMM!H$57</f>
        <v>5090.8283899999997</v>
      </c>
      <c r="I41" s="101">
        <f>NMM!I$57</f>
        <v>5792.3192799999997</v>
      </c>
      <c r="J41" s="101">
        <f>NMM!J$57</f>
        <v>5758.5707300000004</v>
      </c>
      <c r="K41" s="101">
        <f>NMM!K$57</f>
        <v>4211.1644299999998</v>
      </c>
      <c r="L41" s="101">
        <f>NMM!L$57</f>
        <v>4030.7833099999998</v>
      </c>
      <c r="M41" s="101">
        <f>NMM!M$57</f>
        <v>4382.2928899999997</v>
      </c>
      <c r="N41" s="101">
        <f>NMM!N$57</f>
        <v>4377.1159600000001</v>
      </c>
      <c r="O41" s="101">
        <f>NMM!O$57</f>
        <v>3878.3911899999998</v>
      </c>
      <c r="P41" s="101">
        <f>NMM!P$57</f>
        <v>4200.8972899999999</v>
      </c>
      <c r="Q41" s="101">
        <f>NMM!Q$57</f>
        <v>4515.2744499999999</v>
      </c>
    </row>
    <row r="42" spans="1:17" x14ac:dyDescent="0.25">
      <c r="A42" s="100" t="s">
        <v>93</v>
      </c>
      <c r="B42" s="99">
        <v>567.04897000000005</v>
      </c>
      <c r="C42" s="99">
        <v>351.99498</v>
      </c>
      <c r="D42" s="99">
        <v>430.14348999999999</v>
      </c>
      <c r="E42" s="99">
        <v>459.47399000000001</v>
      </c>
      <c r="F42" s="99">
        <v>513.20137</v>
      </c>
      <c r="G42" s="99">
        <v>462.12335999999999</v>
      </c>
      <c r="H42" s="99">
        <v>432.85608000000002</v>
      </c>
      <c r="I42" s="99">
        <v>445.85251</v>
      </c>
      <c r="J42" s="99">
        <v>393.01141000000001</v>
      </c>
      <c r="K42" s="99">
        <v>269.92597000000001</v>
      </c>
      <c r="L42" s="99">
        <v>368.98444000000001</v>
      </c>
      <c r="M42" s="99">
        <v>431.38916</v>
      </c>
      <c r="N42" s="99">
        <v>434.57942000000003</v>
      </c>
      <c r="O42" s="99">
        <v>424.32414999999997</v>
      </c>
      <c r="P42" s="99">
        <v>420.21960999999999</v>
      </c>
      <c r="Q42" s="99">
        <v>436.69688000000002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0.72468398921574517</v>
      </c>
      <c r="C46" s="77">
        <f t="shared" si="10"/>
        <v>0.74086795343954459</v>
      </c>
      <c r="D46" s="77">
        <f t="shared" si="10"/>
        <v>0.7539103643713172</v>
      </c>
      <c r="E46" s="77">
        <f t="shared" si="10"/>
        <v>0.73504970177062878</v>
      </c>
      <c r="F46" s="77">
        <f t="shared" si="10"/>
        <v>0.72388834174436456</v>
      </c>
      <c r="G46" s="77">
        <f t="shared" si="10"/>
        <v>0.72314631251719264</v>
      </c>
      <c r="H46" s="77">
        <f t="shared" si="10"/>
        <v>0.70549036498144124</v>
      </c>
      <c r="I46" s="77">
        <f t="shared" si="10"/>
        <v>0.68530594521834365</v>
      </c>
      <c r="J46" s="77">
        <f t="shared" si="10"/>
        <v>0.68148584519783273</v>
      </c>
      <c r="K46" s="77">
        <f t="shared" si="10"/>
        <v>0.66941520122887743</v>
      </c>
      <c r="L46" s="77">
        <f t="shared" si="10"/>
        <v>0.64980920157738487</v>
      </c>
      <c r="M46" s="77">
        <f t="shared" si="10"/>
        <v>0.63021818999735135</v>
      </c>
      <c r="N46" s="77">
        <f t="shared" si="10"/>
        <v>0.63513694362288364</v>
      </c>
      <c r="O46" s="77">
        <f t="shared" si="10"/>
        <v>0.6708135425885996</v>
      </c>
      <c r="P46" s="77">
        <f t="shared" si="10"/>
        <v>0.65850174984366106</v>
      </c>
      <c r="Q46" s="77">
        <f t="shared" si="10"/>
        <v>0.67663491828716271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6.7307686835865188E-3</v>
      </c>
      <c r="C51" s="75">
        <f t="shared" si="15"/>
        <v>6.6233432825145658E-3</v>
      </c>
      <c r="D51" s="75">
        <f t="shared" si="15"/>
        <v>7.5654607623608511E-3</v>
      </c>
      <c r="E51" s="75">
        <f t="shared" si="15"/>
        <v>6.9010969026629294E-3</v>
      </c>
      <c r="F51" s="75">
        <f t="shared" si="15"/>
        <v>5.8129197179627402E-3</v>
      </c>
      <c r="G51" s="75">
        <f t="shared" si="15"/>
        <v>5.4612032204512748E-3</v>
      </c>
      <c r="H51" s="75">
        <f t="shared" si="15"/>
        <v>5.9606474741714082E-3</v>
      </c>
      <c r="I51" s="75">
        <f t="shared" si="15"/>
        <v>6.2176722220735909E-3</v>
      </c>
      <c r="J51" s="75">
        <f t="shared" si="15"/>
        <v>6.1777179925006599E-3</v>
      </c>
      <c r="K51" s="75">
        <f t="shared" si="15"/>
        <v>6.9268199822005482E-3</v>
      </c>
      <c r="L51" s="75">
        <f t="shared" si="15"/>
        <v>6.831078376376888E-3</v>
      </c>
      <c r="M51" s="75">
        <f t="shared" si="15"/>
        <v>6.4417758613171403E-3</v>
      </c>
      <c r="N51" s="75">
        <f t="shared" si="15"/>
        <v>6.3909557333005013E-3</v>
      </c>
      <c r="O51" s="75">
        <f t="shared" si="15"/>
        <v>6.6640090092071934E-3</v>
      </c>
      <c r="P51" s="75">
        <f t="shared" si="15"/>
        <v>6.4588052526457027E-3</v>
      </c>
      <c r="Q51" s="75">
        <f t="shared" si="15"/>
        <v>6.6235500649579719E-3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0.18122593042858812</v>
      </c>
      <c r="C52" s="73">
        <f t="shared" si="16"/>
        <v>0.21399451348767487</v>
      </c>
      <c r="D52" s="73">
        <f t="shared" si="16"/>
        <v>0.21333401844630198</v>
      </c>
      <c r="E52" s="73">
        <f t="shared" si="16"/>
        <v>0.19520857352250778</v>
      </c>
      <c r="F52" s="73">
        <f t="shared" si="16"/>
        <v>0.16703819850697088</v>
      </c>
      <c r="G52" s="73">
        <f t="shared" si="16"/>
        <v>0.16601171535394038</v>
      </c>
      <c r="H52" s="73">
        <f t="shared" si="16"/>
        <v>0.14437859232634609</v>
      </c>
      <c r="I52" s="73">
        <f t="shared" si="16"/>
        <v>0.15478824929253404</v>
      </c>
      <c r="J52" s="73">
        <f t="shared" si="16"/>
        <v>0.18029647175260627</v>
      </c>
      <c r="K52" s="73">
        <f t="shared" si="16"/>
        <v>0.20885427635654757</v>
      </c>
      <c r="L52" s="73">
        <f t="shared" si="16"/>
        <v>0.19155993509568739</v>
      </c>
      <c r="M52" s="73">
        <f t="shared" si="16"/>
        <v>0.19733112713056405</v>
      </c>
      <c r="N52" s="73">
        <f t="shared" si="16"/>
        <v>0.16970664785031661</v>
      </c>
      <c r="O52" s="73">
        <f t="shared" si="16"/>
        <v>0.19813534508808683</v>
      </c>
      <c r="P52" s="73">
        <f t="shared" si="16"/>
        <v>0.18545572002930258</v>
      </c>
      <c r="Q52" s="73">
        <f t="shared" si="16"/>
        <v>0.1688373019256168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0.53672729010357056</v>
      </c>
      <c r="C53" s="71">
        <f t="shared" si="17"/>
        <v>0.52025009666935518</v>
      </c>
      <c r="D53" s="71">
        <f t="shared" si="17"/>
        <v>0.53301088516265438</v>
      </c>
      <c r="E53" s="71">
        <f t="shared" si="17"/>
        <v>0.53294003134545809</v>
      </c>
      <c r="F53" s="71">
        <f t="shared" si="17"/>
        <v>0.55103722351943096</v>
      </c>
      <c r="G53" s="71">
        <f t="shared" si="17"/>
        <v>0.55167339394280102</v>
      </c>
      <c r="H53" s="71">
        <f t="shared" si="17"/>
        <v>0.5551511251809238</v>
      </c>
      <c r="I53" s="71">
        <f t="shared" si="17"/>
        <v>0.52430002370373596</v>
      </c>
      <c r="J53" s="71">
        <f t="shared" si="17"/>
        <v>0.49501165545272585</v>
      </c>
      <c r="K53" s="71">
        <f t="shared" si="17"/>
        <v>0.45363410489012929</v>
      </c>
      <c r="L53" s="71">
        <f t="shared" si="17"/>
        <v>0.45141818810532053</v>
      </c>
      <c r="M53" s="71">
        <f t="shared" si="17"/>
        <v>0.42644528700547013</v>
      </c>
      <c r="N53" s="71">
        <f t="shared" si="17"/>
        <v>0.45903934003926655</v>
      </c>
      <c r="O53" s="71">
        <f t="shared" si="17"/>
        <v>0.4660141884913056</v>
      </c>
      <c r="P53" s="71">
        <f t="shared" si="17"/>
        <v>0.46658722456171281</v>
      </c>
      <c r="Q53" s="71">
        <f t="shared" si="17"/>
        <v>0.50117406629658801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666.20259442416875</v>
      </c>
      <c r="C3" s="46">
        <f t="shared" ref="C3:Q3" si="0">SUM(C4:C5)</f>
        <v>714.66695197430408</v>
      </c>
      <c r="D3" s="46">
        <f t="shared" si="0"/>
        <v>680.379219746839</v>
      </c>
      <c r="E3" s="46">
        <f t="shared" si="0"/>
        <v>580.02722437280829</v>
      </c>
      <c r="F3" s="46">
        <f t="shared" si="0"/>
        <v>756.1720327640063</v>
      </c>
      <c r="G3" s="46">
        <f t="shared" si="0"/>
        <v>692.13517186546744</v>
      </c>
      <c r="H3" s="46">
        <f t="shared" si="0"/>
        <v>727.5643551296165</v>
      </c>
      <c r="I3" s="46">
        <f t="shared" si="0"/>
        <v>784.66591475311907</v>
      </c>
      <c r="J3" s="46">
        <f t="shared" si="0"/>
        <v>778.5068293947262</v>
      </c>
      <c r="K3" s="46">
        <f t="shared" si="0"/>
        <v>258.17950073240064</v>
      </c>
      <c r="L3" s="46">
        <f t="shared" si="0"/>
        <v>1352.0858742544244</v>
      </c>
      <c r="M3" s="46">
        <f t="shared" si="0"/>
        <v>1150.7523749082716</v>
      </c>
      <c r="N3" s="46">
        <f t="shared" si="0"/>
        <v>1144.7619348239161</v>
      </c>
      <c r="O3" s="46">
        <f t="shared" si="0"/>
        <v>997.70153499074047</v>
      </c>
      <c r="P3" s="46">
        <f t="shared" si="0"/>
        <v>819.05859523970821</v>
      </c>
      <c r="Q3" s="46">
        <f t="shared" si="0"/>
        <v>849.4027045842372</v>
      </c>
    </row>
    <row r="4" spans="1:17" x14ac:dyDescent="0.25">
      <c r="A4" s="110" t="s">
        <v>46</v>
      </c>
      <c r="B4" s="120">
        <v>505.07159559890556</v>
      </c>
      <c r="C4" s="120">
        <v>545.89299030964673</v>
      </c>
      <c r="D4" s="120">
        <v>584.71218344029182</v>
      </c>
      <c r="E4" s="120">
        <v>488.13092735418195</v>
      </c>
      <c r="F4" s="120">
        <v>617.10057408931266</v>
      </c>
      <c r="G4" s="120">
        <v>528.64974235013824</v>
      </c>
      <c r="H4" s="120">
        <v>540.58441456572041</v>
      </c>
      <c r="I4" s="120">
        <v>580.84941944257332</v>
      </c>
      <c r="J4" s="120">
        <v>550.09954471868969</v>
      </c>
      <c r="K4" s="120">
        <v>180.31310830873579</v>
      </c>
      <c r="L4" s="120">
        <v>769.80931041951726</v>
      </c>
      <c r="M4" s="120">
        <v>606.65616682914242</v>
      </c>
      <c r="N4" s="120">
        <v>690.45070023072617</v>
      </c>
      <c r="O4" s="120">
        <v>578.43524492738084</v>
      </c>
      <c r="P4" s="120">
        <v>509.19652644562626</v>
      </c>
      <c r="Q4" s="120">
        <v>600.71913795017247</v>
      </c>
    </row>
    <row r="5" spans="1:17" x14ac:dyDescent="0.25">
      <c r="A5" s="108" t="s">
        <v>45</v>
      </c>
      <c r="B5" s="118">
        <v>161.13099882526319</v>
      </c>
      <c r="C5" s="118">
        <v>168.77396166465735</v>
      </c>
      <c r="D5" s="118">
        <v>95.667036306547175</v>
      </c>
      <c r="E5" s="118">
        <v>91.896297018626342</v>
      </c>
      <c r="F5" s="118">
        <v>139.07145867469364</v>
      </c>
      <c r="G5" s="118">
        <v>163.4854295153292</v>
      </c>
      <c r="H5" s="118">
        <v>186.97994056389609</v>
      </c>
      <c r="I5" s="118">
        <v>203.81649531054575</v>
      </c>
      <c r="J5" s="118">
        <v>228.40728467603651</v>
      </c>
      <c r="K5" s="118">
        <v>77.866392423664848</v>
      </c>
      <c r="L5" s="118">
        <v>582.27656383490717</v>
      </c>
      <c r="M5" s="118">
        <v>544.09620807912916</v>
      </c>
      <c r="N5" s="118">
        <v>454.31123459318997</v>
      </c>
      <c r="O5" s="118">
        <v>419.26629006335963</v>
      </c>
      <c r="P5" s="118">
        <v>309.86206879408195</v>
      </c>
      <c r="Q5" s="118">
        <v>248.68356663406473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4672</v>
      </c>
      <c r="C7" s="46">
        <f t="shared" ref="C7:Q7" si="1">SUM(C8:C9)</f>
        <v>4935</v>
      </c>
      <c r="D7" s="46">
        <f t="shared" si="1"/>
        <v>5491</v>
      </c>
      <c r="E7" s="46">
        <f t="shared" si="1"/>
        <v>5691</v>
      </c>
      <c r="F7" s="46">
        <f t="shared" si="1"/>
        <v>6042</v>
      </c>
      <c r="G7" s="46">
        <f t="shared" si="1"/>
        <v>6280</v>
      </c>
      <c r="H7" s="46">
        <f t="shared" si="1"/>
        <v>6266</v>
      </c>
      <c r="I7" s="46">
        <f t="shared" si="1"/>
        <v>6261</v>
      </c>
      <c r="J7" s="46">
        <f t="shared" si="1"/>
        <v>5035</v>
      </c>
      <c r="K7" s="46">
        <f t="shared" si="1"/>
        <v>2761</v>
      </c>
      <c r="L7" s="46">
        <f t="shared" si="1"/>
        <v>3721</v>
      </c>
      <c r="M7" s="46">
        <f t="shared" si="1"/>
        <v>3828</v>
      </c>
      <c r="N7" s="46">
        <f t="shared" si="1"/>
        <v>3292</v>
      </c>
      <c r="O7" s="46">
        <f t="shared" si="1"/>
        <v>2985</v>
      </c>
      <c r="P7" s="46">
        <f t="shared" si="1"/>
        <v>3158</v>
      </c>
      <c r="Q7" s="46">
        <f t="shared" si="1"/>
        <v>3352</v>
      </c>
    </row>
    <row r="8" spans="1:17" x14ac:dyDescent="0.25">
      <c r="A8" s="110" t="s">
        <v>46</v>
      </c>
      <c r="B8" s="120">
        <v>3346</v>
      </c>
      <c r="C8" s="120">
        <v>3565</v>
      </c>
      <c r="D8" s="120">
        <v>4507</v>
      </c>
      <c r="E8" s="120">
        <v>4543</v>
      </c>
      <c r="F8" s="120">
        <v>4682</v>
      </c>
      <c r="G8" s="120">
        <v>4509</v>
      </c>
      <c r="H8" s="120">
        <v>4369</v>
      </c>
      <c r="I8" s="120">
        <v>4355</v>
      </c>
      <c r="J8" s="120">
        <v>3343</v>
      </c>
      <c r="K8" s="120">
        <v>1790</v>
      </c>
      <c r="L8" s="120">
        <v>1990</v>
      </c>
      <c r="M8" s="120">
        <v>1877</v>
      </c>
      <c r="N8" s="120">
        <v>1872</v>
      </c>
      <c r="O8" s="120">
        <v>1625</v>
      </c>
      <c r="P8" s="120">
        <v>1844</v>
      </c>
      <c r="Q8" s="120">
        <v>2252</v>
      </c>
    </row>
    <row r="9" spans="1:17" x14ac:dyDescent="0.25">
      <c r="A9" s="108" t="s">
        <v>45</v>
      </c>
      <c r="B9" s="118">
        <v>1326</v>
      </c>
      <c r="C9" s="118">
        <v>1370</v>
      </c>
      <c r="D9" s="118">
        <v>984</v>
      </c>
      <c r="E9" s="118">
        <v>1148</v>
      </c>
      <c r="F9" s="118">
        <v>1360</v>
      </c>
      <c r="G9" s="118">
        <v>1771</v>
      </c>
      <c r="H9" s="118">
        <v>1897</v>
      </c>
      <c r="I9" s="118">
        <v>1906</v>
      </c>
      <c r="J9" s="118">
        <v>1692</v>
      </c>
      <c r="K9" s="118">
        <v>971</v>
      </c>
      <c r="L9" s="118">
        <v>1731</v>
      </c>
      <c r="M9" s="118">
        <v>1951</v>
      </c>
      <c r="N9" s="118">
        <v>1420</v>
      </c>
      <c r="O9" s="118">
        <v>1360</v>
      </c>
      <c r="P9" s="118">
        <v>1314</v>
      </c>
      <c r="Q9" s="118">
        <v>1100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6343.1578947368425</v>
      </c>
      <c r="C11" s="46">
        <f t="shared" si="2"/>
        <v>6482.0934263914542</v>
      </c>
      <c r="D11" s="46">
        <f t="shared" si="2"/>
        <v>6343.1578947368425</v>
      </c>
      <c r="E11" s="46">
        <f t="shared" si="2"/>
        <v>6343.1578947368425</v>
      </c>
      <c r="F11" s="46">
        <f t="shared" si="2"/>
        <v>6482.0934263914542</v>
      </c>
      <c r="G11" s="46">
        <f t="shared" si="2"/>
        <v>6898.9000213552908</v>
      </c>
      <c r="H11" s="46">
        <f t="shared" si="2"/>
        <v>7037.8355530099034</v>
      </c>
      <c r="I11" s="46">
        <f t="shared" si="2"/>
        <v>7037.8355530099034</v>
      </c>
      <c r="J11" s="46">
        <f t="shared" si="2"/>
        <v>7037.8355530099034</v>
      </c>
      <c r="K11" s="46">
        <f t="shared" si="2"/>
        <v>6404.9792506997765</v>
      </c>
      <c r="L11" s="46">
        <f t="shared" si="2"/>
        <v>6404.9792506997765</v>
      </c>
      <c r="M11" s="46">
        <f t="shared" si="2"/>
        <v>6543.9147823543881</v>
      </c>
      <c r="N11" s="46">
        <f t="shared" si="2"/>
        <v>6543.9147823543881</v>
      </c>
      <c r="O11" s="46">
        <f t="shared" si="2"/>
        <v>5911.058480044263</v>
      </c>
      <c r="P11" s="46">
        <f t="shared" si="2"/>
        <v>5911.0584800442621</v>
      </c>
      <c r="Q11" s="46">
        <f t="shared" si="2"/>
        <v>6044.1101528016197</v>
      </c>
    </row>
    <row r="12" spans="1:17" x14ac:dyDescent="0.25">
      <c r="A12" s="110" t="s">
        <v>46</v>
      </c>
      <c r="B12" s="120">
        <v>4947.3684210526317</v>
      </c>
      <c r="C12" s="120">
        <v>4947.3684210526317</v>
      </c>
      <c r="D12" s="120">
        <v>4947.3684210526317</v>
      </c>
      <c r="E12" s="120">
        <v>4947.3684210526317</v>
      </c>
      <c r="F12" s="120">
        <v>4947.3684210526317</v>
      </c>
      <c r="G12" s="120">
        <v>4947.3684210526317</v>
      </c>
      <c r="H12" s="120">
        <v>4947.3684210526317</v>
      </c>
      <c r="I12" s="120">
        <v>4947.3684210526317</v>
      </c>
      <c r="J12" s="120">
        <v>4947.3684210526317</v>
      </c>
      <c r="K12" s="120">
        <v>4453.4476503971173</v>
      </c>
      <c r="L12" s="120">
        <v>4453.4476503971173</v>
      </c>
      <c r="M12" s="120">
        <v>4453.4476503971173</v>
      </c>
      <c r="N12" s="120">
        <v>4453.4476503971173</v>
      </c>
      <c r="O12" s="120">
        <v>3959.5268797416034</v>
      </c>
      <c r="P12" s="120">
        <v>3959.5268797416034</v>
      </c>
      <c r="Q12" s="120">
        <v>4453.9732932957495</v>
      </c>
    </row>
    <row r="13" spans="1:17" x14ac:dyDescent="0.25">
      <c r="A13" s="108" t="s">
        <v>45</v>
      </c>
      <c r="B13" s="118">
        <v>1395.7894736842106</v>
      </c>
      <c r="C13" s="118">
        <v>1534.7250053388227</v>
      </c>
      <c r="D13" s="118">
        <v>1395.7894736842109</v>
      </c>
      <c r="E13" s="118">
        <v>1395.7894736842106</v>
      </c>
      <c r="F13" s="118">
        <v>1534.7250053388227</v>
      </c>
      <c r="G13" s="118">
        <v>1951.5316003026592</v>
      </c>
      <c r="H13" s="118">
        <v>2090.4671319572712</v>
      </c>
      <c r="I13" s="118">
        <v>2090.4671319572712</v>
      </c>
      <c r="J13" s="118">
        <v>2090.4671319572712</v>
      </c>
      <c r="K13" s="118">
        <v>1951.5316003026592</v>
      </c>
      <c r="L13" s="118">
        <v>1951.5316003026592</v>
      </c>
      <c r="M13" s="118">
        <v>2090.4671319572712</v>
      </c>
      <c r="N13" s="118">
        <v>2090.4671319572712</v>
      </c>
      <c r="O13" s="118">
        <v>1951.5316003026592</v>
      </c>
      <c r="P13" s="118">
        <v>1951.5316003026589</v>
      </c>
      <c r="Q13" s="118">
        <v>1590.1368595058705</v>
      </c>
    </row>
    <row r="14" spans="1:17" x14ac:dyDescent="0.25">
      <c r="A14" s="124" t="s">
        <v>109</v>
      </c>
      <c r="B14" s="38"/>
      <c r="C14" s="38">
        <f t="shared" ref="C14:Q14" si="3">SUM(C15:C16)</f>
        <v>138.93553165461211</v>
      </c>
      <c r="D14" s="38">
        <f t="shared" si="3"/>
        <v>0</v>
      </c>
      <c r="E14" s="38">
        <f t="shared" si="3"/>
        <v>0</v>
      </c>
      <c r="F14" s="38">
        <f t="shared" si="3"/>
        <v>632.85630231012624</v>
      </c>
      <c r="G14" s="38">
        <f t="shared" si="3"/>
        <v>555.74212661844842</v>
      </c>
      <c r="H14" s="38">
        <f t="shared" si="3"/>
        <v>138.93553165461211</v>
      </c>
      <c r="I14" s="38">
        <f t="shared" si="3"/>
        <v>0</v>
      </c>
      <c r="J14" s="38">
        <f t="shared" si="3"/>
        <v>0</v>
      </c>
      <c r="K14" s="38">
        <f t="shared" si="3"/>
        <v>0</v>
      </c>
      <c r="L14" s="38">
        <f t="shared" si="3"/>
        <v>0</v>
      </c>
      <c r="M14" s="38">
        <f t="shared" si="3"/>
        <v>138.93553165461211</v>
      </c>
      <c r="N14" s="38">
        <f t="shared" si="3"/>
        <v>0</v>
      </c>
      <c r="O14" s="38">
        <f t="shared" si="3"/>
        <v>0</v>
      </c>
      <c r="P14" s="38">
        <f t="shared" si="3"/>
        <v>0</v>
      </c>
      <c r="Q14" s="38">
        <f t="shared" si="3"/>
        <v>494.44641355414615</v>
      </c>
    </row>
    <row r="15" spans="1:17" x14ac:dyDescent="0.25">
      <c r="A15" s="121" t="s">
        <v>46</v>
      </c>
      <c r="B15" s="120"/>
      <c r="C15" s="120">
        <v>0</v>
      </c>
      <c r="D15" s="120">
        <v>0</v>
      </c>
      <c r="E15" s="120">
        <v>0</v>
      </c>
      <c r="F15" s="120">
        <v>493.9207706555141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494.44641355414615</v>
      </c>
    </row>
    <row r="16" spans="1:17" x14ac:dyDescent="0.25">
      <c r="A16" s="119" t="s">
        <v>45</v>
      </c>
      <c r="B16" s="118"/>
      <c r="C16" s="118">
        <v>138.93553165461211</v>
      </c>
      <c r="D16" s="118">
        <v>0</v>
      </c>
      <c r="E16" s="118">
        <v>0</v>
      </c>
      <c r="F16" s="118">
        <v>138.93553165461211</v>
      </c>
      <c r="G16" s="118">
        <v>555.74212661844842</v>
      </c>
      <c r="H16" s="118">
        <v>138.93553165461211</v>
      </c>
      <c r="I16" s="118">
        <v>0</v>
      </c>
      <c r="J16" s="118">
        <v>0</v>
      </c>
      <c r="K16" s="118">
        <v>0</v>
      </c>
      <c r="L16" s="118">
        <v>0</v>
      </c>
      <c r="M16" s="118">
        <v>138.93553165461211</v>
      </c>
      <c r="N16" s="118">
        <v>0</v>
      </c>
      <c r="O16" s="118">
        <v>0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0</v>
      </c>
      <c r="D17" s="38">
        <f t="shared" si="4"/>
        <v>138.93553165461185</v>
      </c>
      <c r="E17" s="38">
        <f t="shared" si="4"/>
        <v>0</v>
      </c>
      <c r="F17" s="38">
        <f t="shared" si="4"/>
        <v>493.92077065551439</v>
      </c>
      <c r="G17" s="38">
        <f t="shared" si="4"/>
        <v>138.93553165461208</v>
      </c>
      <c r="H17" s="38">
        <f t="shared" si="4"/>
        <v>0</v>
      </c>
      <c r="I17" s="38">
        <f t="shared" si="4"/>
        <v>0</v>
      </c>
      <c r="J17" s="38">
        <f t="shared" si="4"/>
        <v>0</v>
      </c>
      <c r="K17" s="38">
        <f t="shared" si="4"/>
        <v>632.85630231012647</v>
      </c>
      <c r="L17" s="38">
        <f t="shared" si="4"/>
        <v>0</v>
      </c>
      <c r="M17" s="38">
        <f t="shared" si="4"/>
        <v>0</v>
      </c>
      <c r="N17" s="38">
        <f t="shared" si="4"/>
        <v>0</v>
      </c>
      <c r="O17" s="38">
        <f t="shared" si="4"/>
        <v>632.85630231012601</v>
      </c>
      <c r="P17" s="38">
        <f t="shared" si="4"/>
        <v>0</v>
      </c>
      <c r="Q17" s="38">
        <f t="shared" si="4"/>
        <v>361.39474079678848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0</v>
      </c>
      <c r="E18" s="120">
        <f t="shared" si="5"/>
        <v>0</v>
      </c>
      <c r="F18" s="120">
        <f t="shared" si="5"/>
        <v>493.92077065551439</v>
      </c>
      <c r="G18" s="120">
        <f t="shared" si="5"/>
        <v>0</v>
      </c>
      <c r="H18" s="120">
        <f t="shared" si="5"/>
        <v>0</v>
      </c>
      <c r="I18" s="120">
        <f t="shared" si="5"/>
        <v>0</v>
      </c>
      <c r="J18" s="120">
        <f t="shared" si="5"/>
        <v>0</v>
      </c>
      <c r="K18" s="120">
        <f t="shared" si="5"/>
        <v>493.92077065551439</v>
      </c>
      <c r="L18" s="120">
        <f t="shared" si="5"/>
        <v>0</v>
      </c>
      <c r="M18" s="120">
        <f t="shared" si="5"/>
        <v>0</v>
      </c>
      <c r="N18" s="120">
        <f t="shared" si="5"/>
        <v>0</v>
      </c>
      <c r="O18" s="120">
        <f t="shared" si="5"/>
        <v>493.92077065551393</v>
      </c>
      <c r="P18" s="120">
        <f t="shared" si="5"/>
        <v>0</v>
      </c>
      <c r="Q18" s="120">
        <f t="shared" si="5"/>
        <v>0</v>
      </c>
    </row>
    <row r="19" spans="1:17" x14ac:dyDescent="0.25">
      <c r="A19" s="119" t="s">
        <v>45</v>
      </c>
      <c r="B19" s="118"/>
      <c r="C19" s="118">
        <f>B13+C16-C13</f>
        <v>0</v>
      </c>
      <c r="D19" s="118">
        <f t="shared" si="5"/>
        <v>138.93553165461185</v>
      </c>
      <c r="E19" s="118">
        <f t="shared" si="5"/>
        <v>0</v>
      </c>
      <c r="F19" s="118">
        <f t="shared" si="5"/>
        <v>0</v>
      </c>
      <c r="G19" s="118">
        <f t="shared" si="5"/>
        <v>138.93553165461208</v>
      </c>
      <c r="H19" s="118">
        <f t="shared" si="5"/>
        <v>0</v>
      </c>
      <c r="I19" s="118">
        <f t="shared" si="5"/>
        <v>0</v>
      </c>
      <c r="J19" s="118">
        <f t="shared" si="5"/>
        <v>0</v>
      </c>
      <c r="K19" s="118">
        <f t="shared" si="5"/>
        <v>138.93553165461208</v>
      </c>
      <c r="L19" s="118">
        <f t="shared" si="5"/>
        <v>0</v>
      </c>
      <c r="M19" s="118">
        <f t="shared" si="5"/>
        <v>0</v>
      </c>
      <c r="N19" s="118">
        <f t="shared" si="5"/>
        <v>0</v>
      </c>
      <c r="O19" s="118">
        <f t="shared" si="5"/>
        <v>138.93553165461208</v>
      </c>
      <c r="P19" s="118">
        <f t="shared" si="5"/>
        <v>0</v>
      </c>
      <c r="Q19" s="118">
        <f t="shared" si="5"/>
        <v>361.39474079678848</v>
      </c>
    </row>
    <row r="20" spans="1:17" x14ac:dyDescent="0.25">
      <c r="A20" s="31" t="s">
        <v>107</v>
      </c>
      <c r="B20" s="46">
        <f t="shared" ref="B20:Q20" si="6">SUM(B21:B22)</f>
        <v>1671.1578947368423</v>
      </c>
      <c r="C20" s="46">
        <f t="shared" si="6"/>
        <v>1547.0934263914544</v>
      </c>
      <c r="D20" s="46">
        <f t="shared" si="6"/>
        <v>852.15789473684254</v>
      </c>
      <c r="E20" s="46">
        <f t="shared" si="6"/>
        <v>652.15789473684231</v>
      </c>
      <c r="F20" s="46">
        <f t="shared" si="6"/>
        <v>440.09342639145439</v>
      </c>
      <c r="G20" s="46">
        <f t="shared" si="6"/>
        <v>618.90002135529085</v>
      </c>
      <c r="H20" s="46">
        <f t="shared" si="6"/>
        <v>771.83555300990292</v>
      </c>
      <c r="I20" s="46">
        <f t="shared" si="6"/>
        <v>776.83555300990292</v>
      </c>
      <c r="J20" s="46">
        <f t="shared" si="6"/>
        <v>2002.8355530099029</v>
      </c>
      <c r="K20" s="46">
        <f t="shared" si="6"/>
        <v>3643.9792506997765</v>
      </c>
      <c r="L20" s="46">
        <f t="shared" si="6"/>
        <v>2683.9792506997765</v>
      </c>
      <c r="M20" s="46">
        <f t="shared" si="6"/>
        <v>2715.9147823543885</v>
      </c>
      <c r="N20" s="46">
        <f t="shared" si="6"/>
        <v>3251.9147823543885</v>
      </c>
      <c r="O20" s="46">
        <f t="shared" si="6"/>
        <v>2926.0584800442625</v>
      </c>
      <c r="P20" s="46">
        <f t="shared" si="6"/>
        <v>2753.0584800442621</v>
      </c>
      <c r="Q20" s="46">
        <f t="shared" si="6"/>
        <v>2692.1101528016197</v>
      </c>
    </row>
    <row r="21" spans="1:17" x14ac:dyDescent="0.25">
      <c r="A21" s="110" t="s">
        <v>46</v>
      </c>
      <c r="B21" s="120">
        <f>B12-B8</f>
        <v>1601.3684210526317</v>
      </c>
      <c r="C21" s="120">
        <f t="shared" ref="C21:Q21" si="7">C12-C8</f>
        <v>1382.3684210526317</v>
      </c>
      <c r="D21" s="120">
        <f t="shared" si="7"/>
        <v>440.36842105263167</v>
      </c>
      <c r="E21" s="120">
        <f t="shared" si="7"/>
        <v>404.36842105263167</v>
      </c>
      <c r="F21" s="120">
        <f t="shared" si="7"/>
        <v>265.36842105263167</v>
      </c>
      <c r="G21" s="120">
        <f t="shared" si="7"/>
        <v>438.36842105263167</v>
      </c>
      <c r="H21" s="120">
        <f t="shared" si="7"/>
        <v>578.36842105263167</v>
      </c>
      <c r="I21" s="120">
        <f t="shared" si="7"/>
        <v>592.36842105263167</v>
      </c>
      <c r="J21" s="120">
        <f t="shared" si="7"/>
        <v>1604.3684210526317</v>
      </c>
      <c r="K21" s="120">
        <f t="shared" si="7"/>
        <v>2663.4476503971173</v>
      </c>
      <c r="L21" s="120">
        <f t="shared" si="7"/>
        <v>2463.4476503971173</v>
      </c>
      <c r="M21" s="120">
        <f t="shared" si="7"/>
        <v>2576.4476503971173</v>
      </c>
      <c r="N21" s="120">
        <f t="shared" si="7"/>
        <v>2581.4476503971173</v>
      </c>
      <c r="O21" s="120">
        <f t="shared" si="7"/>
        <v>2334.5268797416034</v>
      </c>
      <c r="P21" s="120">
        <f t="shared" si="7"/>
        <v>2115.5268797416034</v>
      </c>
      <c r="Q21" s="120">
        <f t="shared" si="7"/>
        <v>2201.9732932957495</v>
      </c>
    </row>
    <row r="22" spans="1:17" x14ac:dyDescent="0.25">
      <c r="A22" s="108" t="s">
        <v>45</v>
      </c>
      <c r="B22" s="118">
        <f>B13-B9</f>
        <v>69.789473684210634</v>
      </c>
      <c r="C22" s="118">
        <f t="shared" ref="C22:Q22" si="8">C13-C9</f>
        <v>164.72500533882271</v>
      </c>
      <c r="D22" s="118">
        <f t="shared" si="8"/>
        <v>411.78947368421086</v>
      </c>
      <c r="E22" s="118">
        <f t="shared" si="8"/>
        <v>247.78947368421063</v>
      </c>
      <c r="F22" s="118">
        <f t="shared" si="8"/>
        <v>174.72500533882271</v>
      </c>
      <c r="G22" s="118">
        <f t="shared" si="8"/>
        <v>180.53160030265917</v>
      </c>
      <c r="H22" s="118">
        <f t="shared" si="8"/>
        <v>193.46713195727125</v>
      </c>
      <c r="I22" s="118">
        <f t="shared" si="8"/>
        <v>184.46713195727125</v>
      </c>
      <c r="J22" s="118">
        <f t="shared" si="8"/>
        <v>398.46713195727125</v>
      </c>
      <c r="K22" s="118">
        <f t="shared" si="8"/>
        <v>980.53160030265917</v>
      </c>
      <c r="L22" s="118">
        <f t="shared" si="8"/>
        <v>220.53160030265917</v>
      </c>
      <c r="M22" s="118">
        <f t="shared" si="8"/>
        <v>139.46713195727125</v>
      </c>
      <c r="N22" s="118">
        <f t="shared" si="8"/>
        <v>670.46713195727125</v>
      </c>
      <c r="O22" s="118">
        <f t="shared" si="8"/>
        <v>591.53160030265917</v>
      </c>
      <c r="P22" s="118">
        <f t="shared" si="8"/>
        <v>637.53160030265894</v>
      </c>
      <c r="Q22" s="118">
        <f t="shared" si="8"/>
        <v>490.13685950587046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2480.965250945279</v>
      </c>
      <c r="C25" s="38">
        <v>2431.1781174999996</v>
      </c>
      <c r="D25" s="38">
        <v>2534.5262865</v>
      </c>
      <c r="E25" s="38">
        <v>2684.7339300000008</v>
      </c>
      <c r="F25" s="38">
        <v>3057.6859764999995</v>
      </c>
      <c r="G25" s="38">
        <v>3128.9952241687556</v>
      </c>
      <c r="H25" s="38">
        <v>3119.4882724999989</v>
      </c>
      <c r="I25" s="38">
        <v>2770.7951605000012</v>
      </c>
      <c r="J25" s="38">
        <v>2423.9717415000014</v>
      </c>
      <c r="K25" s="38">
        <v>1487.1040294999991</v>
      </c>
      <c r="L25" s="38">
        <v>1690.7979438908951</v>
      </c>
      <c r="M25" s="38">
        <v>1624.0712618029017</v>
      </c>
      <c r="N25" s="38">
        <v>1411.8499994444089</v>
      </c>
      <c r="O25" s="38">
        <v>1403.1271073319563</v>
      </c>
      <c r="P25" s="38">
        <v>1408.1249377148058</v>
      </c>
      <c r="Q25" s="38">
        <v>1527.2393677816326</v>
      </c>
    </row>
    <row r="26" spans="1:17" x14ac:dyDescent="0.25">
      <c r="A26" s="55" t="s">
        <v>33</v>
      </c>
      <c r="B26" s="54">
        <v>842.86214223546324</v>
      </c>
      <c r="C26" s="54">
        <v>847.79615999999999</v>
      </c>
      <c r="D26" s="54">
        <v>1010.9400440000001</v>
      </c>
      <c r="E26" s="54">
        <v>1128.4973600000001</v>
      </c>
      <c r="F26" s="54">
        <v>1319.6121540000001</v>
      </c>
      <c r="G26" s="54">
        <v>1373.0516932512946</v>
      </c>
      <c r="H26" s="54">
        <v>1358.850465</v>
      </c>
      <c r="I26" s="54">
        <v>1155.0346680000018</v>
      </c>
      <c r="J26" s="54">
        <v>1032.1200590000019</v>
      </c>
      <c r="K26" s="54">
        <v>596.80488199999957</v>
      </c>
      <c r="L26" s="54">
        <v>720.62234660966988</v>
      </c>
      <c r="M26" s="54">
        <v>648.86363050656951</v>
      </c>
      <c r="N26" s="54">
        <v>464.13978822185555</v>
      </c>
      <c r="O26" s="54">
        <v>471.31478952176479</v>
      </c>
      <c r="P26" s="54">
        <v>451.6616819964658</v>
      </c>
      <c r="Q26" s="54">
        <v>551.47608531555557</v>
      </c>
    </row>
    <row r="27" spans="1:17" x14ac:dyDescent="0.25">
      <c r="A27" s="53" t="s">
        <v>48</v>
      </c>
      <c r="B27" s="51">
        <v>0.53966708438611022</v>
      </c>
      <c r="C27" s="51">
        <v>0</v>
      </c>
      <c r="D27" s="51">
        <v>1.5335240000000567</v>
      </c>
      <c r="E27" s="51">
        <v>0</v>
      </c>
      <c r="F27" s="51">
        <v>157.85564399999998</v>
      </c>
      <c r="G27" s="51">
        <v>293.94236662510684</v>
      </c>
      <c r="H27" s="51">
        <v>229.85887500000013</v>
      </c>
      <c r="I27" s="51">
        <v>45.27460800000199</v>
      </c>
      <c r="J27" s="51">
        <v>119.12400900000193</v>
      </c>
      <c r="K27" s="51">
        <v>71.722961999999598</v>
      </c>
      <c r="L27" s="51">
        <v>124.2665961925527</v>
      </c>
      <c r="M27" s="51">
        <v>209.68778987371837</v>
      </c>
      <c r="N27" s="51">
        <v>179.07651564715144</v>
      </c>
      <c r="O27" s="51">
        <v>213.04897839408363</v>
      </c>
      <c r="P27" s="51">
        <v>204.01047195804</v>
      </c>
      <c r="Q27" s="51">
        <v>259.95976844125397</v>
      </c>
    </row>
    <row r="28" spans="1:17" x14ac:dyDescent="0.25">
      <c r="A28" s="53" t="s">
        <v>47</v>
      </c>
      <c r="B28" s="51">
        <v>842.32247515107713</v>
      </c>
      <c r="C28" s="51">
        <v>847.79615999999999</v>
      </c>
      <c r="D28" s="51">
        <v>1009.40652</v>
      </c>
      <c r="E28" s="51">
        <v>1128.4973600000001</v>
      </c>
      <c r="F28" s="51">
        <v>1161.7565100000002</v>
      </c>
      <c r="G28" s="51">
        <v>1079.1093266261878</v>
      </c>
      <c r="H28" s="51">
        <v>1128.9915899999999</v>
      </c>
      <c r="I28" s="51">
        <v>1109.7600599999998</v>
      </c>
      <c r="J28" s="51">
        <v>912.99604999999997</v>
      </c>
      <c r="K28" s="51">
        <v>525.08191999999997</v>
      </c>
      <c r="L28" s="51">
        <v>596.35575041711718</v>
      </c>
      <c r="M28" s="51">
        <v>439.17584063285113</v>
      </c>
      <c r="N28" s="51">
        <v>285.06327257470411</v>
      </c>
      <c r="O28" s="51">
        <v>258.26581112768116</v>
      </c>
      <c r="P28" s="51">
        <v>247.6512100384258</v>
      </c>
      <c r="Q28" s="51">
        <v>291.51631687430159</v>
      </c>
    </row>
    <row r="29" spans="1:17" x14ac:dyDescent="0.25">
      <c r="A29" s="52" t="s">
        <v>32</v>
      </c>
      <c r="B29" s="51">
        <v>160.70281247029072</v>
      </c>
      <c r="C29" s="51">
        <v>135.50000249999997</v>
      </c>
      <c r="D29" s="51">
        <v>106.94209499999951</v>
      </c>
      <c r="E29" s="51">
        <v>89.720189999999988</v>
      </c>
      <c r="F29" s="51">
        <v>113.26488000000012</v>
      </c>
      <c r="G29" s="51">
        <v>154.61757534299801</v>
      </c>
      <c r="H29" s="51">
        <v>181.86209999999977</v>
      </c>
      <c r="I29" s="51">
        <v>20.308680000000219</v>
      </c>
      <c r="J29" s="51">
        <v>10.184947499999785</v>
      </c>
      <c r="K29" s="51">
        <v>28.561784999999631</v>
      </c>
      <c r="L29" s="51">
        <v>1.3791084552402619</v>
      </c>
      <c r="M29" s="51">
        <v>2.1316892060235944</v>
      </c>
      <c r="N29" s="51">
        <v>1.9884799718259103</v>
      </c>
      <c r="O29" s="51">
        <v>2.9378458909549749</v>
      </c>
      <c r="P29" s="51">
        <v>3.0273934724612275</v>
      </c>
      <c r="Q29" s="51">
        <v>3.8338293551014004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0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0.82623000000000246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</row>
    <row r="32" spans="1:17" x14ac:dyDescent="0.25">
      <c r="A32" s="53" t="s">
        <v>76</v>
      </c>
      <c r="B32" s="51">
        <v>12.288539992750302</v>
      </c>
      <c r="C32" s="51">
        <v>22.268579999999957</v>
      </c>
      <c r="D32" s="51">
        <v>2.3244599999995046</v>
      </c>
      <c r="E32" s="51">
        <v>3.0753225000000128</v>
      </c>
      <c r="F32" s="51">
        <v>1.5019950000001216</v>
      </c>
      <c r="G32" s="51">
        <v>3.8343149796534703</v>
      </c>
      <c r="H32" s="51">
        <v>3.8248349999997515</v>
      </c>
      <c r="I32" s="51">
        <v>1.5054075000003309</v>
      </c>
      <c r="J32" s="51">
        <v>0.74986499999978662</v>
      </c>
      <c r="K32" s="51">
        <v>0.75040499999963828</v>
      </c>
      <c r="L32" s="51">
        <v>0.76218779994925967</v>
      </c>
      <c r="M32" s="51">
        <v>1.5225855186825896</v>
      </c>
      <c r="N32" s="51">
        <v>0.75248627860584349</v>
      </c>
      <c r="O32" s="51">
        <v>1.5226150006981385</v>
      </c>
      <c r="P32" s="51">
        <v>3.0273934724612275</v>
      </c>
      <c r="Q32" s="51">
        <v>0.75250947102705368</v>
      </c>
    </row>
    <row r="33" spans="1:17" x14ac:dyDescent="0.25">
      <c r="A33" s="53" t="s">
        <v>29</v>
      </c>
      <c r="B33" s="51">
        <v>147.60828240671486</v>
      </c>
      <c r="C33" s="51">
        <v>113.23142250000001</v>
      </c>
      <c r="D33" s="51">
        <v>104.61763500000001</v>
      </c>
      <c r="E33" s="51">
        <v>86.644867499999975</v>
      </c>
      <c r="F33" s="51">
        <v>111.762885</v>
      </c>
      <c r="G33" s="51">
        <v>148.32877821871963</v>
      </c>
      <c r="H33" s="51">
        <v>175.56228750000002</v>
      </c>
      <c r="I33" s="51">
        <v>14.360617500000004</v>
      </c>
      <c r="J33" s="51">
        <v>8.6088524999999958</v>
      </c>
      <c r="K33" s="51">
        <v>27.211409999999994</v>
      </c>
      <c r="L33" s="51">
        <v>0</v>
      </c>
      <c r="M33" s="51">
        <v>0</v>
      </c>
      <c r="N33" s="51">
        <v>0</v>
      </c>
      <c r="O33" s="51">
        <v>1.4152308902568365</v>
      </c>
      <c r="P33" s="51">
        <v>0</v>
      </c>
      <c r="Q33" s="51">
        <v>0</v>
      </c>
    </row>
    <row r="34" spans="1:17" x14ac:dyDescent="0.25">
      <c r="A34" s="53" t="s">
        <v>28</v>
      </c>
      <c r="B34" s="51">
        <v>0.80599007082555119</v>
      </c>
      <c r="C34" s="51">
        <v>0</v>
      </c>
      <c r="D34" s="51">
        <v>0</v>
      </c>
      <c r="E34" s="51">
        <v>0</v>
      </c>
      <c r="F34" s="51">
        <v>0</v>
      </c>
      <c r="G34" s="51">
        <v>2.4544821446248903</v>
      </c>
      <c r="H34" s="51">
        <v>2.4749775000000014</v>
      </c>
      <c r="I34" s="51">
        <v>4.4426549999998848</v>
      </c>
      <c r="J34" s="51">
        <v>0</v>
      </c>
      <c r="K34" s="51">
        <v>0.599969999999999</v>
      </c>
      <c r="L34" s="51">
        <v>0.61692065529100226</v>
      </c>
      <c r="M34" s="51">
        <v>0.60910368734100473</v>
      </c>
      <c r="N34" s="51">
        <v>1.2359936932200668</v>
      </c>
      <c r="O34" s="51">
        <v>0</v>
      </c>
      <c r="P34" s="51">
        <v>0</v>
      </c>
      <c r="Q34" s="51">
        <v>3.0813198840743468</v>
      </c>
    </row>
    <row r="35" spans="1:17" x14ac:dyDescent="0.25">
      <c r="A35" s="52" t="s">
        <v>27</v>
      </c>
      <c r="B35" s="51">
        <v>1079.4051402167131</v>
      </c>
      <c r="C35" s="51">
        <v>951.27778749999959</v>
      </c>
      <c r="D35" s="51">
        <v>958.63216750000015</v>
      </c>
      <c r="E35" s="51">
        <v>996.13146250000045</v>
      </c>
      <c r="F35" s="51">
        <v>1064.5803399999995</v>
      </c>
      <c r="G35" s="51">
        <v>1048.2385289553451</v>
      </c>
      <c r="H35" s="51">
        <v>1023.7207099999998</v>
      </c>
      <c r="I35" s="51">
        <v>1054.1506300000003</v>
      </c>
      <c r="J35" s="51">
        <v>859.83050500000013</v>
      </c>
      <c r="K35" s="51">
        <v>502.12561499999993</v>
      </c>
      <c r="L35" s="51">
        <v>526.71388584054739</v>
      </c>
      <c r="M35" s="51">
        <v>525.09629595687557</v>
      </c>
      <c r="N35" s="51">
        <v>528.39196872161097</v>
      </c>
      <c r="O35" s="51">
        <v>582.63167802728276</v>
      </c>
      <c r="P35" s="51">
        <v>601.59314610309468</v>
      </c>
      <c r="Q35" s="51">
        <v>599.25109165122376</v>
      </c>
    </row>
    <row r="36" spans="1:17" x14ac:dyDescent="0.25">
      <c r="A36" s="53" t="s">
        <v>66</v>
      </c>
      <c r="B36" s="51">
        <v>645.27891145456931</v>
      </c>
      <c r="C36" s="51">
        <v>583.76700749999964</v>
      </c>
      <c r="D36" s="51">
        <v>511.43286750000016</v>
      </c>
      <c r="E36" s="51">
        <v>503.54333250000036</v>
      </c>
      <c r="F36" s="51">
        <v>547.85669999999948</v>
      </c>
      <c r="G36" s="51">
        <v>485.85184336218504</v>
      </c>
      <c r="H36" s="51">
        <v>473.21753999999976</v>
      </c>
      <c r="I36" s="51">
        <v>527.80182000000036</v>
      </c>
      <c r="J36" s="51">
        <v>490.27138500000012</v>
      </c>
      <c r="K36" s="51">
        <v>319.49962499999992</v>
      </c>
      <c r="L36" s="51">
        <v>355.36584628790149</v>
      </c>
      <c r="M36" s="51">
        <v>384.15328223601705</v>
      </c>
      <c r="N36" s="51">
        <v>339.94255628251699</v>
      </c>
      <c r="O36" s="51">
        <v>386.94523492037581</v>
      </c>
      <c r="P36" s="51">
        <v>427.95217925490527</v>
      </c>
      <c r="Q36" s="51">
        <v>430.26761978727092</v>
      </c>
    </row>
    <row r="37" spans="1:17" x14ac:dyDescent="0.25">
      <c r="A37" s="53" t="s">
        <v>25</v>
      </c>
      <c r="B37" s="51">
        <v>434.1262287621438</v>
      </c>
      <c r="C37" s="51">
        <v>367.51077999999995</v>
      </c>
      <c r="D37" s="51">
        <v>447.19929999999999</v>
      </c>
      <c r="E37" s="51">
        <v>492.58813000000004</v>
      </c>
      <c r="F37" s="51">
        <v>516.72364000000005</v>
      </c>
      <c r="G37" s="51">
        <v>562.38668559316011</v>
      </c>
      <c r="H37" s="51">
        <v>550.50317000000007</v>
      </c>
      <c r="I37" s="51">
        <v>526.34880999999996</v>
      </c>
      <c r="J37" s="51">
        <v>369.55912000000001</v>
      </c>
      <c r="K37" s="51">
        <v>182.62599000000003</v>
      </c>
      <c r="L37" s="51">
        <v>171.34803955264587</v>
      </c>
      <c r="M37" s="51">
        <v>140.94301372085852</v>
      </c>
      <c r="N37" s="51">
        <v>188.449412439094</v>
      </c>
      <c r="O37" s="51">
        <v>195.68644310690701</v>
      </c>
      <c r="P37" s="51">
        <v>173.64096684818941</v>
      </c>
      <c r="Q37" s="51">
        <v>168.98347186395279</v>
      </c>
    </row>
    <row r="38" spans="1:17" x14ac:dyDescent="0.25">
      <c r="A38" s="52" t="s">
        <v>24</v>
      </c>
      <c r="B38" s="51">
        <v>5.4815127877226786</v>
      </c>
      <c r="C38" s="51">
        <v>5.6995725000002651</v>
      </c>
      <c r="D38" s="51">
        <v>5.8495725000001073</v>
      </c>
      <c r="E38" s="51">
        <v>1.727835000000093</v>
      </c>
      <c r="F38" s="51">
        <v>6.3091725000000007</v>
      </c>
      <c r="G38" s="51">
        <v>4.8545603593495947</v>
      </c>
      <c r="H38" s="51">
        <v>4.1999475000000697</v>
      </c>
      <c r="I38" s="51">
        <v>3.4407525000000607</v>
      </c>
      <c r="J38" s="51">
        <v>12.8246775</v>
      </c>
      <c r="K38" s="51">
        <v>1.7896649999999998</v>
      </c>
      <c r="L38" s="51">
        <v>1.8808913045415467</v>
      </c>
      <c r="M38" s="51">
        <v>2.4004193151666549</v>
      </c>
      <c r="N38" s="51">
        <v>1.3076569774546822</v>
      </c>
      <c r="O38" s="51">
        <v>0.60904824188776274</v>
      </c>
      <c r="P38" s="51">
        <v>0.78820378640975086</v>
      </c>
      <c r="Q38" s="51">
        <v>0.75236717823132082</v>
      </c>
    </row>
    <row r="39" spans="1:17" x14ac:dyDescent="0.25">
      <c r="A39" s="53" t="s">
        <v>23</v>
      </c>
      <c r="B39" s="51">
        <v>5.4815127877226786</v>
      </c>
      <c r="C39" s="51">
        <v>5.6995725000002651</v>
      </c>
      <c r="D39" s="51">
        <v>5.8495725000001073</v>
      </c>
      <c r="E39" s="51">
        <v>1.727835000000093</v>
      </c>
      <c r="F39" s="51">
        <v>6.3091725000000007</v>
      </c>
      <c r="G39" s="51">
        <v>4.8545603593495947</v>
      </c>
      <c r="H39" s="51">
        <v>4.1999475000000697</v>
      </c>
      <c r="I39" s="51">
        <v>3.4407525000000607</v>
      </c>
      <c r="J39" s="51">
        <v>12.8246775</v>
      </c>
      <c r="K39" s="51">
        <v>1.7896649999999998</v>
      </c>
      <c r="L39" s="51">
        <v>1.8808913045415467</v>
      </c>
      <c r="M39" s="51">
        <v>2.4004193151666549</v>
      </c>
      <c r="N39" s="51">
        <v>1.3076569774546822</v>
      </c>
      <c r="O39" s="51">
        <v>0.60904824188776274</v>
      </c>
      <c r="P39" s="51">
        <v>0.78820378640975086</v>
      </c>
      <c r="Q39" s="51">
        <v>0.75236717823132082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12.48565835021644</v>
      </c>
      <c r="C44" s="51">
        <v>22.047480000000206</v>
      </c>
      <c r="D44" s="51">
        <v>3.0004349999999249</v>
      </c>
      <c r="E44" s="51">
        <v>3.0751049999999225</v>
      </c>
      <c r="F44" s="51">
        <v>2.9262525000001034</v>
      </c>
      <c r="G44" s="51">
        <v>2.4541380153636965</v>
      </c>
      <c r="H44" s="51">
        <v>2.7748724999998871</v>
      </c>
      <c r="I44" s="51">
        <v>0.8247825000000546</v>
      </c>
      <c r="J44" s="51">
        <v>4.3500900000000797</v>
      </c>
      <c r="K44" s="51">
        <v>0.52500750000003649</v>
      </c>
      <c r="L44" s="51">
        <v>7.9356563273409648</v>
      </c>
      <c r="M44" s="51">
        <v>9.8345642671266518</v>
      </c>
      <c r="N44" s="51">
        <v>6.3950422284950719</v>
      </c>
      <c r="O44" s="51">
        <v>6.2337654343054396</v>
      </c>
      <c r="P44" s="51">
        <v>4.42459778299677</v>
      </c>
      <c r="Q44" s="51">
        <v>4.7292671272414282</v>
      </c>
    </row>
    <row r="45" spans="1:17" x14ac:dyDescent="0.25">
      <c r="A45" s="63" t="s">
        <v>21</v>
      </c>
      <c r="B45" s="62">
        <v>380.02798488487264</v>
      </c>
      <c r="C45" s="62">
        <v>468.85711499999968</v>
      </c>
      <c r="D45" s="62">
        <v>449.16197250000022</v>
      </c>
      <c r="E45" s="62">
        <v>465.58197750000011</v>
      </c>
      <c r="F45" s="62">
        <v>550.99317749999989</v>
      </c>
      <c r="G45" s="62">
        <v>545.77872824440465</v>
      </c>
      <c r="H45" s="62">
        <v>548.08017750000022</v>
      </c>
      <c r="I45" s="62">
        <v>537.03564749999964</v>
      </c>
      <c r="J45" s="62">
        <v>504.6614624999998</v>
      </c>
      <c r="K45" s="62">
        <v>357.29707499999978</v>
      </c>
      <c r="L45" s="62">
        <v>432.26605535355492</v>
      </c>
      <c r="M45" s="62">
        <v>435.74466255113998</v>
      </c>
      <c r="N45" s="62">
        <v>409.62706332316691</v>
      </c>
      <c r="O45" s="62">
        <v>339.39998021576019</v>
      </c>
      <c r="P45" s="62">
        <v>346.62991457337773</v>
      </c>
      <c r="Q45" s="62">
        <v>367.1967271542789</v>
      </c>
    </row>
    <row r="46" spans="1:17" x14ac:dyDescent="0.25">
      <c r="A46" s="50" t="s">
        <v>105</v>
      </c>
      <c r="B46" s="38">
        <f t="shared" ref="B46:Q46" si="9">SUM(B47:B48)</f>
        <v>2480.9652509452794</v>
      </c>
      <c r="C46" s="38">
        <f t="shared" si="9"/>
        <v>2431.1781174999996</v>
      </c>
      <c r="D46" s="38">
        <f t="shared" si="9"/>
        <v>2534.5262865</v>
      </c>
      <c r="E46" s="38">
        <f t="shared" si="9"/>
        <v>2684.7339300000003</v>
      </c>
      <c r="F46" s="38">
        <f t="shared" si="9"/>
        <v>3057.685976499999</v>
      </c>
      <c r="G46" s="38">
        <f t="shared" si="9"/>
        <v>3128.9952241687556</v>
      </c>
      <c r="H46" s="38">
        <f t="shared" si="9"/>
        <v>3119.4882724999989</v>
      </c>
      <c r="I46" s="38">
        <f t="shared" si="9"/>
        <v>2770.7951605000012</v>
      </c>
      <c r="J46" s="38">
        <f t="shared" si="9"/>
        <v>2423.9717415000014</v>
      </c>
      <c r="K46" s="38">
        <f t="shared" si="9"/>
        <v>1487.1040294999991</v>
      </c>
      <c r="L46" s="38">
        <f t="shared" si="9"/>
        <v>1690.7979438908951</v>
      </c>
      <c r="M46" s="38">
        <f t="shared" si="9"/>
        <v>1624.0712618029017</v>
      </c>
      <c r="N46" s="38">
        <f t="shared" si="9"/>
        <v>1411.8499994444089</v>
      </c>
      <c r="O46" s="38">
        <f t="shared" si="9"/>
        <v>1403.1271073319563</v>
      </c>
      <c r="P46" s="38">
        <f t="shared" si="9"/>
        <v>1408.1249377148058</v>
      </c>
      <c r="Q46" s="38">
        <f t="shared" si="9"/>
        <v>1527.2393677816324</v>
      </c>
    </row>
    <row r="47" spans="1:17" x14ac:dyDescent="0.25">
      <c r="A47" s="121" t="s">
        <v>46</v>
      </c>
      <c r="B47" s="120">
        <v>2279.7129761474871</v>
      </c>
      <c r="C47" s="120">
        <v>2235.1226558753497</v>
      </c>
      <c r="D47" s="120">
        <v>2408.7453751279518</v>
      </c>
      <c r="E47" s="120">
        <v>2533.5248932770423</v>
      </c>
      <c r="F47" s="120">
        <v>2866.3759645071004</v>
      </c>
      <c r="G47" s="120">
        <v>2872.7622874575127</v>
      </c>
      <c r="H47" s="120">
        <v>2841.0304267929282</v>
      </c>
      <c r="I47" s="120">
        <v>2513.6603771258947</v>
      </c>
      <c r="J47" s="120">
        <v>2175.4729041929022</v>
      </c>
      <c r="K47" s="120">
        <v>1330.4101983476896</v>
      </c>
      <c r="L47" s="120">
        <v>1419.4872686301387</v>
      </c>
      <c r="M47" s="120">
        <v>1321.178748364197</v>
      </c>
      <c r="N47" s="120">
        <v>1204.99675124636</v>
      </c>
      <c r="O47" s="120">
        <v>1186.3887385752123</v>
      </c>
      <c r="P47" s="120">
        <v>1213.6223460093731</v>
      </c>
      <c r="Q47" s="120">
        <v>1326.4545564153773</v>
      </c>
    </row>
    <row r="48" spans="1:17" x14ac:dyDescent="0.25">
      <c r="A48" s="119" t="s">
        <v>45</v>
      </c>
      <c r="B48" s="118">
        <v>201.25227479779221</v>
      </c>
      <c r="C48" s="118">
        <v>196.05546162464987</v>
      </c>
      <c r="D48" s="118">
        <v>125.78091137204815</v>
      </c>
      <c r="E48" s="118">
        <v>151.20903672295816</v>
      </c>
      <c r="F48" s="118">
        <v>191.31001199289867</v>
      </c>
      <c r="G48" s="118">
        <v>256.2329367112431</v>
      </c>
      <c r="H48" s="118">
        <v>278.45784570707076</v>
      </c>
      <c r="I48" s="118">
        <v>257.13478337410641</v>
      </c>
      <c r="J48" s="118">
        <v>248.49883730709922</v>
      </c>
      <c r="K48" s="118">
        <v>156.69383115230954</v>
      </c>
      <c r="L48" s="118">
        <v>271.31067526075634</v>
      </c>
      <c r="M48" s="118">
        <v>302.89251343870484</v>
      </c>
      <c r="N48" s="118">
        <v>206.8532481980489</v>
      </c>
      <c r="O48" s="118">
        <v>216.73836875674405</v>
      </c>
      <c r="P48" s="118">
        <v>194.50259170543274</v>
      </c>
      <c r="Q48" s="118">
        <v>200.78481136625507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9898.8344038544874</v>
      </c>
      <c r="C50" s="70">
        <f t="shared" si="10"/>
        <v>9610.3294651402139</v>
      </c>
      <c r="D50" s="70">
        <f t="shared" si="10"/>
        <v>10820.836427647206</v>
      </c>
      <c r="E50" s="70">
        <f t="shared" si="10"/>
        <v>12087.524614059352</v>
      </c>
      <c r="F50" s="70">
        <f t="shared" si="10"/>
        <v>13368.067757656039</v>
      </c>
      <c r="G50" s="70">
        <f t="shared" si="10"/>
        <v>13871.106493942654</v>
      </c>
      <c r="H50" s="70">
        <f t="shared" si="10"/>
        <v>13626.445367009794</v>
      </c>
      <c r="I50" s="70">
        <f t="shared" si="10"/>
        <v>12401.169966310612</v>
      </c>
      <c r="J50" s="70">
        <f t="shared" si="10"/>
        <v>10295.510579282043</v>
      </c>
      <c r="K50" s="70">
        <f t="shared" si="10"/>
        <v>5856.0547727355797</v>
      </c>
      <c r="L50" s="70">
        <f t="shared" si="10"/>
        <v>6367.9884019970796</v>
      </c>
      <c r="M50" s="70">
        <f t="shared" si="10"/>
        <v>5723.1260813985982</v>
      </c>
      <c r="N50" s="70">
        <f t="shared" si="10"/>
        <v>5258.9422360081408</v>
      </c>
      <c r="O50" s="70">
        <f t="shared" si="10"/>
        <v>5474.5803834655553</v>
      </c>
      <c r="P50" s="70">
        <f t="shared" si="10"/>
        <v>5274.0281127676353</v>
      </c>
      <c r="Q50" s="70">
        <f t="shared" si="10"/>
        <v>5754.5991505778811</v>
      </c>
    </row>
    <row r="51" spans="1:17" x14ac:dyDescent="0.25">
      <c r="A51" s="55" t="s">
        <v>343</v>
      </c>
      <c r="B51" s="54">
        <v>9135.984746176</v>
      </c>
      <c r="C51" s="54">
        <v>8788.2527506686038</v>
      </c>
      <c r="D51" s="54">
        <v>9793.0673370933273</v>
      </c>
      <c r="E51" s="54">
        <v>11059.138140374145</v>
      </c>
      <c r="F51" s="54">
        <v>12213.369978775603</v>
      </c>
      <c r="G51" s="54">
        <v>12729.13511410862</v>
      </c>
      <c r="H51" s="54">
        <v>12536.051390040124</v>
      </c>
      <c r="I51" s="54">
        <v>11253.487931331189</v>
      </c>
      <c r="J51" s="54">
        <v>9500.2456178046978</v>
      </c>
      <c r="K51" s="54">
        <v>5357.5511691402799</v>
      </c>
      <c r="L51" s="54">
        <v>5886.2316815493423</v>
      </c>
      <c r="M51" s="54">
        <v>5268.3116203914478</v>
      </c>
      <c r="N51" s="54">
        <v>4865.2957637937916</v>
      </c>
      <c r="O51" s="54">
        <v>5068.6645433734839</v>
      </c>
      <c r="P51" s="54">
        <v>4843.7356319807113</v>
      </c>
      <c r="Q51" s="54">
        <v>5226.1631141327462</v>
      </c>
    </row>
    <row r="52" spans="1:17" x14ac:dyDescent="0.25">
      <c r="A52" s="52" t="s">
        <v>106</v>
      </c>
      <c r="B52" s="51">
        <v>762.84965767848746</v>
      </c>
      <c r="C52" s="51">
        <v>822.07671447161056</v>
      </c>
      <c r="D52" s="51">
        <v>1027.769090553878</v>
      </c>
      <c r="E52" s="51">
        <v>1028.3864736852065</v>
      </c>
      <c r="F52" s="51">
        <v>1154.6977788804363</v>
      </c>
      <c r="G52" s="51">
        <v>1141.9713798340338</v>
      </c>
      <c r="H52" s="51">
        <v>1090.3939769696699</v>
      </c>
      <c r="I52" s="51">
        <v>1147.6820349794239</v>
      </c>
      <c r="J52" s="51">
        <v>795.26496147734565</v>
      </c>
      <c r="K52" s="51">
        <v>498.50360359530004</v>
      </c>
      <c r="L52" s="51">
        <v>481.75672044773717</v>
      </c>
      <c r="M52" s="51">
        <v>454.81446100715061</v>
      </c>
      <c r="N52" s="51">
        <v>393.64647221434876</v>
      </c>
      <c r="O52" s="51">
        <v>405.91584009207151</v>
      </c>
      <c r="P52" s="51">
        <v>430.29248078692353</v>
      </c>
      <c r="Q52" s="51">
        <v>528.43603644513519</v>
      </c>
    </row>
    <row r="53" spans="1:17" x14ac:dyDescent="0.25">
      <c r="A53" s="50" t="s">
        <v>105</v>
      </c>
      <c r="B53" s="38">
        <f t="shared" ref="B53:Q53" si="11">SUM(B54:B55)</f>
        <v>9898.8344038544856</v>
      </c>
      <c r="C53" s="38">
        <f t="shared" si="11"/>
        <v>9610.3294651402121</v>
      </c>
      <c r="D53" s="38">
        <f t="shared" si="11"/>
        <v>10820.836427647204</v>
      </c>
      <c r="E53" s="38">
        <f t="shared" si="11"/>
        <v>12087.524614059352</v>
      </c>
      <c r="F53" s="38">
        <f t="shared" si="11"/>
        <v>13368.067757656041</v>
      </c>
      <c r="G53" s="38">
        <f t="shared" si="11"/>
        <v>13871.106493942654</v>
      </c>
      <c r="H53" s="38">
        <f t="shared" si="11"/>
        <v>13626.445367009792</v>
      </c>
      <c r="I53" s="38">
        <f t="shared" si="11"/>
        <v>12401.169966310612</v>
      </c>
      <c r="J53" s="38">
        <f t="shared" si="11"/>
        <v>10295.510579282043</v>
      </c>
      <c r="K53" s="38">
        <f t="shared" si="11"/>
        <v>5856.0547727355797</v>
      </c>
      <c r="L53" s="38">
        <f t="shared" si="11"/>
        <v>6367.9884019970787</v>
      </c>
      <c r="M53" s="38">
        <f t="shared" si="11"/>
        <v>5723.1260813985982</v>
      </c>
      <c r="N53" s="38">
        <f t="shared" si="11"/>
        <v>5258.9422360081408</v>
      </c>
      <c r="O53" s="38">
        <f t="shared" si="11"/>
        <v>5474.5803834655553</v>
      </c>
      <c r="P53" s="38">
        <f t="shared" si="11"/>
        <v>5274.0281127676353</v>
      </c>
      <c r="Q53" s="38">
        <f t="shared" si="11"/>
        <v>5754.5991505778802</v>
      </c>
    </row>
    <row r="54" spans="1:17" x14ac:dyDescent="0.25">
      <c r="A54" s="121" t="s">
        <v>46</v>
      </c>
      <c r="B54" s="120">
        <f>ISI_emi!B$5</f>
        <v>9661.6611749788535</v>
      </c>
      <c r="C54" s="120">
        <f>ISI_emi!C$5</f>
        <v>9397.0463846837993</v>
      </c>
      <c r="D54" s="120">
        <f>ISI_emi!D$5</f>
        <v>10679.366948739689</v>
      </c>
      <c r="E54" s="120">
        <f>ISI_emi!E$5</f>
        <v>11937.720853944207</v>
      </c>
      <c r="F54" s="120">
        <f>ISI_emi!F$5</f>
        <v>13166.6104010778</v>
      </c>
      <c r="G54" s="120">
        <f>ISI_emi!G$5</f>
        <v>13568.486321036969</v>
      </c>
      <c r="H54" s="120">
        <f>ISI_emi!H$5</f>
        <v>13298.332915547006</v>
      </c>
      <c r="I54" s="120">
        <f>ISI_emi!I$5</f>
        <v>12256.243799602535</v>
      </c>
      <c r="J54" s="120">
        <f>ISI_emi!J$5</f>
        <v>10165.197097980543</v>
      </c>
      <c r="K54" s="120">
        <f>ISI_emi!K$5</f>
        <v>5756.0023387576985</v>
      </c>
      <c r="L54" s="120">
        <f>ISI_emi!L$5</f>
        <v>6253.4886007746654</v>
      </c>
      <c r="M54" s="120">
        <f>ISI_emi!M$5</f>
        <v>5591.1984186406398</v>
      </c>
      <c r="N54" s="120">
        <f>ISI_emi!N$5</f>
        <v>5190.8603892785595</v>
      </c>
      <c r="O54" s="120">
        <f>ISI_emi!O$5</f>
        <v>5375.1694465859518</v>
      </c>
      <c r="P54" s="120">
        <f>ISI_emi!P$5</f>
        <v>5190.3119426198118</v>
      </c>
      <c r="Q54" s="120">
        <f>ISI_emi!Q$5</f>
        <v>5666.7889706712076</v>
      </c>
    </row>
    <row r="55" spans="1:17" x14ac:dyDescent="0.25">
      <c r="A55" s="119" t="s">
        <v>45</v>
      </c>
      <c r="B55" s="118">
        <f>ISI_emi!B$53</f>
        <v>237.17322887563279</v>
      </c>
      <c r="C55" s="118">
        <f>ISI_emi!C$53</f>
        <v>213.28308045641356</v>
      </c>
      <c r="D55" s="118">
        <f>ISI_emi!D$53</f>
        <v>141.46947890751503</v>
      </c>
      <c r="E55" s="118">
        <f>ISI_emi!E$53</f>
        <v>149.80376011514446</v>
      </c>
      <c r="F55" s="118">
        <f>ISI_emi!F$53</f>
        <v>201.45735657824096</v>
      </c>
      <c r="G55" s="118">
        <f>ISI_emi!G$53</f>
        <v>302.62017290568485</v>
      </c>
      <c r="H55" s="118">
        <f>ISI_emi!H$53</f>
        <v>328.11245146278605</v>
      </c>
      <c r="I55" s="118">
        <f>ISI_emi!I$53</f>
        <v>144.92616670807772</v>
      </c>
      <c r="J55" s="118">
        <f>ISI_emi!J$53</f>
        <v>130.31348130149945</v>
      </c>
      <c r="K55" s="118">
        <f>ISI_emi!K$53</f>
        <v>100.05243397788166</v>
      </c>
      <c r="L55" s="118">
        <f>ISI_emi!L$53</f>
        <v>114.49980122241308</v>
      </c>
      <c r="M55" s="118">
        <f>ISI_emi!M$53</f>
        <v>131.92766275795847</v>
      </c>
      <c r="N55" s="118">
        <f>ISI_emi!N$53</f>
        <v>68.081846729581102</v>
      </c>
      <c r="O55" s="118">
        <f>ISI_emi!O$53</f>
        <v>99.410936879603483</v>
      </c>
      <c r="P55" s="118">
        <f>ISI_emi!P$53</f>
        <v>83.716170147823306</v>
      </c>
      <c r="Q55" s="118">
        <f>ISI_emi!Q$53</f>
        <v>87.810179906673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142.59473339558406</v>
      </c>
      <c r="C57" s="115">
        <f t="shared" si="12"/>
        <v>144.81599837371917</v>
      </c>
      <c r="D57" s="115">
        <f t="shared" si="12"/>
        <v>123.9080713434418</v>
      </c>
      <c r="E57" s="115">
        <f t="shared" si="12"/>
        <v>101.920088626394</v>
      </c>
      <c r="F57" s="115">
        <f t="shared" si="12"/>
        <v>125.15260390003414</v>
      </c>
      <c r="G57" s="115">
        <f t="shared" si="12"/>
        <v>110.21260698494704</v>
      </c>
      <c r="H57" s="115">
        <f t="shared" si="12"/>
        <v>116.11304741934511</v>
      </c>
      <c r="I57" s="115">
        <f t="shared" si="12"/>
        <v>125.32597264863746</v>
      </c>
      <c r="J57" s="115">
        <f t="shared" si="12"/>
        <v>154.61903265039248</v>
      </c>
      <c r="K57" s="115">
        <f t="shared" si="12"/>
        <v>93.50941714320922</v>
      </c>
      <c r="L57" s="115">
        <f t="shared" si="12"/>
        <v>363.3662655883968</v>
      </c>
      <c r="M57" s="115">
        <f t="shared" si="12"/>
        <v>300.61451800111587</v>
      </c>
      <c r="N57" s="115">
        <f t="shared" si="12"/>
        <v>347.74056343375338</v>
      </c>
      <c r="O57" s="115">
        <f t="shared" si="12"/>
        <v>334.23837018115262</v>
      </c>
      <c r="P57" s="115">
        <f t="shared" si="12"/>
        <v>259.35990982891332</v>
      </c>
      <c r="Q57" s="115">
        <f t="shared" si="12"/>
        <v>253.40176151081062</v>
      </c>
    </row>
    <row r="58" spans="1:17" x14ac:dyDescent="0.25">
      <c r="A58" s="39" t="s">
        <v>103</v>
      </c>
      <c r="B58" s="114">
        <f t="shared" ref="B58:Q58" si="13">IF(B$46=0,"",B$46/B$7)</f>
        <v>0.53102852117835608</v>
      </c>
      <c r="C58" s="114">
        <f t="shared" si="13"/>
        <v>0.49263994275582568</v>
      </c>
      <c r="D58" s="114">
        <f t="shared" si="13"/>
        <v>0.46157827107994898</v>
      </c>
      <c r="E58" s="114">
        <f t="shared" si="13"/>
        <v>0.47175082235108073</v>
      </c>
      <c r="F58" s="114">
        <f t="shared" si="13"/>
        <v>0.50607182663025474</v>
      </c>
      <c r="G58" s="114">
        <f t="shared" si="13"/>
        <v>0.49824764716062986</v>
      </c>
      <c r="H58" s="114">
        <f t="shared" si="13"/>
        <v>0.49784364387168828</v>
      </c>
      <c r="I58" s="114">
        <f t="shared" si="13"/>
        <v>0.44254834060054321</v>
      </c>
      <c r="J58" s="114">
        <f t="shared" si="13"/>
        <v>0.48142437765640544</v>
      </c>
      <c r="K58" s="114">
        <f t="shared" si="13"/>
        <v>0.53861065900036187</v>
      </c>
      <c r="L58" s="114">
        <f t="shared" si="13"/>
        <v>0.4543934275439116</v>
      </c>
      <c r="M58" s="114">
        <f t="shared" si="13"/>
        <v>0.4242610401783965</v>
      </c>
      <c r="N58" s="114">
        <f t="shared" si="13"/>
        <v>0.42887302534763333</v>
      </c>
      <c r="O58" s="114">
        <f t="shared" si="13"/>
        <v>0.47005933243951636</v>
      </c>
      <c r="P58" s="114">
        <f t="shared" si="13"/>
        <v>0.44589136723078082</v>
      </c>
      <c r="Q58" s="114">
        <f t="shared" si="13"/>
        <v>0.45562033645036765</v>
      </c>
    </row>
    <row r="59" spans="1:17" x14ac:dyDescent="0.25">
      <c r="A59" s="110" t="s">
        <v>46</v>
      </c>
      <c r="B59" s="113">
        <f t="shared" ref="B59:Q59" si="14">IF(B$47=0,"",B$47/B$8)</f>
        <v>0.68132485838239298</v>
      </c>
      <c r="C59" s="113">
        <f t="shared" si="14"/>
        <v>0.62696287682338003</v>
      </c>
      <c r="D59" s="113">
        <f t="shared" si="14"/>
        <v>0.53444539053205053</v>
      </c>
      <c r="E59" s="113">
        <f t="shared" si="14"/>
        <v>0.55767662189677358</v>
      </c>
      <c r="F59" s="113">
        <f t="shared" si="14"/>
        <v>0.61221186768626668</v>
      </c>
      <c r="G59" s="113">
        <f t="shared" si="14"/>
        <v>0.63711738466567147</v>
      </c>
      <c r="H59" s="113">
        <f t="shared" si="14"/>
        <v>0.65027018237421108</v>
      </c>
      <c r="I59" s="113">
        <f t="shared" si="14"/>
        <v>0.57718952402431567</v>
      </c>
      <c r="J59" s="113">
        <f t="shared" si="14"/>
        <v>0.65075468267810421</v>
      </c>
      <c r="K59" s="113">
        <f t="shared" si="14"/>
        <v>0.74324592086463104</v>
      </c>
      <c r="L59" s="113">
        <f t="shared" si="14"/>
        <v>0.71331018524127576</v>
      </c>
      <c r="M59" s="113">
        <f t="shared" si="14"/>
        <v>0.70387786274064834</v>
      </c>
      <c r="N59" s="113">
        <f t="shared" si="14"/>
        <v>0.64369484575126068</v>
      </c>
      <c r="O59" s="113">
        <f t="shared" si="14"/>
        <v>0.73008537758474601</v>
      </c>
      <c r="P59" s="113">
        <f t="shared" si="14"/>
        <v>0.65814660846495288</v>
      </c>
      <c r="Q59" s="113">
        <f t="shared" si="14"/>
        <v>0.58901179236917289</v>
      </c>
    </row>
    <row r="60" spans="1:17" x14ac:dyDescent="0.25">
      <c r="A60" s="108" t="s">
        <v>45</v>
      </c>
      <c r="B60" s="112">
        <f t="shared" ref="B60:Q60" si="15">IF(B$48=0,"",B$48/B$9)</f>
        <v>0.15177396289426259</v>
      </c>
      <c r="C60" s="112">
        <f t="shared" si="15"/>
        <v>0.14310617636835757</v>
      </c>
      <c r="D60" s="112">
        <f t="shared" si="15"/>
        <v>0.12782612944313837</v>
      </c>
      <c r="E60" s="112">
        <f t="shared" si="15"/>
        <v>0.1317151887830646</v>
      </c>
      <c r="F60" s="112">
        <f t="shared" si="15"/>
        <v>0.14066912646536667</v>
      </c>
      <c r="G60" s="112">
        <f t="shared" si="15"/>
        <v>0.14468262942475613</v>
      </c>
      <c r="H60" s="112">
        <f t="shared" si="15"/>
        <v>0.14678853226519281</v>
      </c>
      <c r="I60" s="112">
        <f t="shared" si="15"/>
        <v>0.13490807102523947</v>
      </c>
      <c r="J60" s="112">
        <f t="shared" si="15"/>
        <v>0.14686692512239907</v>
      </c>
      <c r="K60" s="112">
        <f t="shared" si="15"/>
        <v>0.16137366751010251</v>
      </c>
      <c r="L60" s="112">
        <f t="shared" si="15"/>
        <v>0.15673638085543404</v>
      </c>
      <c r="M60" s="112">
        <f t="shared" si="15"/>
        <v>0.15524987874869545</v>
      </c>
      <c r="N60" s="112">
        <f t="shared" si="15"/>
        <v>0.14567130154792177</v>
      </c>
      <c r="O60" s="112">
        <f t="shared" si="15"/>
        <v>0.15936644761525298</v>
      </c>
      <c r="P60" s="112">
        <f t="shared" si="15"/>
        <v>0.14802328135877682</v>
      </c>
      <c r="Q60" s="112">
        <f t="shared" si="15"/>
        <v>0.18253164669659552</v>
      </c>
    </row>
    <row r="61" spans="1:17" x14ac:dyDescent="0.25">
      <c r="A61" s="39" t="s">
        <v>102</v>
      </c>
      <c r="B61" s="114">
        <f>IF(SUM(ISI_ued!B$5,ISI_ued!B$53)=0,"",SUM(ISI_ued!B$5,ISI_ued!B$53)/B$7)</f>
        <v>0.23542400365991467</v>
      </c>
      <c r="C61" s="114">
        <f>IF(SUM(ISI_ued!C$5,ISI_ued!C$53)=0,"",SUM(ISI_ued!C$5,ISI_ued!C$53)/C$7)</f>
        <v>0.22059183182688544</v>
      </c>
      <c r="D61" s="114">
        <f>IF(SUM(ISI_ued!D$5,ISI_ued!D$53)=0,"",SUM(ISI_ued!D$5,ISI_ued!D$53)/D$7)</f>
        <v>0.20572348724961212</v>
      </c>
      <c r="E61" s="114">
        <f>IF(SUM(ISI_ued!E$5,ISI_ued!E$53)=0,"",SUM(ISI_ued!E$5,ISI_ued!E$53)/E$7)</f>
        <v>0.21006635842703353</v>
      </c>
      <c r="F61" s="114">
        <f>IF(SUM(ISI_ued!F$5,ISI_ued!F$53)=0,"",SUM(ISI_ued!F$5,ISI_ued!F$53)/F$7)</f>
        <v>0.22602582561372875</v>
      </c>
      <c r="G61" s="114">
        <f>IF(SUM(ISI_ued!G$5,ISI_ued!G$53)=0,"",SUM(ISI_ued!G$5,ISI_ued!G$53)/G$7)</f>
        <v>0.22150596479252069</v>
      </c>
      <c r="H61" s="114">
        <f>IF(SUM(ISI_ued!H$5,ISI_ued!H$53)=0,"",SUM(ISI_ued!H$5,ISI_ued!H$53)/H$7)</f>
        <v>0.22184187892969456</v>
      </c>
      <c r="I61" s="114">
        <f>IF(SUM(ISI_ued!I$5,ISI_ued!I$53)=0,"",SUM(ISI_ued!I$5,ISI_ued!I$53)/I$7)</f>
        <v>0.2003150001606879</v>
      </c>
      <c r="J61" s="114">
        <f>IF(SUM(ISI_ued!J$5,ISI_ued!J$53)=0,"",SUM(ISI_ued!J$5,ISI_ued!J$53)/J$7)</f>
        <v>0.21819266488525438</v>
      </c>
      <c r="K61" s="114">
        <f>IF(SUM(ISI_ued!K$5,ISI_ued!K$53)=0,"",SUM(ISI_ued!K$5,ISI_ued!K$53)/K$7)</f>
        <v>0.24589011579197717</v>
      </c>
      <c r="L61" s="114">
        <f>IF(SUM(ISI_ued!L$5,ISI_ued!L$53)=0,"",SUM(ISI_ued!L$5,ISI_ued!L$53)/L$7)</f>
        <v>0.20836060528089675</v>
      </c>
      <c r="M61" s="114">
        <f>IF(SUM(ISI_ued!M$5,ISI_ued!M$53)=0,"",SUM(ISI_ued!M$5,ISI_ued!M$53)/M$7)</f>
        <v>0.19528488475812289</v>
      </c>
      <c r="N61" s="114">
        <f>IF(SUM(ISI_ued!N$5,ISI_ued!N$53)=0,"",SUM(ISI_ued!N$5,ISI_ued!N$53)/N$7)</f>
        <v>0.19828359305926688</v>
      </c>
      <c r="O61" s="114">
        <f>IF(SUM(ISI_ued!O$5,ISI_ued!O$53)=0,"",SUM(ISI_ued!O$5,ISI_ued!O$53)/O$7)</f>
        <v>0.21470437437552267</v>
      </c>
      <c r="P61" s="114">
        <f>IF(SUM(ISI_ued!P$5,ISI_ued!P$53)=0,"",SUM(ISI_ued!P$5,ISI_ued!P$53)/P$7)</f>
        <v>0.20410143641375569</v>
      </c>
      <c r="Q61" s="114">
        <f>IF(SUM(ISI_ued!Q$5,ISI_ued!Q$53)=0,"",SUM(ISI_ued!Q$5,ISI_ued!Q$53)/Q$7)</f>
        <v>0.20752422544946517</v>
      </c>
    </row>
    <row r="62" spans="1:17" x14ac:dyDescent="0.25">
      <c r="A62" s="110" t="s">
        <v>46</v>
      </c>
      <c r="B62" s="113">
        <f>IF(ISI_ued!B$5=0,"",ISI_ued!B$5/B$8)</f>
        <v>0.30047489093145624</v>
      </c>
      <c r="C62" s="113">
        <f>IF(ISI_ued!C$5=0,"",ISI_ued!C$5/C$8)</f>
        <v>0.27927845555653136</v>
      </c>
      <c r="D62" s="113">
        <f>IF(ISI_ued!D$5=0,"",ISI_ued!D$5/D$8)</f>
        <v>0.23741526757941336</v>
      </c>
      <c r="E62" s="113">
        <f>IF(ISI_ued!E$5=0,"",ISI_ued!E$5/E$8)</f>
        <v>0.24717582441857935</v>
      </c>
      <c r="F62" s="113">
        <f>IF(ISI_ued!F$5=0,"",ISI_ued!F$5/F$8)</f>
        <v>0.27198828633582928</v>
      </c>
      <c r="G62" s="113">
        <f>IF(ISI_ued!G$5=0,"",ISI_ued!G$5/G$8)</f>
        <v>0.28048678353044088</v>
      </c>
      <c r="H62" s="113">
        <f>IF(ISI_ued!H$5=0,"",ISI_ued!H$5/H$8)</f>
        <v>0.28650098109101557</v>
      </c>
      <c r="I62" s="113">
        <f>IF(ISI_ued!I$5=0,"",ISI_ued!I$5/I$8)</f>
        <v>0.25679114867047509</v>
      </c>
      <c r="J62" s="113">
        <f>IF(ISI_ued!J$5=0,"",ISI_ued!J$5/J$8)</f>
        <v>0.28924578653354216</v>
      </c>
      <c r="K62" s="113">
        <f>IF(ISI_ued!K$5=0,"",ISI_ued!K$5/K$8)</f>
        <v>0.33347609859719513</v>
      </c>
      <c r="L62" s="113">
        <f>IF(ISI_ued!L$5=0,"",ISI_ued!L$5/L$8)</f>
        <v>0.31689923505458567</v>
      </c>
      <c r="M62" s="113">
        <f>IF(ISI_ued!M$5=0,"",ISI_ued!M$5/M$8)</f>
        <v>0.31083238025749038</v>
      </c>
      <c r="N62" s="113">
        <f>IF(ISI_ued!N$5=0,"",ISI_ued!N$5/N$8)</f>
        <v>0.28832313509401508</v>
      </c>
      <c r="O62" s="113">
        <f>IF(ISI_ued!O$5=0,"",ISI_ued!O$5/O$8)</f>
        <v>0.32226058947100666</v>
      </c>
      <c r="P62" s="113">
        <f>IF(ISI_ued!P$5=0,"",ISI_ued!P$5/P$8)</f>
        <v>0.29233273536708765</v>
      </c>
      <c r="Q62" s="113">
        <f>IF(ISI_ued!Q$5=0,"",ISI_ued!Q$5/Q$8)</f>
        <v>0.26051578619898441</v>
      </c>
    </row>
    <row r="63" spans="1:17" x14ac:dyDescent="0.25">
      <c r="A63" s="108" t="s">
        <v>45</v>
      </c>
      <c r="B63" s="112">
        <f>IF(ISI_ued!B$53=0,"",ISI_ued!B$53/B$9)</f>
        <v>7.1275987965662785E-2</v>
      </c>
      <c r="C63" s="112">
        <f>IF(ISI_ued!C$53=0,"",ISI_ued!C$53/C$9)</f>
        <v>6.7878099274923595E-2</v>
      </c>
      <c r="D63" s="112">
        <f>IF(ISI_ued!D$53=0,"",ISI_ued!D$53/D$9)</f>
        <v>6.0566115352849871E-2</v>
      </c>
      <c r="E63" s="112">
        <f>IF(ISI_ued!E$53=0,"",ISI_ued!E$53/E$9)</f>
        <v>6.3212435082440524E-2</v>
      </c>
      <c r="F63" s="112">
        <f>IF(ISI_ued!F$53=0,"",ISI_ued!F$53/F$9)</f>
        <v>6.7793295392497191E-2</v>
      </c>
      <c r="G63" s="112">
        <f>IF(ISI_ued!G$53=0,"",ISI_ued!G$53/G$9)</f>
        <v>7.1339667960627837E-2</v>
      </c>
      <c r="H63" s="112">
        <f>IF(ISI_ued!H$53=0,"",ISI_ued!H$53/H$9)</f>
        <v>7.2924842902909431E-2</v>
      </c>
      <c r="I63" s="112">
        <f>IF(ISI_ued!I$53=0,"",ISI_ued!I$53/I$9)</f>
        <v>7.1273223266604388E-2</v>
      </c>
      <c r="J63" s="112">
        <f>IF(ISI_ued!J$53=0,"",ISI_ued!J$53/J$9)</f>
        <v>7.7808157987957607E-2</v>
      </c>
      <c r="K63" s="112">
        <f>IF(ISI_ued!K$53=0,"",ISI_ued!K$53/K$9)</f>
        <v>8.44288292612458E-2</v>
      </c>
      <c r="L63" s="112">
        <f>IF(ISI_ued!L$53=0,"",ISI_ued!L$53/L$9)</f>
        <v>8.3581937892311595E-2</v>
      </c>
      <c r="M63" s="112">
        <f>IF(ISI_ued!M$53=0,"",ISI_ued!M$53/M$9)</f>
        <v>8.412002107164783E-2</v>
      </c>
      <c r="N63" s="112">
        <f>IF(ISI_ued!N$53=0,"",ISI_ued!N$53/N$9)</f>
        <v>7.9583577081063644E-2</v>
      </c>
      <c r="O63" s="112">
        <f>IF(ISI_ued!O$53=0,"",ISI_ued!O$53/O$9)</f>
        <v>8.6190514426874476E-2</v>
      </c>
      <c r="P63" s="112">
        <f>IF(ISI_ued!P$53=0,"",ISI_ued!P$53/P$9)</f>
        <v>8.0282170607101119E-2</v>
      </c>
      <c r="Q63" s="112">
        <f>IF(ISI_ued!Q$53=0,"",ISI_ued!Q$53/Q$9)</f>
        <v>9.9036048351358541E-2</v>
      </c>
    </row>
    <row r="64" spans="1:17" x14ac:dyDescent="0.25">
      <c r="A64" s="39" t="s">
        <v>60</v>
      </c>
      <c r="B64" s="111">
        <f t="shared" ref="B64:Q64" si="16">IF(B$46=0,"",B$53/B$46)</f>
        <v>3.9899125552374839</v>
      </c>
      <c r="C64" s="111">
        <f t="shared" si="16"/>
        <v>3.9529516146774935</v>
      </c>
      <c r="D64" s="111">
        <f t="shared" si="16"/>
        <v>4.2693723419968972</v>
      </c>
      <c r="E64" s="111">
        <f t="shared" si="16"/>
        <v>4.5023175216694007</v>
      </c>
      <c r="F64" s="111">
        <f t="shared" si="16"/>
        <v>4.3719557405165235</v>
      </c>
      <c r="G64" s="111">
        <f t="shared" si="16"/>
        <v>4.4330865022741071</v>
      </c>
      <c r="H64" s="111">
        <f t="shared" si="16"/>
        <v>4.3681668840156851</v>
      </c>
      <c r="I64" s="111">
        <f t="shared" si="16"/>
        <v>4.4756718732224039</v>
      </c>
      <c r="J64" s="111">
        <f t="shared" si="16"/>
        <v>4.2473723612433609</v>
      </c>
      <c r="K64" s="111">
        <f t="shared" si="16"/>
        <v>3.9378918062003563</v>
      </c>
      <c r="L64" s="111">
        <f t="shared" si="16"/>
        <v>3.7662622106949972</v>
      </c>
      <c r="M64" s="111">
        <f t="shared" si="16"/>
        <v>3.5239377827825638</v>
      </c>
      <c r="N64" s="111">
        <f t="shared" si="16"/>
        <v>3.7248590417378895</v>
      </c>
      <c r="O64" s="111">
        <f t="shared" si="16"/>
        <v>3.9016995358855695</v>
      </c>
      <c r="P64" s="111">
        <f t="shared" si="16"/>
        <v>3.745426255518677</v>
      </c>
      <c r="Q64" s="111">
        <f t="shared" si="16"/>
        <v>3.7679746030490513</v>
      </c>
    </row>
    <row r="65" spans="1:17" x14ac:dyDescent="0.25">
      <c r="A65" s="110" t="s">
        <v>101</v>
      </c>
      <c r="B65" s="109">
        <f t="shared" ref="B65:Q65" si="17">IF(B$47=0,"",B$54/B$47)</f>
        <v>4.23810421577992</v>
      </c>
      <c r="C65" s="109">
        <f t="shared" si="17"/>
        <v>4.2042642984188259</v>
      </c>
      <c r="D65" s="109">
        <f t="shared" si="17"/>
        <v>4.4335806760697585</v>
      </c>
      <c r="E65" s="109">
        <f t="shared" si="17"/>
        <v>4.7119019377398361</v>
      </c>
      <c r="F65" s="109">
        <f t="shared" si="17"/>
        <v>4.593469441592223</v>
      </c>
      <c r="G65" s="109">
        <f t="shared" si="17"/>
        <v>4.723149694730056</v>
      </c>
      <c r="H65" s="109">
        <f t="shared" si="17"/>
        <v>4.6808132676560978</v>
      </c>
      <c r="I65" s="109">
        <f t="shared" si="17"/>
        <v>4.8758551119846416</v>
      </c>
      <c r="J65" s="109">
        <f t="shared" si="17"/>
        <v>4.6726378795105328</v>
      </c>
      <c r="K65" s="109">
        <f t="shared" si="17"/>
        <v>4.3264869330574864</v>
      </c>
      <c r="L65" s="109">
        <f t="shared" si="17"/>
        <v>4.4054559269203795</v>
      </c>
      <c r="M65" s="109">
        <f t="shared" si="17"/>
        <v>4.231977259370332</v>
      </c>
      <c r="N65" s="109">
        <f t="shared" si="17"/>
        <v>4.3077795719445016</v>
      </c>
      <c r="O65" s="109">
        <f t="shared" si="17"/>
        <v>4.5306983047067986</v>
      </c>
      <c r="P65" s="109">
        <f t="shared" si="17"/>
        <v>4.2767109222128035</v>
      </c>
      <c r="Q65" s="109">
        <f t="shared" si="17"/>
        <v>4.2721320103005933</v>
      </c>
    </row>
    <row r="66" spans="1:17" x14ac:dyDescent="0.25">
      <c r="A66" s="108" t="s">
        <v>100</v>
      </c>
      <c r="B66" s="107">
        <f t="shared" ref="B66:Q66" si="18">IF(B$48=0,"",B$55/B$48)</f>
        <v>1.1784871953071441</v>
      </c>
      <c r="C66" s="107">
        <f t="shared" si="18"/>
        <v>1.0878711497705997</v>
      </c>
      <c r="D66" s="107">
        <f t="shared" si="18"/>
        <v>1.1247293199288528</v>
      </c>
      <c r="E66" s="107">
        <f t="shared" si="18"/>
        <v>0.99070639798871007</v>
      </c>
      <c r="F66" s="107">
        <f t="shared" si="18"/>
        <v>1.0530413671487249</v>
      </c>
      <c r="G66" s="107">
        <f t="shared" si="18"/>
        <v>1.1810354156254197</v>
      </c>
      <c r="H66" s="107">
        <f t="shared" si="18"/>
        <v>1.1783200097294095</v>
      </c>
      <c r="I66" s="107">
        <f t="shared" si="18"/>
        <v>0.56361945593811036</v>
      </c>
      <c r="J66" s="107">
        <f t="shared" si="18"/>
        <v>0.52440278076816815</v>
      </c>
      <c r="K66" s="107">
        <f t="shared" si="18"/>
        <v>0.63852184378993637</v>
      </c>
      <c r="L66" s="107">
        <f t="shared" si="18"/>
        <v>0.42202468116069325</v>
      </c>
      <c r="M66" s="107">
        <f t="shared" si="18"/>
        <v>0.43555933839433159</v>
      </c>
      <c r="N66" s="107">
        <f t="shared" si="18"/>
        <v>0.32913114646571584</v>
      </c>
      <c r="O66" s="107">
        <f t="shared" si="18"/>
        <v>0.45866792045102628</v>
      </c>
      <c r="P66" s="107">
        <f t="shared" si="18"/>
        <v>0.4304115920193417</v>
      </c>
      <c r="Q66" s="107">
        <f t="shared" si="18"/>
        <v>0.43733477302970353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2279.7129761474857</v>
      </c>
      <c r="C5" s="96">
        <v>2235.1226558753497</v>
      </c>
      <c r="D5" s="96">
        <v>2408.7453751279522</v>
      </c>
      <c r="E5" s="96">
        <v>2533.5248932770423</v>
      </c>
      <c r="F5" s="96">
        <v>2866.3759645071009</v>
      </c>
      <c r="G5" s="96">
        <v>2872.7622874575131</v>
      </c>
      <c r="H5" s="96">
        <v>2841.0304267929273</v>
      </c>
      <c r="I5" s="96">
        <v>2513.6603771258947</v>
      </c>
      <c r="J5" s="96">
        <v>2175.4729041929013</v>
      </c>
      <c r="K5" s="96">
        <v>1330.4101983476896</v>
      </c>
      <c r="L5" s="96">
        <v>1419.4872686301385</v>
      </c>
      <c r="M5" s="96">
        <v>1321.1787483641965</v>
      </c>
      <c r="N5" s="96">
        <v>1204.9967512463602</v>
      </c>
      <c r="O5" s="96">
        <v>1186.3887385752125</v>
      </c>
      <c r="P5" s="96">
        <v>1213.6223460093729</v>
      </c>
      <c r="Q5" s="96">
        <v>1326.4545564153775</v>
      </c>
    </row>
    <row r="6" spans="1:17" x14ac:dyDescent="0.25">
      <c r="A6" s="132" t="s">
        <v>83</v>
      </c>
      <c r="B6" s="160">
        <v>2.5853359470209192</v>
      </c>
      <c r="C6" s="160">
        <v>2.53476775747473</v>
      </c>
      <c r="D6" s="160">
        <v>2.7316666925598954</v>
      </c>
      <c r="E6" s="160">
        <v>2.8731744073898358</v>
      </c>
      <c r="F6" s="160">
        <v>3.2506481720519611</v>
      </c>
      <c r="G6" s="160">
        <v>3.2578906584814971</v>
      </c>
      <c r="H6" s="160">
        <v>3.2219047598616428</v>
      </c>
      <c r="I6" s="160">
        <v>2.8506468136913834</v>
      </c>
      <c r="J6" s="160">
        <v>2.4671212384308667</v>
      </c>
      <c r="K6" s="160">
        <v>1.5087677028026834</v>
      </c>
      <c r="L6" s="160">
        <v>1.6097866267927119</v>
      </c>
      <c r="M6" s="160">
        <v>1.4982986658076047</v>
      </c>
      <c r="N6" s="160">
        <v>1.3665410732123198</v>
      </c>
      <c r="O6" s="160">
        <v>1.3454384324129343</v>
      </c>
      <c r="P6" s="160">
        <v>1.3763230328004687</v>
      </c>
      <c r="Q6" s="160">
        <v>1.5042817594457121</v>
      </c>
    </row>
    <row r="7" spans="1:17" x14ac:dyDescent="0.25">
      <c r="A7" s="76" t="s">
        <v>82</v>
      </c>
      <c r="B7" s="159">
        <v>1.3788458384111566</v>
      </c>
      <c r="C7" s="159">
        <v>1.3518761373198558</v>
      </c>
      <c r="D7" s="159">
        <v>1.4568889026986107</v>
      </c>
      <c r="E7" s="159">
        <v>1.5323596839412454</v>
      </c>
      <c r="F7" s="159">
        <v>1.733679025094379</v>
      </c>
      <c r="G7" s="159">
        <v>1.7375416845234648</v>
      </c>
      <c r="H7" s="159">
        <v>1.7183492052595426</v>
      </c>
      <c r="I7" s="159">
        <v>1.520344967302071</v>
      </c>
      <c r="J7" s="159">
        <v>1.3157979938297955</v>
      </c>
      <c r="K7" s="159">
        <v>0.80467610816143109</v>
      </c>
      <c r="L7" s="159">
        <v>0.85855286762277971</v>
      </c>
      <c r="M7" s="159">
        <v>0.79909262176405582</v>
      </c>
      <c r="N7" s="159">
        <v>0.72882190571323713</v>
      </c>
      <c r="O7" s="159">
        <v>0.71756716395356479</v>
      </c>
      <c r="P7" s="159">
        <v>0.73403895082691661</v>
      </c>
      <c r="Q7" s="159">
        <v>0.80228360503771301</v>
      </c>
    </row>
    <row r="8" spans="1:17" x14ac:dyDescent="0.25">
      <c r="A8" s="76" t="s">
        <v>81</v>
      </c>
      <c r="B8" s="159">
        <v>34.471145960278918</v>
      </c>
      <c r="C8" s="159">
        <v>33.796903432996395</v>
      </c>
      <c r="D8" s="159">
        <v>36.422222567465269</v>
      </c>
      <c r="E8" s="159">
        <v>38.308992098531135</v>
      </c>
      <c r="F8" s="159">
        <v>43.341975627359474</v>
      </c>
      <c r="G8" s="159">
        <v>43.438542113086619</v>
      </c>
      <c r="H8" s="159">
        <v>42.958730131488565</v>
      </c>
      <c r="I8" s="159">
        <v>38.008624182551777</v>
      </c>
      <c r="J8" s="159">
        <v>32.89494984574489</v>
      </c>
      <c r="K8" s="159">
        <v>20.116902704035773</v>
      </c>
      <c r="L8" s="159">
        <v>21.463821690569489</v>
      </c>
      <c r="M8" s="159">
        <v>19.977315544101391</v>
      </c>
      <c r="N8" s="159">
        <v>18.22054764283093</v>
      </c>
      <c r="O8" s="159">
        <v>17.939179098839119</v>
      </c>
      <c r="P8" s="159">
        <v>18.350973770672912</v>
      </c>
      <c r="Q8" s="159">
        <v>20.057090125942825</v>
      </c>
    </row>
    <row r="9" spans="1:17" x14ac:dyDescent="0.25">
      <c r="A9" s="76" t="s">
        <v>80</v>
      </c>
      <c r="B9" s="159">
        <v>0.86177864900697299</v>
      </c>
      <c r="C9" s="159">
        <v>0.84492258582491009</v>
      </c>
      <c r="D9" s="159">
        <v>0.91055556418663186</v>
      </c>
      <c r="E9" s="159">
        <v>0.95772480246327873</v>
      </c>
      <c r="F9" s="159">
        <v>1.083549390683987</v>
      </c>
      <c r="G9" s="159">
        <v>1.0859635528271656</v>
      </c>
      <c r="H9" s="159">
        <v>1.0739682532872143</v>
      </c>
      <c r="I9" s="159">
        <v>0.95021560456379461</v>
      </c>
      <c r="J9" s="159">
        <v>0.82237374614362235</v>
      </c>
      <c r="K9" s="159">
        <v>0.50292256760089449</v>
      </c>
      <c r="L9" s="159">
        <v>0.53659554226423734</v>
      </c>
      <c r="M9" s="159">
        <v>0.49943288860253493</v>
      </c>
      <c r="N9" s="159">
        <v>0.45551369107077333</v>
      </c>
      <c r="O9" s="159">
        <v>0.44847947747097805</v>
      </c>
      <c r="P9" s="159">
        <v>0.45877434426682295</v>
      </c>
      <c r="Q9" s="159">
        <v>0.50142725314857073</v>
      </c>
    </row>
    <row r="10" spans="1:17" x14ac:dyDescent="0.25">
      <c r="A10" s="129" t="s">
        <v>79</v>
      </c>
      <c r="B10" s="158">
        <v>1.7235572980139462</v>
      </c>
      <c r="C10" s="158">
        <v>1.6898451716498202</v>
      </c>
      <c r="D10" s="158">
        <v>1.8211111283732637</v>
      </c>
      <c r="E10" s="158">
        <v>1.9154496049265575</v>
      </c>
      <c r="F10" s="158">
        <v>2.1670987813679741</v>
      </c>
      <c r="G10" s="158">
        <v>2.1719271056543312</v>
      </c>
      <c r="H10" s="158">
        <v>2.1479365065744287</v>
      </c>
      <c r="I10" s="158">
        <v>1.9004312091275892</v>
      </c>
      <c r="J10" s="158">
        <v>1.6447474922872447</v>
      </c>
      <c r="K10" s="158">
        <v>1.0058451352017892</v>
      </c>
      <c r="L10" s="158">
        <v>1.0731910845284749</v>
      </c>
      <c r="M10" s="158">
        <v>0.99886577720506986</v>
      </c>
      <c r="N10" s="158">
        <v>0.91102738214154655</v>
      </c>
      <c r="O10" s="158">
        <v>0.89695895494195621</v>
      </c>
      <c r="P10" s="158">
        <v>0.91754868853364602</v>
      </c>
      <c r="Q10" s="158">
        <v>1.0028545062971417</v>
      </c>
    </row>
    <row r="11" spans="1:17" x14ac:dyDescent="0.25">
      <c r="A11" s="92" t="s">
        <v>125</v>
      </c>
      <c r="B11" s="91">
        <v>0.34471145960278921</v>
      </c>
      <c r="C11" s="91">
        <v>0.337969034329964</v>
      </c>
      <c r="D11" s="91">
        <v>0.36422222567465279</v>
      </c>
      <c r="E11" s="91">
        <v>0.38308992098531147</v>
      </c>
      <c r="F11" s="91">
        <v>0.4334197562735948</v>
      </c>
      <c r="G11" s="91">
        <v>0.43438542113086626</v>
      </c>
      <c r="H11" s="91">
        <v>0.42958730131488576</v>
      </c>
      <c r="I11" s="91">
        <v>0.38008624182551787</v>
      </c>
      <c r="J11" s="91">
        <v>0.32894949845744892</v>
      </c>
      <c r="K11" s="91">
        <v>0.20116902704035783</v>
      </c>
      <c r="L11" s="91">
        <v>0.21463821690569493</v>
      </c>
      <c r="M11" s="91">
        <v>0.19977315544101396</v>
      </c>
      <c r="N11" s="91">
        <v>0.18220547642830931</v>
      </c>
      <c r="O11" s="91">
        <v>0.17939179098839125</v>
      </c>
      <c r="P11" s="91">
        <v>0.18350973770672918</v>
      </c>
      <c r="Q11" s="91">
        <v>0.20057090125942831</v>
      </c>
    </row>
    <row r="12" spans="1:17" x14ac:dyDescent="0.25">
      <c r="A12" s="92" t="s">
        <v>26</v>
      </c>
      <c r="B12" s="91">
        <v>0.51706718940418372</v>
      </c>
      <c r="C12" s="91">
        <v>0.50695355149494603</v>
      </c>
      <c r="D12" s="91">
        <v>0.54633333851197918</v>
      </c>
      <c r="E12" s="91">
        <v>0.57463488147796715</v>
      </c>
      <c r="F12" s="91">
        <v>0.65012963441039229</v>
      </c>
      <c r="G12" s="91">
        <v>0.6515781316962993</v>
      </c>
      <c r="H12" s="91">
        <v>0.64438095197232859</v>
      </c>
      <c r="I12" s="91">
        <v>0.57012936273827675</v>
      </c>
      <c r="J12" s="91">
        <v>0.49342424768617338</v>
      </c>
      <c r="K12" s="91">
        <v>0.30175354056053671</v>
      </c>
      <c r="L12" s="91">
        <v>0.32195732535854238</v>
      </c>
      <c r="M12" s="91">
        <v>0.299659733161521</v>
      </c>
      <c r="N12" s="91">
        <v>0.27330821464246402</v>
      </c>
      <c r="O12" s="91">
        <v>0.26908768648258685</v>
      </c>
      <c r="P12" s="91">
        <v>0.27526460656009377</v>
      </c>
      <c r="Q12" s="91">
        <v>0.30085635188914239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0.86177864900697321</v>
      </c>
      <c r="C14" s="157">
        <v>0.84492258582491009</v>
      </c>
      <c r="D14" s="157">
        <v>0.91055556418663186</v>
      </c>
      <c r="E14" s="157">
        <v>0.95772480246327885</v>
      </c>
      <c r="F14" s="157">
        <v>1.0835493906839873</v>
      </c>
      <c r="G14" s="157">
        <v>1.0859635528271656</v>
      </c>
      <c r="H14" s="157">
        <v>1.0739682532872143</v>
      </c>
      <c r="I14" s="157">
        <v>0.9502156045637945</v>
      </c>
      <c r="J14" s="157">
        <v>0.82237374614362246</v>
      </c>
      <c r="K14" s="157">
        <v>0.5029225676008946</v>
      </c>
      <c r="L14" s="157">
        <v>0.53659554226423745</v>
      </c>
      <c r="M14" s="157">
        <v>0.49943288860253487</v>
      </c>
      <c r="N14" s="157">
        <v>0.45551369107077322</v>
      </c>
      <c r="O14" s="157">
        <v>0.44847947747097811</v>
      </c>
      <c r="P14" s="157">
        <v>0.45877434426682306</v>
      </c>
      <c r="Q14" s="157">
        <v>0.50142725314857084</v>
      </c>
    </row>
    <row r="15" spans="1:17" x14ac:dyDescent="0.25">
      <c r="A15" s="156" t="s">
        <v>117</v>
      </c>
      <c r="B15" s="155">
        <v>425.30989991842875</v>
      </c>
      <c r="C15" s="155">
        <v>416.99099975393563</v>
      </c>
      <c r="D15" s="155">
        <v>449.38256049930533</v>
      </c>
      <c r="E15" s="155">
        <v>472.66179123191409</v>
      </c>
      <c r="F15" s="155">
        <v>534.75945759333047</v>
      </c>
      <c r="G15" s="155">
        <v>535.9509086239226</v>
      </c>
      <c r="H15" s="155">
        <v>530.0309201759527</v>
      </c>
      <c r="I15" s="155">
        <v>468.95580917865971</v>
      </c>
      <c r="J15" s="155">
        <v>405.86256815589468</v>
      </c>
      <c r="K15" s="155">
        <v>248.20520575617698</v>
      </c>
      <c r="L15" s="155">
        <v>264.82368371513417</v>
      </c>
      <c r="M15" s="155">
        <v>246.48295953059437</v>
      </c>
      <c r="N15" s="155">
        <v>224.80770738985584</v>
      </c>
      <c r="O15" s="155">
        <v>221.33614228948915</v>
      </c>
      <c r="P15" s="155">
        <v>226.4169234989792</v>
      </c>
      <c r="Q15" s="155">
        <v>247.46722966359545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287.71076463954307</v>
      </c>
      <c r="C18" s="153">
        <v>190.69111594069574</v>
      </c>
      <c r="D18" s="153">
        <v>208.47255010551547</v>
      </c>
      <c r="E18" s="153">
        <v>258.94766703296881</v>
      </c>
      <c r="F18" s="153">
        <v>274.33302825287183</v>
      </c>
      <c r="G18" s="153">
        <v>302.42697057703253</v>
      </c>
      <c r="H18" s="153">
        <v>306.65486029285609</v>
      </c>
      <c r="I18" s="153">
        <v>340.52159556373579</v>
      </c>
      <c r="J18" s="153">
        <v>281.97838245707635</v>
      </c>
      <c r="K18" s="153">
        <v>112.08712032060251</v>
      </c>
      <c r="L18" s="153">
        <v>182.2911976282553</v>
      </c>
      <c r="M18" s="153">
        <v>177.51313462500229</v>
      </c>
      <c r="N18" s="153">
        <v>99.991957337129747</v>
      </c>
      <c r="O18" s="153">
        <v>161.83438370698596</v>
      </c>
      <c r="P18" s="153">
        <v>145.40345061187725</v>
      </c>
      <c r="Q18" s="153">
        <v>162.26829372227138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137.59913527888565</v>
      </c>
      <c r="C20" s="153">
        <v>226.29988381323989</v>
      </c>
      <c r="D20" s="153">
        <v>240.91001039378986</v>
      </c>
      <c r="E20" s="153">
        <v>213.71412419894529</v>
      </c>
      <c r="F20" s="153">
        <v>260.42642934045864</v>
      </c>
      <c r="G20" s="153">
        <v>233.52393804689009</v>
      </c>
      <c r="H20" s="153">
        <v>223.37605988309662</v>
      </c>
      <c r="I20" s="153">
        <v>128.43421361492389</v>
      </c>
      <c r="J20" s="153">
        <v>123.88418569881836</v>
      </c>
      <c r="K20" s="153">
        <v>136.11808543557447</v>
      </c>
      <c r="L20" s="153">
        <v>82.532486086878848</v>
      </c>
      <c r="M20" s="153">
        <v>68.969824905592091</v>
      </c>
      <c r="N20" s="153">
        <v>124.81575005272609</v>
      </c>
      <c r="O20" s="153">
        <v>59.501758582503179</v>
      </c>
      <c r="P20" s="153">
        <v>81.013472887101941</v>
      </c>
      <c r="Q20" s="153">
        <v>85.198935941324052</v>
      </c>
    </row>
    <row r="21" spans="1:17" x14ac:dyDescent="0.25">
      <c r="A21" s="156" t="s">
        <v>116</v>
      </c>
      <c r="B21" s="155">
        <v>1625.5792069513873</v>
      </c>
      <c r="C21" s="155">
        <v>1593.7834948489876</v>
      </c>
      <c r="D21" s="155">
        <v>1717.5874496557653</v>
      </c>
      <c r="E21" s="155">
        <v>1806.5631199611364</v>
      </c>
      <c r="F21" s="155">
        <v>2043.9069373909283</v>
      </c>
      <c r="G21" s="155">
        <v>2048.4607886457516</v>
      </c>
      <c r="H21" s="155">
        <v>2025.833969640933</v>
      </c>
      <c r="I21" s="155">
        <v>1792.3984664502259</v>
      </c>
      <c r="J21" s="155">
        <v>1551.2494578674273</v>
      </c>
      <c r="K21" s="155">
        <v>948.66642326387262</v>
      </c>
      <c r="L21" s="155">
        <v>1012.1839953364758</v>
      </c>
      <c r="M21" s="155">
        <v>942.08381690062015</v>
      </c>
      <c r="N21" s="155">
        <v>859.23872161322868</v>
      </c>
      <c r="O21" s="155">
        <v>845.97003437172202</v>
      </c>
      <c r="P21" s="155">
        <v>865.38931497346744</v>
      </c>
      <c r="Q21" s="155">
        <v>945.84580095633169</v>
      </c>
    </row>
    <row r="22" spans="1:17" x14ac:dyDescent="0.25">
      <c r="A22" s="84" t="s">
        <v>33</v>
      </c>
      <c r="B22" s="153">
        <v>0.51818364504364456</v>
      </c>
      <c r="C22" s="153">
        <v>0</v>
      </c>
      <c r="D22" s="153">
        <v>1.4183730379859427</v>
      </c>
      <c r="E22" s="153">
        <v>0</v>
      </c>
      <c r="F22" s="153">
        <v>146.84789868278705</v>
      </c>
      <c r="G22" s="153">
        <v>274.53765764597176</v>
      </c>
      <c r="H22" s="153">
        <v>213.04711829244189</v>
      </c>
      <c r="I22" s="153">
        <v>41.708561596647002</v>
      </c>
      <c r="J22" s="153">
        <v>113.26576542921217</v>
      </c>
      <c r="K22" s="153">
        <v>66.908023796265056</v>
      </c>
      <c r="L22" s="153">
        <v>118.5750487441223</v>
      </c>
      <c r="M22" s="153">
        <v>203.20404818081875</v>
      </c>
      <c r="N22" s="153">
        <v>172.89063581269372</v>
      </c>
      <c r="O22" s="153">
        <v>205.96909016658603</v>
      </c>
      <c r="P22" s="153">
        <v>196.9946282249237</v>
      </c>
      <c r="Q22" s="153">
        <v>252.14270309734749</v>
      </c>
    </row>
    <row r="23" spans="1:17" x14ac:dyDescent="0.25">
      <c r="A23" s="84" t="s">
        <v>47</v>
      </c>
      <c r="B23" s="153">
        <v>842.32247515107713</v>
      </c>
      <c r="C23" s="153">
        <v>847.79615999999999</v>
      </c>
      <c r="D23" s="153">
        <v>1009.40652</v>
      </c>
      <c r="E23" s="153">
        <v>1128.4973600000001</v>
      </c>
      <c r="F23" s="153">
        <v>1161.7565100000002</v>
      </c>
      <c r="G23" s="153">
        <v>1079.1093266261878</v>
      </c>
      <c r="H23" s="153">
        <v>1128.9915899999999</v>
      </c>
      <c r="I23" s="153">
        <v>1109.7600599999998</v>
      </c>
      <c r="J23" s="153">
        <v>912.99604999999997</v>
      </c>
      <c r="K23" s="153">
        <v>525.08191999999997</v>
      </c>
      <c r="L23" s="153">
        <v>596.35575041711718</v>
      </c>
      <c r="M23" s="153">
        <v>439.17584063285113</v>
      </c>
      <c r="N23" s="153">
        <v>285.06327257470411</v>
      </c>
      <c r="O23" s="153">
        <v>258.26581112768116</v>
      </c>
      <c r="P23" s="153">
        <v>247.6512100384258</v>
      </c>
      <c r="Q23" s="153">
        <v>291.51631687430159</v>
      </c>
    </row>
    <row r="24" spans="1:17" x14ac:dyDescent="0.25">
      <c r="A24" s="84" t="s">
        <v>29</v>
      </c>
      <c r="B24" s="153">
        <v>39.536687254446818</v>
      </c>
      <c r="C24" s="153">
        <v>12.928939860820293</v>
      </c>
      <c r="D24" s="153">
        <v>5.1255070252609727</v>
      </c>
      <c r="E24" s="153">
        <v>0</v>
      </c>
      <c r="F24" s="153">
        <v>0</v>
      </c>
      <c r="G24" s="153">
        <v>5.4200074268631511</v>
      </c>
      <c r="H24" s="153">
        <v>28.380070959605888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309.0756321386757</v>
      </c>
      <c r="C25" s="153">
        <v>365.54761498816742</v>
      </c>
      <c r="D25" s="153">
        <v>254.43774959251846</v>
      </c>
      <c r="E25" s="153">
        <v>185.4776299611363</v>
      </c>
      <c r="F25" s="153">
        <v>218.57888870814128</v>
      </c>
      <c r="G25" s="153">
        <v>127.0071113535692</v>
      </c>
      <c r="H25" s="153">
        <v>104.91202038888505</v>
      </c>
      <c r="I25" s="153">
        <v>114.5810348535791</v>
      </c>
      <c r="J25" s="153">
        <v>155.42852243821514</v>
      </c>
      <c r="K25" s="153">
        <v>174.05048946760758</v>
      </c>
      <c r="L25" s="153">
        <v>125.90515662259038</v>
      </c>
      <c r="M25" s="153">
        <v>158.76091436609187</v>
      </c>
      <c r="N25" s="153">
        <v>212.83540078673687</v>
      </c>
      <c r="O25" s="153">
        <v>186.04868997054777</v>
      </c>
      <c r="P25" s="153">
        <v>247.10250986192852</v>
      </c>
      <c r="Q25" s="153">
        <v>233.20330912072987</v>
      </c>
    </row>
    <row r="26" spans="1:17" x14ac:dyDescent="0.25">
      <c r="A26" s="84" t="s">
        <v>25</v>
      </c>
      <c r="B26" s="153">
        <v>434.1262287621438</v>
      </c>
      <c r="C26" s="153">
        <v>367.51077999999995</v>
      </c>
      <c r="D26" s="153">
        <v>447.19929999999999</v>
      </c>
      <c r="E26" s="153">
        <v>492.58813000000004</v>
      </c>
      <c r="F26" s="153">
        <v>516.72364000000005</v>
      </c>
      <c r="G26" s="153">
        <v>562.38668559316011</v>
      </c>
      <c r="H26" s="153">
        <v>550.50317000000007</v>
      </c>
      <c r="I26" s="153">
        <v>526.34880999999996</v>
      </c>
      <c r="J26" s="153">
        <v>369.55912000000001</v>
      </c>
      <c r="K26" s="153">
        <v>182.62599000000003</v>
      </c>
      <c r="L26" s="153">
        <v>171.34803955264587</v>
      </c>
      <c r="M26" s="153">
        <v>140.94301372085852</v>
      </c>
      <c r="N26" s="153">
        <v>188.449412439094</v>
      </c>
      <c r="O26" s="153">
        <v>195.68644310690701</v>
      </c>
      <c r="P26" s="153">
        <v>173.64096684818941</v>
      </c>
      <c r="Q26" s="153">
        <v>168.98347186395279</v>
      </c>
    </row>
    <row r="27" spans="1:17" x14ac:dyDescent="0.25">
      <c r="A27" s="156" t="s">
        <v>113</v>
      </c>
      <c r="B27" s="155">
        <v>67.154194723962547</v>
      </c>
      <c r="C27" s="155">
        <v>65.840684171673956</v>
      </c>
      <c r="D27" s="155">
        <v>70.955141131469247</v>
      </c>
      <c r="E27" s="155">
        <v>74.630809141881144</v>
      </c>
      <c r="F27" s="155">
        <v>84.43570383052581</v>
      </c>
      <c r="G27" s="155">
        <v>84.62382767746152</v>
      </c>
      <c r="H27" s="155">
        <v>83.689092659361037</v>
      </c>
      <c r="I27" s="155">
        <v>74.045654080841047</v>
      </c>
      <c r="J27" s="155">
        <v>64.083563393036101</v>
      </c>
      <c r="K27" s="155">
        <v>39.190295645712169</v>
      </c>
      <c r="L27" s="155">
        <v>41.814265849758016</v>
      </c>
      <c r="M27" s="155">
        <v>38.918362031146522</v>
      </c>
      <c r="N27" s="155">
        <v>35.495953798398318</v>
      </c>
      <c r="O27" s="155">
        <v>34.947811940445682</v>
      </c>
      <c r="P27" s="155">
        <v>35.750040552470423</v>
      </c>
      <c r="Q27" s="155">
        <v>39.073773104778233</v>
      </c>
    </row>
    <row r="28" spans="1:17" x14ac:dyDescent="0.25">
      <c r="A28" s="152" t="s">
        <v>123</v>
      </c>
      <c r="B28" s="151">
        <v>67.154194723962547</v>
      </c>
      <c r="C28" s="151">
        <v>65.840684171673956</v>
      </c>
      <c r="D28" s="151">
        <v>70.955141131469247</v>
      </c>
      <c r="E28" s="151">
        <v>59.614741357201197</v>
      </c>
      <c r="F28" s="151">
        <v>73.343211355434619</v>
      </c>
      <c r="G28" s="151">
        <v>84.62382767746152</v>
      </c>
      <c r="H28" s="151">
        <v>83.689092659361037</v>
      </c>
      <c r="I28" s="151">
        <v>8.2055925650385895</v>
      </c>
      <c r="J28" s="151">
        <v>4.8355404161408595</v>
      </c>
      <c r="K28" s="151">
        <v>14.187134172276325</v>
      </c>
      <c r="L28" s="151">
        <v>9.9912214795494503E-2</v>
      </c>
      <c r="M28" s="151">
        <v>0.25485416818440682</v>
      </c>
      <c r="N28" s="151">
        <v>0.11854949479576334</v>
      </c>
      <c r="O28" s="151">
        <v>0.87413116969644944</v>
      </c>
      <c r="P28" s="151">
        <v>0.69279294853598761</v>
      </c>
      <c r="Q28" s="151">
        <v>0.12216732518112045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0.23416092290828977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3.6397270771824854</v>
      </c>
      <c r="C30" s="153">
        <v>6.7365239209963397</v>
      </c>
      <c r="D30" s="153">
        <v>0.64076694197934381</v>
      </c>
      <c r="E30" s="153">
        <v>0.84384218427427715</v>
      </c>
      <c r="F30" s="153">
        <v>0.31378805232039358</v>
      </c>
      <c r="G30" s="153">
        <v>0.99239521981956558</v>
      </c>
      <c r="H30" s="153">
        <v>0.95013673987994596</v>
      </c>
      <c r="I30" s="153">
        <v>0.28424960953204353</v>
      </c>
      <c r="J30" s="153">
        <v>8.8753280941872612E-2</v>
      </c>
      <c r="K30" s="153">
        <v>0.13125294092242606</v>
      </c>
      <c r="L30" s="153">
        <v>9.9912214795494503E-2</v>
      </c>
      <c r="M30" s="153">
        <v>0.25485416818440682</v>
      </c>
      <c r="N30" s="153">
        <v>0.11854949479576334</v>
      </c>
      <c r="O30" s="153">
        <v>0.29689888348952242</v>
      </c>
      <c r="P30" s="153">
        <v>0.69279294853598761</v>
      </c>
      <c r="Q30" s="153">
        <v>0.12216732518112045</v>
      </c>
    </row>
    <row r="31" spans="1:17" x14ac:dyDescent="0.25">
      <c r="A31" s="154" t="s">
        <v>29</v>
      </c>
      <c r="B31" s="153">
        <v>63.514467646780055</v>
      </c>
      <c r="C31" s="153">
        <v>59.104160250677623</v>
      </c>
      <c r="D31" s="153">
        <v>70.314374189489897</v>
      </c>
      <c r="E31" s="153">
        <v>58.770899172926917</v>
      </c>
      <c r="F31" s="153">
        <v>73.029423303114228</v>
      </c>
      <c r="G31" s="153">
        <v>83.631432457641949</v>
      </c>
      <c r="H31" s="153">
        <v>82.738955919481086</v>
      </c>
      <c r="I31" s="153">
        <v>7.9213429555065451</v>
      </c>
      <c r="J31" s="153">
        <v>4.512626212290697</v>
      </c>
      <c r="K31" s="153">
        <v>14.055881231353899</v>
      </c>
      <c r="L31" s="153">
        <v>0</v>
      </c>
      <c r="M31" s="153">
        <v>0</v>
      </c>
      <c r="N31" s="153">
        <v>0</v>
      </c>
      <c r="O31" s="153">
        <v>0.57723228620692701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15.016067784679946</v>
      </c>
      <c r="F33" s="151">
        <v>11.092492475091188</v>
      </c>
      <c r="G33" s="151">
        <v>0</v>
      </c>
      <c r="H33" s="151">
        <v>0</v>
      </c>
      <c r="I33" s="151">
        <v>65.840061515802461</v>
      </c>
      <c r="J33" s="151">
        <v>59.248022976895236</v>
      </c>
      <c r="K33" s="151">
        <v>25.003161473435846</v>
      </c>
      <c r="L33" s="151">
        <v>41.714353634962521</v>
      </c>
      <c r="M33" s="151">
        <v>38.663507862962113</v>
      </c>
      <c r="N33" s="151">
        <v>35.377404303602553</v>
      </c>
      <c r="O33" s="151">
        <v>34.073680770749235</v>
      </c>
      <c r="P33" s="151">
        <v>35.057247603934435</v>
      </c>
      <c r="Q33" s="151">
        <v>38.951605779597109</v>
      </c>
    </row>
    <row r="34" spans="1:17" x14ac:dyDescent="0.25">
      <c r="A34" s="156" t="s">
        <v>112</v>
      </c>
      <c r="B34" s="155">
        <v>120.6490108609762</v>
      </c>
      <c r="C34" s="155">
        <v>118.28916201548741</v>
      </c>
      <c r="D34" s="155">
        <v>127.47777898612846</v>
      </c>
      <c r="E34" s="155">
        <v>134.08147234485901</v>
      </c>
      <c r="F34" s="155">
        <v>151.69691469575818</v>
      </c>
      <c r="G34" s="155">
        <v>152.0348973958032</v>
      </c>
      <c r="H34" s="155">
        <v>150.35555546020998</v>
      </c>
      <c r="I34" s="155">
        <v>133.03018463893125</v>
      </c>
      <c r="J34" s="155">
        <v>115.13232446010713</v>
      </c>
      <c r="K34" s="155">
        <v>70.409159464125224</v>
      </c>
      <c r="L34" s="155">
        <v>75.123375916993211</v>
      </c>
      <c r="M34" s="155">
        <v>69.92060440435489</v>
      </c>
      <c r="N34" s="155">
        <v>63.771916749908272</v>
      </c>
      <c r="O34" s="155">
        <v>62.787126845936932</v>
      </c>
      <c r="P34" s="155">
        <v>64.228408197355208</v>
      </c>
      <c r="Q34" s="155">
        <v>70.19981544079991</v>
      </c>
    </row>
    <row r="35" spans="1:17" x14ac:dyDescent="0.25">
      <c r="A35" s="152" t="s">
        <v>121</v>
      </c>
      <c r="B35" s="151">
        <v>4.4499261846233997</v>
      </c>
      <c r="C35" s="151">
        <v>8.5454348163013396</v>
      </c>
      <c r="D35" s="151">
        <v>0.76039316728506556</v>
      </c>
      <c r="E35" s="151">
        <v>1.0075069432206429</v>
      </c>
      <c r="F35" s="151">
        <v>0.37050829778644762</v>
      </c>
      <c r="G35" s="151">
        <v>1.1657237264888303</v>
      </c>
      <c r="H35" s="151">
        <v>1.1211618293677323</v>
      </c>
      <c r="I35" s="151">
        <v>0.33705480527823234</v>
      </c>
      <c r="J35" s="151">
        <v>0.38441747398665288</v>
      </c>
      <c r="K35" s="151">
        <v>0.15572706965276481</v>
      </c>
      <c r="L35" s="151">
        <v>0.12255127297363942</v>
      </c>
      <c r="M35" s="151">
        <v>0.31503901764327591</v>
      </c>
      <c r="N35" s="151">
        <v>0.1451536711179062</v>
      </c>
      <c r="O35" s="151">
        <v>0.36392039539177723</v>
      </c>
      <c r="P35" s="151">
        <v>0.84225115806303641</v>
      </c>
      <c r="Q35" s="151">
        <v>0.14813998529900504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0.27875995982064894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4.4499261846233997</v>
      </c>
      <c r="C37" s="153">
        <v>8.5454348163013396</v>
      </c>
      <c r="D37" s="153">
        <v>0.76039316728506556</v>
      </c>
      <c r="E37" s="153">
        <v>1.0075069432206429</v>
      </c>
      <c r="F37" s="153">
        <v>0.37050829778644762</v>
      </c>
      <c r="G37" s="153">
        <v>1.1657237264888303</v>
      </c>
      <c r="H37" s="153">
        <v>1.1211618293677323</v>
      </c>
      <c r="I37" s="153">
        <v>0.33705480527823234</v>
      </c>
      <c r="J37" s="153">
        <v>0.10565751416600394</v>
      </c>
      <c r="K37" s="153">
        <v>0.15572706965276481</v>
      </c>
      <c r="L37" s="153">
        <v>0.12255127297363942</v>
      </c>
      <c r="M37" s="153">
        <v>0.31503901764327591</v>
      </c>
      <c r="N37" s="153">
        <v>0.1451536711179062</v>
      </c>
      <c r="O37" s="153">
        <v>0.36392039539177723</v>
      </c>
      <c r="P37" s="153">
        <v>0.84225115806303641</v>
      </c>
      <c r="Q37" s="153">
        <v>0.14813998529900504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38.546368774750086</v>
      </c>
      <c r="C39" s="151">
        <v>34.76874682092388</v>
      </c>
      <c r="D39" s="151">
        <v>43.275862555402206</v>
      </c>
      <c r="E39" s="151">
        <v>44.975879154722563</v>
      </c>
      <c r="F39" s="151">
        <v>51.998635340283961</v>
      </c>
      <c r="G39" s="151">
        <v>52.630948465199779</v>
      </c>
      <c r="H39" s="151">
        <v>51.602384168306706</v>
      </c>
      <c r="I39" s="151">
        <v>45.229031423613407</v>
      </c>
      <c r="J39" s="151">
        <v>38.84320100288857</v>
      </c>
      <c r="K39" s="151">
        <v>23.91123067989103</v>
      </c>
      <c r="L39" s="151">
        <v>23.834436733381956</v>
      </c>
      <c r="M39" s="151">
        <v>21.811512722926604</v>
      </c>
      <c r="N39" s="151">
        <v>20.310170982492018</v>
      </c>
      <c r="O39" s="151">
        <v>19.950247872313934</v>
      </c>
      <c r="P39" s="151">
        <v>20.765908875229655</v>
      </c>
      <c r="Q39" s="151">
        <v>22.818994384622478</v>
      </c>
    </row>
    <row r="40" spans="1:17" x14ac:dyDescent="0.25">
      <c r="A40" s="150" t="s">
        <v>33</v>
      </c>
      <c r="B40" s="87">
        <v>1.8414057394300524E-2</v>
      </c>
      <c r="C40" s="87">
        <v>0</v>
      </c>
      <c r="D40" s="87">
        <v>0.10481636052255307</v>
      </c>
      <c r="E40" s="87">
        <v>0</v>
      </c>
      <c r="F40" s="87">
        <v>9.7757842860466369</v>
      </c>
      <c r="G40" s="87">
        <v>16.607745698861759</v>
      </c>
      <c r="H40" s="87">
        <v>14.186357808630939</v>
      </c>
      <c r="I40" s="87">
        <v>2.9887658395953034</v>
      </c>
      <c r="J40" s="87">
        <v>4.8188994524502959</v>
      </c>
      <c r="K40" s="87">
        <v>3.9389675577675152</v>
      </c>
      <c r="L40" s="87">
        <v>4.1822210205098003</v>
      </c>
      <c r="M40" s="87">
        <v>4.5249710696578811</v>
      </c>
      <c r="N40" s="87">
        <v>4.6716611024145376</v>
      </c>
      <c r="O40" s="87">
        <v>5.2640734674618672</v>
      </c>
      <c r="P40" s="87">
        <v>5.3859912826876384</v>
      </c>
      <c r="Q40" s="87">
        <v>6.0794812889972825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3.3423315148820715E-2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0.41929902205554148</v>
      </c>
      <c r="C43" s="87">
        <v>0.40287766720002466</v>
      </c>
      <c r="D43" s="87">
        <v>0.15887683360690327</v>
      </c>
      <c r="E43" s="87">
        <v>0.24681422500867076</v>
      </c>
      <c r="F43" s="87">
        <v>9.3016497520492888E-2</v>
      </c>
      <c r="G43" s="87">
        <v>0.21663882223768555</v>
      </c>
      <c r="H43" s="87">
        <v>0.23605996448460548</v>
      </c>
      <c r="I43" s="87">
        <v>9.9378232290191396E-2</v>
      </c>
      <c r="J43" s="87">
        <v>3.0334137242732942E-2</v>
      </c>
      <c r="K43" s="87">
        <v>4.1211640843627231E-2</v>
      </c>
      <c r="L43" s="87">
        <v>2.5651606595746987E-2</v>
      </c>
      <c r="M43" s="87">
        <v>3.2856731559181195E-2</v>
      </c>
      <c r="N43" s="87">
        <v>1.9630496300197059E-2</v>
      </c>
      <c r="O43" s="87">
        <v>3.7621195308003813E-2</v>
      </c>
      <c r="P43" s="87">
        <v>7.9924891577601395E-2</v>
      </c>
      <c r="Q43" s="87">
        <v>1.7598366379280923E-2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0.69083665733545796</v>
      </c>
      <c r="C45" s="87">
        <v>0</v>
      </c>
      <c r="D45" s="87">
        <v>0</v>
      </c>
      <c r="E45" s="87">
        <v>0</v>
      </c>
      <c r="F45" s="87">
        <v>0</v>
      </c>
      <c r="G45" s="87">
        <v>2.1006970691576918</v>
      </c>
      <c r="H45" s="87">
        <v>2.0884739765194058</v>
      </c>
      <c r="I45" s="87">
        <v>3.7234668311143477</v>
      </c>
      <c r="J45" s="87">
        <v>0</v>
      </c>
      <c r="K45" s="87">
        <v>0.49081883622115569</v>
      </c>
      <c r="L45" s="87">
        <v>0.45332109692878775</v>
      </c>
      <c r="M45" s="87">
        <v>0.42509043299153659</v>
      </c>
      <c r="N45" s="87">
        <v>0.93343935122724009</v>
      </c>
      <c r="O45" s="87">
        <v>0</v>
      </c>
      <c r="P45" s="87">
        <v>0</v>
      </c>
      <c r="Q45" s="87">
        <v>2.3964014315484525</v>
      </c>
    </row>
    <row r="46" spans="1:17" x14ac:dyDescent="0.25">
      <c r="A46" s="150" t="s">
        <v>26</v>
      </c>
      <c r="B46" s="87">
        <v>22.017653576876228</v>
      </c>
      <c r="C46" s="87">
        <v>10.561368985805991</v>
      </c>
      <c r="D46" s="87">
        <v>34.956434866986861</v>
      </c>
      <c r="E46" s="87">
        <v>40.412560753960115</v>
      </c>
      <c r="F46" s="87">
        <v>33.928016655935103</v>
      </c>
      <c r="G46" s="87">
        <v>27.450632430177844</v>
      </c>
      <c r="H46" s="87">
        <v>29.205891413851717</v>
      </c>
      <c r="I46" s="87">
        <v>34.842401058274447</v>
      </c>
      <c r="J46" s="87">
        <v>19.832849217897881</v>
      </c>
      <c r="K46" s="87">
        <v>17.546663195447696</v>
      </c>
      <c r="L46" s="87">
        <v>11.959919703711861</v>
      </c>
      <c r="M46" s="87">
        <v>8.2898603179467578</v>
      </c>
      <c r="N46" s="87">
        <v>8.8682561836837976</v>
      </c>
      <c r="O46" s="87">
        <v>9.5607505835461666</v>
      </c>
      <c r="P46" s="87">
        <v>11.2981783961961</v>
      </c>
      <c r="Q46" s="87">
        <v>10.062341413222308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4.6983580920955612</v>
      </c>
      <c r="C48" s="87">
        <v>4.889725657646486</v>
      </c>
      <c r="D48" s="87">
        <v>5.3245833932995916</v>
      </c>
      <c r="E48" s="87">
        <v>1.5528420077106735</v>
      </c>
      <c r="F48" s="87">
        <v>5.6030647154428959</v>
      </c>
      <c r="G48" s="87">
        <v>4.1548319026347293</v>
      </c>
      <c r="H48" s="87">
        <v>3.544064968872596</v>
      </c>
      <c r="I48" s="87">
        <v>2.8837548285483185</v>
      </c>
      <c r="J48" s="87">
        <v>10.549378945380729</v>
      </c>
      <c r="K48" s="87">
        <v>1.4640753579774586</v>
      </c>
      <c r="L48" s="87">
        <v>1.3821027097502474</v>
      </c>
      <c r="M48" s="87">
        <v>1.6752406975237635</v>
      </c>
      <c r="N48" s="87">
        <v>0.98756044416623334</v>
      </c>
      <c r="O48" s="87">
        <v>0.45284255732648276</v>
      </c>
      <c r="P48" s="87">
        <v>0.60509596337583282</v>
      </c>
      <c r="Q48" s="87">
        <v>0.58513035023795812</v>
      </c>
    </row>
    <row r="49" spans="1:17" x14ac:dyDescent="0.25">
      <c r="A49" s="150" t="s">
        <v>22</v>
      </c>
      <c r="B49" s="87">
        <v>10.701807368993</v>
      </c>
      <c r="C49" s="87">
        <v>18.914774510271382</v>
      </c>
      <c r="D49" s="87">
        <v>2.7311511009862972</v>
      </c>
      <c r="E49" s="87">
        <v>2.7636621680431022</v>
      </c>
      <c r="F49" s="87">
        <v>2.5987531853388286</v>
      </c>
      <c r="G49" s="87">
        <v>2.1004025421300727</v>
      </c>
      <c r="H49" s="87">
        <v>2.3415360359474402</v>
      </c>
      <c r="I49" s="87">
        <v>0.69126463379079695</v>
      </c>
      <c r="J49" s="87">
        <v>3.5783159347681135</v>
      </c>
      <c r="K49" s="87">
        <v>0.42949409163357621</v>
      </c>
      <c r="L49" s="87">
        <v>5.8312205958855161</v>
      </c>
      <c r="M49" s="87">
        <v>6.8634934732474848</v>
      </c>
      <c r="N49" s="87">
        <v>4.8296234047000146</v>
      </c>
      <c r="O49" s="87">
        <v>4.6349600686714121</v>
      </c>
      <c r="P49" s="87">
        <v>3.396718341392484</v>
      </c>
      <c r="Q49" s="87">
        <v>3.6780415342371979</v>
      </c>
    </row>
    <row r="50" spans="1:17" x14ac:dyDescent="0.25">
      <c r="A50" s="149" t="s">
        <v>119</v>
      </c>
      <c r="B50" s="148">
        <v>77.652715901602718</v>
      </c>
      <c r="C50" s="148">
        <v>74.974980378262188</v>
      </c>
      <c r="D50" s="148">
        <v>83.441523263441184</v>
      </c>
      <c r="E50" s="148">
        <v>88.098086246915813</v>
      </c>
      <c r="F50" s="148">
        <v>99.327771057687769</v>
      </c>
      <c r="G50" s="148">
        <v>98.238225204114599</v>
      </c>
      <c r="H50" s="148">
        <v>97.632009462535564</v>
      </c>
      <c r="I50" s="148">
        <v>87.464098410039597</v>
      </c>
      <c r="J50" s="148">
        <v>75.904705983231906</v>
      </c>
      <c r="K50" s="148">
        <v>46.342201714581421</v>
      </c>
      <c r="L50" s="148">
        <v>51.166387910637624</v>
      </c>
      <c r="M50" s="148">
        <v>47.79405266378501</v>
      </c>
      <c r="N50" s="148">
        <v>43.316592096298351</v>
      </c>
      <c r="O50" s="148">
        <v>42.472958578231221</v>
      </c>
      <c r="P50" s="148">
        <v>42.620248164062509</v>
      </c>
      <c r="Q50" s="148">
        <v>47.232681070878421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201.2522747977921</v>
      </c>
      <c r="C53" s="96">
        <v>196.05546162464992</v>
      </c>
      <c r="D53" s="96">
        <v>125.78091137204812</v>
      </c>
      <c r="E53" s="96">
        <v>151.20903672295816</v>
      </c>
      <c r="F53" s="96">
        <v>191.31001199289858</v>
      </c>
      <c r="G53" s="96">
        <v>256.23293671124304</v>
      </c>
      <c r="H53" s="96">
        <v>278.45784570707076</v>
      </c>
      <c r="I53" s="96">
        <v>257.13478337410641</v>
      </c>
      <c r="J53" s="96">
        <v>248.49883730709917</v>
      </c>
      <c r="K53" s="96">
        <v>156.69383115230954</v>
      </c>
      <c r="L53" s="96">
        <v>271.31067526075634</v>
      </c>
      <c r="M53" s="96">
        <v>302.8925134387049</v>
      </c>
      <c r="N53" s="96">
        <v>206.85324819804885</v>
      </c>
      <c r="O53" s="96">
        <v>216.73836875674402</v>
      </c>
      <c r="P53" s="96">
        <v>194.50259170543274</v>
      </c>
      <c r="Q53" s="96">
        <v>200.78481136625504</v>
      </c>
    </row>
    <row r="54" spans="1:17" x14ac:dyDescent="0.25">
      <c r="A54" s="132" t="s">
        <v>83</v>
      </c>
      <c r="B54" s="160">
        <v>0.52404488591678611</v>
      </c>
      <c r="C54" s="160">
        <v>0.51051279854442422</v>
      </c>
      <c r="D54" s="160">
        <v>0.32752346981768099</v>
      </c>
      <c r="E54" s="160">
        <v>0.39373628188146581</v>
      </c>
      <c r="F54" s="160">
        <v>0.49815602586499219</v>
      </c>
      <c r="G54" s="160">
        <v>0.66721014816792268</v>
      </c>
      <c r="H54" s="160">
        <v>0.72508204010520183</v>
      </c>
      <c r="I54" s="160">
        <v>0.66955848501047255</v>
      </c>
      <c r="J54" s="160">
        <v>0.64707116964464406</v>
      </c>
      <c r="K54" s="160">
        <v>0.40801824949596543</v>
      </c>
      <c r="L54" s="160">
        <v>0.70647137781614266</v>
      </c>
      <c r="M54" s="160">
        <v>0.78870796769635287</v>
      </c>
      <c r="N54" s="160">
        <v>0.53862937431329994</v>
      </c>
      <c r="O54" s="160">
        <v>0.56436944050961979</v>
      </c>
      <c r="P54" s="160">
        <v>0.50646924902192891</v>
      </c>
      <c r="Q54" s="160">
        <v>0.52282764839290574</v>
      </c>
    </row>
    <row r="55" spans="1:17" x14ac:dyDescent="0.25">
      <c r="A55" s="76" t="s">
        <v>82</v>
      </c>
      <c r="B55" s="159">
        <v>0.38721364126484192</v>
      </c>
      <c r="C55" s="159">
        <v>0.37721486259877524</v>
      </c>
      <c r="D55" s="159">
        <v>0.24200513878869923</v>
      </c>
      <c r="E55" s="159">
        <v>0.29092939078812408</v>
      </c>
      <c r="F55" s="159">
        <v>0.36808451695077915</v>
      </c>
      <c r="G55" s="159">
        <v>0.49299759983151592</v>
      </c>
      <c r="H55" s="159">
        <v>0.53575879568731821</v>
      </c>
      <c r="I55" s="159">
        <v>0.49473277192107723</v>
      </c>
      <c r="J55" s="159">
        <v>0.47811702869167783</v>
      </c>
      <c r="K55" s="159">
        <v>0.30148225149348562</v>
      </c>
      <c r="L55" s="159">
        <v>0.52200748829942156</v>
      </c>
      <c r="M55" s="159">
        <v>0.58277161417579959</v>
      </c>
      <c r="N55" s="159">
        <v>0.39799003277206835</v>
      </c>
      <c r="O55" s="159">
        <v>0.41700921419359571</v>
      </c>
      <c r="P55" s="159">
        <v>0.3742271079687477</v>
      </c>
      <c r="Q55" s="159">
        <v>0.38631423171697199</v>
      </c>
    </row>
    <row r="56" spans="1:17" x14ac:dyDescent="0.25">
      <c r="A56" s="76" t="s">
        <v>81</v>
      </c>
      <c r="B56" s="159">
        <v>9.6803410316210474</v>
      </c>
      <c r="C56" s="159">
        <v>9.4303715649693842</v>
      </c>
      <c r="D56" s="159">
        <v>6.0501284697174782</v>
      </c>
      <c r="E56" s="159">
        <v>7.2732347697031017</v>
      </c>
      <c r="F56" s="159">
        <v>9.2021129237694836</v>
      </c>
      <c r="G56" s="159">
        <v>12.324939995787894</v>
      </c>
      <c r="H56" s="159">
        <v>13.393969892182952</v>
      </c>
      <c r="I56" s="159">
        <v>12.368319298026925</v>
      </c>
      <c r="J56" s="159">
        <v>11.95292571729194</v>
      </c>
      <c r="K56" s="159">
        <v>7.5370562873371476</v>
      </c>
      <c r="L56" s="159">
        <v>13.050187207485543</v>
      </c>
      <c r="M56" s="159">
        <v>14.56929035439499</v>
      </c>
      <c r="N56" s="159">
        <v>9.9497508193017055</v>
      </c>
      <c r="O56" s="159">
        <v>10.42523035483989</v>
      </c>
      <c r="P56" s="159">
        <v>9.3556776992186883</v>
      </c>
      <c r="Q56" s="159">
        <v>9.6578557929242983</v>
      </c>
    </row>
    <row r="57" spans="1:17" x14ac:dyDescent="0.25">
      <c r="A57" s="76" t="s">
        <v>80</v>
      </c>
      <c r="B57" s="159">
        <v>0.24200852579052623</v>
      </c>
      <c r="C57" s="159">
        <v>0.23575928912423461</v>
      </c>
      <c r="D57" s="159">
        <v>0.15125321174293704</v>
      </c>
      <c r="E57" s="159">
        <v>0.18183086924257741</v>
      </c>
      <c r="F57" s="159">
        <v>0.23005282309423714</v>
      </c>
      <c r="G57" s="159">
        <v>0.30812349989469734</v>
      </c>
      <c r="H57" s="159">
        <v>0.33484924730457388</v>
      </c>
      <c r="I57" s="159">
        <v>0.30920798245067327</v>
      </c>
      <c r="J57" s="159">
        <v>0.29882314293229861</v>
      </c>
      <c r="K57" s="159">
        <v>0.18842640718342862</v>
      </c>
      <c r="L57" s="159">
        <v>0.32625468018713855</v>
      </c>
      <c r="M57" s="159">
        <v>0.36423225885987481</v>
      </c>
      <c r="N57" s="159">
        <v>0.2487437704825427</v>
      </c>
      <c r="O57" s="159">
        <v>0.2606307588709974</v>
      </c>
      <c r="P57" s="159">
        <v>0.23389194248046719</v>
      </c>
      <c r="Q57" s="159">
        <v>0.24144639482310759</v>
      </c>
    </row>
    <row r="58" spans="1:17" x14ac:dyDescent="0.25">
      <c r="A58" s="129" t="s">
        <v>79</v>
      </c>
      <c r="B58" s="158">
        <v>0.34936325727785711</v>
      </c>
      <c r="C58" s="158">
        <v>0.34034186569628272</v>
      </c>
      <c r="D58" s="158">
        <v>0.21834897987845409</v>
      </c>
      <c r="E58" s="158">
        <v>0.26249085458764365</v>
      </c>
      <c r="F58" s="158">
        <v>0.33210401724332822</v>
      </c>
      <c r="G58" s="158">
        <v>0.44480676544528169</v>
      </c>
      <c r="H58" s="158">
        <v>0.48338802673680137</v>
      </c>
      <c r="I58" s="158">
        <v>0.44637232334031479</v>
      </c>
      <c r="J58" s="158">
        <v>0.43138077976309608</v>
      </c>
      <c r="K58" s="158">
        <v>0.27201216633064357</v>
      </c>
      <c r="L58" s="158">
        <v>0.47098091854409496</v>
      </c>
      <c r="M58" s="158">
        <v>0.5258053117975684</v>
      </c>
      <c r="N58" s="158">
        <v>0.35908624954220003</v>
      </c>
      <c r="O58" s="158">
        <v>0.37624629367307982</v>
      </c>
      <c r="P58" s="158">
        <v>0.33764616601461928</v>
      </c>
      <c r="Q58" s="158">
        <v>0.34855176559527035</v>
      </c>
    </row>
    <row r="59" spans="1:17" x14ac:dyDescent="0.25">
      <c r="A59" s="92" t="s">
        <v>125</v>
      </c>
      <c r="B59" s="91">
        <v>6.9872651455571422E-2</v>
      </c>
      <c r="C59" s="91">
        <v>6.8068373139256566E-2</v>
      </c>
      <c r="D59" s="91">
        <v>4.3669795975690817E-2</v>
      </c>
      <c r="E59" s="91">
        <v>5.249817091752873E-2</v>
      </c>
      <c r="F59" s="91">
        <v>6.6420803448665688E-2</v>
      </c>
      <c r="G59" s="91">
        <v>8.8961353089056339E-2</v>
      </c>
      <c r="H59" s="91">
        <v>9.6677605347360251E-2</v>
      </c>
      <c r="I59" s="91">
        <v>8.9274464668062936E-2</v>
      </c>
      <c r="J59" s="91">
        <v>8.6276155952619227E-2</v>
      </c>
      <c r="K59" s="91">
        <v>5.4402433266128702E-2</v>
      </c>
      <c r="L59" s="91">
        <v>9.419618370881902E-2</v>
      </c>
      <c r="M59" s="91">
        <v>0.1051610623595137</v>
      </c>
      <c r="N59" s="91">
        <v>7.1817249908440017E-2</v>
      </c>
      <c r="O59" s="91">
        <v>7.5249258734615965E-2</v>
      </c>
      <c r="P59" s="91">
        <v>6.7529233202923866E-2</v>
      </c>
      <c r="Q59" s="91">
        <v>6.9710353119054075E-2</v>
      </c>
    </row>
    <row r="60" spans="1:17" x14ac:dyDescent="0.25">
      <c r="A60" s="92" t="s">
        <v>26</v>
      </c>
      <c r="B60" s="91">
        <v>0.10480897718335713</v>
      </c>
      <c r="C60" s="91">
        <v>0.10210255970888482</v>
      </c>
      <c r="D60" s="91">
        <v>6.5504693963536198E-2</v>
      </c>
      <c r="E60" s="91">
        <v>7.8747256376293095E-2</v>
      </c>
      <c r="F60" s="91">
        <v>9.9631205172998394E-2</v>
      </c>
      <c r="G60" s="91">
        <v>0.13344202963358454</v>
      </c>
      <c r="H60" s="91">
        <v>0.14501640802104043</v>
      </c>
      <c r="I60" s="91">
        <v>0.13391169700209438</v>
      </c>
      <c r="J60" s="91">
        <v>0.12941423392892876</v>
      </c>
      <c r="K60" s="91">
        <v>8.1603649899193054E-2</v>
      </c>
      <c r="L60" s="91">
        <v>0.14129427556322849</v>
      </c>
      <c r="M60" s="91">
        <v>0.15774159353927047</v>
      </c>
      <c r="N60" s="91">
        <v>0.10772587486266</v>
      </c>
      <c r="O60" s="91">
        <v>0.11287388810192395</v>
      </c>
      <c r="P60" s="91">
        <v>0.10129384980438577</v>
      </c>
      <c r="Q60" s="91">
        <v>0.10456552967858113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0.17468162863892855</v>
      </c>
      <c r="C62" s="157">
        <v>0.17017093284814133</v>
      </c>
      <c r="D62" s="157">
        <v>0.10917448993922707</v>
      </c>
      <c r="E62" s="157">
        <v>0.13124542729382183</v>
      </c>
      <c r="F62" s="157">
        <v>0.16605200862166414</v>
      </c>
      <c r="G62" s="157">
        <v>0.22240338272264082</v>
      </c>
      <c r="H62" s="157">
        <v>0.24169401336840068</v>
      </c>
      <c r="I62" s="157">
        <v>0.22318616167015748</v>
      </c>
      <c r="J62" s="157">
        <v>0.21569038988154809</v>
      </c>
      <c r="K62" s="157">
        <v>0.13600608316532181</v>
      </c>
      <c r="L62" s="157">
        <v>0.23549045927204748</v>
      </c>
      <c r="M62" s="157">
        <v>0.26290265589878425</v>
      </c>
      <c r="N62" s="157">
        <v>0.17954312477110002</v>
      </c>
      <c r="O62" s="157">
        <v>0.18812314683653991</v>
      </c>
      <c r="P62" s="157">
        <v>0.16882308300730964</v>
      </c>
      <c r="Q62" s="157">
        <v>0.17427588279763517</v>
      </c>
    </row>
    <row r="63" spans="1:17" x14ac:dyDescent="0.25">
      <c r="A63" s="156" t="s">
        <v>115</v>
      </c>
      <c r="B63" s="155">
        <v>32.792030105223404</v>
      </c>
      <c r="C63" s="155">
        <v>31.945261768338185</v>
      </c>
      <c r="D63" s="155">
        <v>20.494731980142035</v>
      </c>
      <c r="E63" s="155">
        <v>24.637988760042958</v>
      </c>
      <c r="F63" s="155">
        <v>31.172038572011274</v>
      </c>
      <c r="G63" s="155">
        <v>41.750574909164101</v>
      </c>
      <c r="H63" s="155">
        <v>45.371899863673548</v>
      </c>
      <c r="I63" s="155">
        <v>41.897521734727349</v>
      </c>
      <c r="J63" s="155">
        <v>40.490381349850026</v>
      </c>
      <c r="K63" s="155">
        <v>25.531680740563246</v>
      </c>
      <c r="L63" s="155">
        <v>44.2073404633975</v>
      </c>
      <c r="M63" s="155">
        <v>49.353282735851948</v>
      </c>
      <c r="N63" s="155">
        <v>33.704652278286147</v>
      </c>
      <c r="O63" s="155">
        <v>35.315333058318011</v>
      </c>
      <c r="P63" s="155">
        <v>31.692237263687858</v>
      </c>
      <c r="Q63" s="155">
        <v>32.715861649808701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22.182930746418606</v>
      </c>
      <c r="C66" s="153">
        <v>14.608654909138806</v>
      </c>
      <c r="D66" s="153">
        <v>9.5076876923795623</v>
      </c>
      <c r="E66" s="153">
        <v>13.497917174919849</v>
      </c>
      <c r="F66" s="153">
        <v>15.991338940990488</v>
      </c>
      <c r="G66" s="153">
        <v>23.559060515536885</v>
      </c>
      <c r="H66" s="153">
        <v>26.250381033048882</v>
      </c>
      <c r="I66" s="153">
        <v>30.422932549365896</v>
      </c>
      <c r="J66" s="153">
        <v>28.131227498948306</v>
      </c>
      <c r="K66" s="153">
        <v>11.529865227588999</v>
      </c>
      <c r="L66" s="153">
        <v>30.430091916179435</v>
      </c>
      <c r="M66" s="153">
        <v>35.543454765227523</v>
      </c>
      <c r="N66" s="153">
        <v>14.991452881233641</v>
      </c>
      <c r="O66" s="153">
        <v>25.82151790386223</v>
      </c>
      <c r="P66" s="153">
        <v>20.352545139017877</v>
      </c>
      <c r="Q66" s="153">
        <v>21.452323423933791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10.609099358804798</v>
      </c>
      <c r="C68" s="153">
        <v>17.336606859199378</v>
      </c>
      <c r="D68" s="153">
        <v>10.987044287762473</v>
      </c>
      <c r="E68" s="153">
        <v>11.14007158512311</v>
      </c>
      <c r="F68" s="153">
        <v>15.180699631020786</v>
      </c>
      <c r="G68" s="153">
        <v>18.191514393627216</v>
      </c>
      <c r="H68" s="153">
        <v>19.121518830624666</v>
      </c>
      <c r="I68" s="153">
        <v>11.474589185361452</v>
      </c>
      <c r="J68" s="153">
        <v>12.35915385090172</v>
      </c>
      <c r="K68" s="153">
        <v>14.001815512974247</v>
      </c>
      <c r="L68" s="153">
        <v>13.777248547218065</v>
      </c>
      <c r="M68" s="153">
        <v>13.809827970624426</v>
      </c>
      <c r="N68" s="153">
        <v>18.713199397052506</v>
      </c>
      <c r="O68" s="153">
        <v>9.4938151544557812</v>
      </c>
      <c r="P68" s="153">
        <v>11.33969212466998</v>
      </c>
      <c r="Q68" s="153">
        <v>11.26353822587491</v>
      </c>
    </row>
    <row r="69" spans="1:17" x14ac:dyDescent="0.25">
      <c r="A69" s="156" t="s">
        <v>114</v>
      </c>
      <c r="B69" s="155">
        <v>90.056169922044575</v>
      </c>
      <c r="C69" s="155">
        <v>87.730705076273992</v>
      </c>
      <c r="D69" s="155">
        <v>56.284318469701397</v>
      </c>
      <c r="E69" s="155">
        <v>67.662870983959593</v>
      </c>
      <c r="F69" s="155">
        <v>85.607215943925667</v>
      </c>
      <c r="G69" s="155">
        <v>114.65886242168997</v>
      </c>
      <c r="H69" s="155">
        <v>124.60404283289887</v>
      </c>
      <c r="I69" s="155">
        <v>115.06241987909536</v>
      </c>
      <c r="J69" s="155">
        <v>111.19801522961041</v>
      </c>
      <c r="K69" s="155">
        <v>70.117201398924777</v>
      </c>
      <c r="L69" s="155">
        <v>121.40583403341171</v>
      </c>
      <c r="M69" s="155">
        <v>135.53804390910872</v>
      </c>
      <c r="N69" s="155">
        <v>92.562487988606378</v>
      </c>
      <c r="O69" s="155">
        <v>96.985872010616518</v>
      </c>
      <c r="P69" s="155">
        <v>87.035828372632466</v>
      </c>
      <c r="Q69" s="155">
        <v>89.846989845619859</v>
      </c>
    </row>
    <row r="70" spans="1:17" x14ac:dyDescent="0.25">
      <c r="A70" s="156" t="s">
        <v>113</v>
      </c>
      <c r="B70" s="155">
        <v>47.110495099861879</v>
      </c>
      <c r="C70" s="155">
        <v>45.893989886322288</v>
      </c>
      <c r="D70" s="155">
        <v>29.443647356546752</v>
      </c>
      <c r="E70" s="155">
        <v>35.396035104443477</v>
      </c>
      <c r="F70" s="155">
        <v>44.783142906590598</v>
      </c>
      <c r="G70" s="155">
        <v>59.980740697151418</v>
      </c>
      <c r="H70" s="155">
        <v>65.183297872690503</v>
      </c>
      <c r="I70" s="155">
        <v>60.191851070111632</v>
      </c>
      <c r="J70" s="155">
        <v>58.17029034350027</v>
      </c>
      <c r="K70" s="155">
        <v>36.679952920266047</v>
      </c>
      <c r="L70" s="155">
        <v>63.510239823397505</v>
      </c>
      <c r="M70" s="155">
        <v>70.903130334681308</v>
      </c>
      <c r="N70" s="155">
        <v>48.421608875804878</v>
      </c>
      <c r="O70" s="155">
        <v>50.73558482519406</v>
      </c>
      <c r="P70" s="155">
        <v>45.53048358164321</v>
      </c>
      <c r="Q70" s="155">
        <v>47.001068094761351</v>
      </c>
    </row>
    <row r="71" spans="1:17" x14ac:dyDescent="0.25">
      <c r="A71" s="152" t="s">
        <v>123</v>
      </c>
      <c r="B71" s="151">
        <v>47.110495099861879</v>
      </c>
      <c r="C71" s="151">
        <v>45.893989886322288</v>
      </c>
      <c r="D71" s="151">
        <v>29.443647356546752</v>
      </c>
      <c r="E71" s="151">
        <v>28.274187324034475</v>
      </c>
      <c r="F71" s="151">
        <v>38.899889103207272</v>
      </c>
      <c r="G71" s="151">
        <v>59.980740697151418</v>
      </c>
      <c r="H71" s="151">
        <v>65.183297872690503</v>
      </c>
      <c r="I71" s="151">
        <v>6.6703415851736647</v>
      </c>
      <c r="J71" s="151">
        <v>4.3893437736830174</v>
      </c>
      <c r="K71" s="151">
        <v>13.278374274513254</v>
      </c>
      <c r="L71" s="151">
        <v>0.15175320178401225</v>
      </c>
      <c r="M71" s="151">
        <v>0.4643041834251484</v>
      </c>
      <c r="N71" s="151">
        <v>0.16171863706008488</v>
      </c>
      <c r="O71" s="151">
        <v>1.2690223978558679</v>
      </c>
      <c r="P71" s="151">
        <v>0.88232621505701347</v>
      </c>
      <c r="Q71" s="151">
        <v>0.14695265682162956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0.21255386173106289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2.5533675943738907</v>
      </c>
      <c r="C73" s="153">
        <v>4.6956674978201969</v>
      </c>
      <c r="D73" s="153">
        <v>0.26589357129761515</v>
      </c>
      <c r="E73" s="153">
        <v>0.40021899696141627</v>
      </c>
      <c r="F73" s="153">
        <v>0.16642740632150183</v>
      </c>
      <c r="G73" s="153">
        <v>0.70340236293688219</v>
      </c>
      <c r="H73" s="153">
        <v>0.74003725177744595</v>
      </c>
      <c r="I73" s="153">
        <v>0.23106704068020584</v>
      </c>
      <c r="J73" s="153">
        <v>8.056362424265591E-2</v>
      </c>
      <c r="K73" s="153">
        <v>0.12284550586715948</v>
      </c>
      <c r="L73" s="153">
        <v>0.15175320178401225</v>
      </c>
      <c r="M73" s="153">
        <v>0.4643041834251484</v>
      </c>
      <c r="N73" s="153">
        <v>0.16171863706008488</v>
      </c>
      <c r="O73" s="153">
        <v>0.43102379380595846</v>
      </c>
      <c r="P73" s="153">
        <v>0.88232621505701347</v>
      </c>
      <c r="Q73" s="153">
        <v>0.14695265682162956</v>
      </c>
    </row>
    <row r="74" spans="1:17" x14ac:dyDescent="0.25">
      <c r="A74" s="154" t="s">
        <v>29</v>
      </c>
      <c r="B74" s="153">
        <v>44.557127505487991</v>
      </c>
      <c r="C74" s="153">
        <v>41.198322388502092</v>
      </c>
      <c r="D74" s="153">
        <v>29.177753785249138</v>
      </c>
      <c r="E74" s="153">
        <v>27.873968327073058</v>
      </c>
      <c r="F74" s="153">
        <v>38.733461696885769</v>
      </c>
      <c r="G74" s="153">
        <v>59.277338334214534</v>
      </c>
      <c r="H74" s="153">
        <v>64.443260620913051</v>
      </c>
      <c r="I74" s="153">
        <v>6.4392745444934585</v>
      </c>
      <c r="J74" s="153">
        <v>4.0962262877092988</v>
      </c>
      <c r="K74" s="153">
        <v>13.155528768646095</v>
      </c>
      <c r="L74" s="153">
        <v>0</v>
      </c>
      <c r="M74" s="153">
        <v>0</v>
      </c>
      <c r="N74" s="153">
        <v>0</v>
      </c>
      <c r="O74" s="153">
        <v>0.83799860404990945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0</v>
      </c>
      <c r="C75" s="153">
        <v>0</v>
      </c>
      <c r="D75" s="153">
        <v>0</v>
      </c>
      <c r="E75" s="153">
        <v>0</v>
      </c>
      <c r="F75" s="153">
        <v>0</v>
      </c>
      <c r="G75" s="153">
        <v>0</v>
      </c>
      <c r="H75" s="153">
        <v>0</v>
      </c>
      <c r="I75" s="153">
        <v>0</v>
      </c>
      <c r="J75" s="153">
        <v>0</v>
      </c>
      <c r="K75" s="153">
        <v>0</v>
      </c>
      <c r="L75" s="153">
        <v>0</v>
      </c>
      <c r="M75" s="153">
        <v>0</v>
      </c>
      <c r="N75" s="153">
        <v>0</v>
      </c>
      <c r="O75" s="153">
        <v>0</v>
      </c>
      <c r="P75" s="153">
        <v>0</v>
      </c>
      <c r="Q75" s="153">
        <v>0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7.1218477804090004</v>
      </c>
      <c r="F76" s="151">
        <v>5.8832538033833295</v>
      </c>
      <c r="G76" s="151">
        <v>0</v>
      </c>
      <c r="H76" s="151">
        <v>0</v>
      </c>
      <c r="I76" s="151">
        <v>53.521509484937965</v>
      </c>
      <c r="J76" s="151">
        <v>53.780946569817253</v>
      </c>
      <c r="K76" s="151">
        <v>23.401578645752792</v>
      </c>
      <c r="L76" s="151">
        <v>63.358486621613494</v>
      </c>
      <c r="M76" s="151">
        <v>70.438826151256166</v>
      </c>
      <c r="N76" s="151">
        <v>48.259890238744795</v>
      </c>
      <c r="O76" s="151">
        <v>49.466562427338189</v>
      </c>
      <c r="P76" s="151">
        <v>44.648157366586197</v>
      </c>
      <c r="Q76" s="151">
        <v>46.854115437939718</v>
      </c>
    </row>
    <row r="77" spans="1:17" x14ac:dyDescent="0.25">
      <c r="A77" s="156" t="s">
        <v>112</v>
      </c>
      <c r="B77" s="155">
        <v>20.110608328791198</v>
      </c>
      <c r="C77" s="155">
        <v>19.591304512782315</v>
      </c>
      <c r="D77" s="155">
        <v>12.568954295712688</v>
      </c>
      <c r="E77" s="155">
        <v>15.10991970830921</v>
      </c>
      <c r="F77" s="155">
        <v>19.117104263448251</v>
      </c>
      <c r="G77" s="155">
        <v>25.604680674110252</v>
      </c>
      <c r="H77" s="155">
        <v>27.825557135790998</v>
      </c>
      <c r="I77" s="155">
        <v>25.694799829422635</v>
      </c>
      <c r="J77" s="155">
        <v>24.831832545814827</v>
      </c>
      <c r="K77" s="155">
        <v>15.658000730714779</v>
      </c>
      <c r="L77" s="155">
        <v>27.111359268217292</v>
      </c>
      <c r="M77" s="155">
        <v>30.267248952138281</v>
      </c>
      <c r="N77" s="155">
        <v>20.670298808939648</v>
      </c>
      <c r="O77" s="155">
        <v>21.658092800528259</v>
      </c>
      <c r="P77" s="155">
        <v>19.436130322764754</v>
      </c>
      <c r="Q77" s="155">
        <v>20.063895942612611</v>
      </c>
    </row>
    <row r="78" spans="1:17" x14ac:dyDescent="0.25">
      <c r="A78" s="152" t="s">
        <v>121</v>
      </c>
      <c r="B78" s="151">
        <v>0.74174435374454539</v>
      </c>
      <c r="C78" s="151">
        <v>1.4153132275835389</v>
      </c>
      <c r="D78" s="151">
        <v>7.4972650468111635E-2</v>
      </c>
      <c r="E78" s="151">
        <v>0.1135380507940229</v>
      </c>
      <c r="F78" s="151">
        <v>4.6692088454547254E-2</v>
      </c>
      <c r="G78" s="151">
        <v>0.19632324079697949</v>
      </c>
      <c r="H78" s="151">
        <v>0.20748786066502056</v>
      </c>
      <c r="I78" s="151">
        <v>6.510218546772345E-2</v>
      </c>
      <c r="J78" s="151">
        <v>8.2911470661997055E-2</v>
      </c>
      <c r="K78" s="151">
        <v>3.4631496654316141E-2</v>
      </c>
      <c r="L78" s="151">
        <v>4.4227666153300968E-2</v>
      </c>
      <c r="M78" s="151">
        <v>0.1363741697869566</v>
      </c>
      <c r="N78" s="151">
        <v>4.7048448723724295E-2</v>
      </c>
      <c r="O78" s="151">
        <v>0.12553244735564922</v>
      </c>
      <c r="P78" s="151">
        <v>0.25487325207114198</v>
      </c>
      <c r="Q78" s="151">
        <v>4.2340072140017726E-2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6.0123172837901973E-2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0.74174435374454539</v>
      </c>
      <c r="C80" s="153">
        <v>1.4153132275835389</v>
      </c>
      <c r="D80" s="153">
        <v>7.4972650468111635E-2</v>
      </c>
      <c r="E80" s="153">
        <v>0.1135380507940229</v>
      </c>
      <c r="F80" s="153">
        <v>4.6692088454547254E-2</v>
      </c>
      <c r="G80" s="153">
        <v>0.19632324079697949</v>
      </c>
      <c r="H80" s="153">
        <v>0.20748786066502056</v>
      </c>
      <c r="I80" s="153">
        <v>6.510218546772345E-2</v>
      </c>
      <c r="J80" s="153">
        <v>2.2788297824095083E-2</v>
      </c>
      <c r="K80" s="153">
        <v>3.4631496654316141E-2</v>
      </c>
      <c r="L80" s="153">
        <v>4.4227666153300968E-2</v>
      </c>
      <c r="M80" s="153">
        <v>0.1363741697869566</v>
      </c>
      <c r="N80" s="153">
        <v>4.7048448723724295E-2</v>
      </c>
      <c r="O80" s="153">
        <v>0.12553244735564922</v>
      </c>
      <c r="P80" s="153">
        <v>0.25487325207114198</v>
      </c>
      <c r="Q80" s="153">
        <v>4.2340072140017726E-2</v>
      </c>
    </row>
    <row r="81" spans="1:17" x14ac:dyDescent="0.25">
      <c r="A81" s="154" t="s">
        <v>26</v>
      </c>
      <c r="B81" s="153">
        <v>0</v>
      </c>
      <c r="C81" s="153">
        <v>0</v>
      </c>
      <c r="D81" s="153">
        <v>0</v>
      </c>
      <c r="E81" s="153">
        <v>0</v>
      </c>
      <c r="F81" s="153">
        <v>0</v>
      </c>
      <c r="G81" s="153">
        <v>0</v>
      </c>
      <c r="H81" s="153">
        <v>0</v>
      </c>
      <c r="I81" s="153">
        <v>0</v>
      </c>
      <c r="J81" s="153">
        <v>0</v>
      </c>
      <c r="K81" s="153">
        <v>0</v>
      </c>
      <c r="L81" s="153">
        <v>0</v>
      </c>
      <c r="M81" s="153">
        <v>0</v>
      </c>
      <c r="N81" s="153">
        <v>0</v>
      </c>
      <c r="O81" s="153">
        <v>0</v>
      </c>
      <c r="P81" s="153">
        <v>0</v>
      </c>
      <c r="Q81" s="153">
        <v>0</v>
      </c>
    </row>
    <row r="82" spans="1:17" x14ac:dyDescent="0.25">
      <c r="A82" s="152" t="s">
        <v>120</v>
      </c>
      <c r="B82" s="151">
        <v>6.4251743084690407</v>
      </c>
      <c r="C82" s="151">
        <v>5.7584743596997328</v>
      </c>
      <c r="D82" s="151">
        <v>4.2668796310420749</v>
      </c>
      <c r="E82" s="151">
        <v>5.0684252712454034</v>
      </c>
      <c r="F82" s="151">
        <v>6.5529568307365889</v>
      </c>
      <c r="G82" s="151">
        <v>8.8637454433812923</v>
      </c>
      <c r="H82" s="151">
        <v>9.5497973761151815</v>
      </c>
      <c r="I82" s="151">
        <v>8.7359941058693362</v>
      </c>
      <c r="J82" s="151">
        <v>8.3777329031636683</v>
      </c>
      <c r="K82" s="151">
        <v>5.3175193441811794</v>
      </c>
      <c r="L82" s="151">
        <v>8.6016365658048617</v>
      </c>
      <c r="M82" s="151">
        <v>9.4417731544442063</v>
      </c>
      <c r="N82" s="151">
        <v>6.5831062396186981</v>
      </c>
      <c r="O82" s="151">
        <v>6.8817342267044275</v>
      </c>
      <c r="P82" s="151">
        <v>6.2839625408347022</v>
      </c>
      <c r="Q82" s="151">
        <v>6.521924964806006</v>
      </c>
    </row>
    <row r="83" spans="1:17" x14ac:dyDescent="0.25">
      <c r="A83" s="150" t="s">
        <v>33</v>
      </c>
      <c r="B83" s="87">
        <v>3.0693819481651327E-3</v>
      </c>
      <c r="C83" s="87">
        <v>0</v>
      </c>
      <c r="D83" s="87">
        <v>1.0334601491560888E-2</v>
      </c>
      <c r="E83" s="87">
        <v>0</v>
      </c>
      <c r="F83" s="87">
        <v>1.2319610311663016</v>
      </c>
      <c r="G83" s="87">
        <v>2.7969632802733173</v>
      </c>
      <c r="H83" s="87">
        <v>2.6253988989272781</v>
      </c>
      <c r="I83" s="87">
        <v>0.57728056375968784</v>
      </c>
      <c r="J83" s="87">
        <v>1.0393441183394749</v>
      </c>
      <c r="K83" s="87">
        <v>0.875970645967032</v>
      </c>
      <c r="L83" s="87">
        <v>1.5093264279205956</v>
      </c>
      <c r="M83" s="87">
        <v>1.9587706232417572</v>
      </c>
      <c r="N83" s="87">
        <v>1.5142187320431724</v>
      </c>
      <c r="O83" s="87">
        <v>1.8158147600357273</v>
      </c>
      <c r="P83" s="87">
        <v>1.6298524504286629</v>
      </c>
      <c r="Q83" s="87">
        <v>1.737584054909191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7.2087675532781434E-3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6.9891649712079118E-2</v>
      </c>
      <c r="C86" s="87">
        <v>6.6725462629295185E-2</v>
      </c>
      <c r="D86" s="87">
        <v>1.5664813712121639E-2</v>
      </c>
      <c r="E86" s="87">
        <v>2.7814007838142335E-2</v>
      </c>
      <c r="F86" s="87">
        <v>1.1722097874478157E-2</v>
      </c>
      <c r="G86" s="87">
        <v>3.6484833153604623E-2</v>
      </c>
      <c r="H86" s="87">
        <v>4.3686447162755215E-2</v>
      </c>
      <c r="I86" s="87">
        <v>1.9194920258353551E-2</v>
      </c>
      <c r="J86" s="87">
        <v>6.5424911723580073E-3</v>
      </c>
      <c r="K86" s="87">
        <v>9.1648857528580235E-3</v>
      </c>
      <c r="L86" s="87">
        <v>9.2574370325516075E-3</v>
      </c>
      <c r="M86" s="87">
        <v>1.4223030283093158E-2</v>
      </c>
      <c r="N86" s="87">
        <v>6.362804271418436E-3</v>
      </c>
      <c r="O86" s="87">
        <v>1.2977235624220512E-2</v>
      </c>
      <c r="P86" s="87">
        <v>2.4186036246793816E-2</v>
      </c>
      <c r="Q86" s="87">
        <v>5.0298108275174877E-3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0.11515341349009323</v>
      </c>
      <c r="C88" s="87">
        <v>0</v>
      </c>
      <c r="D88" s="87">
        <v>0</v>
      </c>
      <c r="E88" s="87">
        <v>0</v>
      </c>
      <c r="F88" s="87">
        <v>0</v>
      </c>
      <c r="G88" s="87">
        <v>0.35378507546719851</v>
      </c>
      <c r="H88" s="87">
        <v>0.38650352348059558</v>
      </c>
      <c r="I88" s="87">
        <v>0.71918816888553705</v>
      </c>
      <c r="J88" s="87">
        <v>0</v>
      </c>
      <c r="K88" s="87">
        <v>0.10915116377884332</v>
      </c>
      <c r="L88" s="87">
        <v>0.16359955836221451</v>
      </c>
      <c r="M88" s="87">
        <v>0.18401325434946814</v>
      </c>
      <c r="N88" s="87">
        <v>0.30255434199282671</v>
      </c>
      <c r="O88" s="87">
        <v>0</v>
      </c>
      <c r="P88" s="87">
        <v>0</v>
      </c>
      <c r="Q88" s="87">
        <v>0.68491845252589423</v>
      </c>
    </row>
    <row r="89" spans="1:17" x14ac:dyDescent="0.25">
      <c r="A89" s="150" t="s">
        <v>26</v>
      </c>
      <c r="B89" s="87">
        <v>3.6700541864681462</v>
      </c>
      <c r="C89" s="87">
        <v>1.7491965649878338</v>
      </c>
      <c r="D89" s="87">
        <v>3.4466072101242489</v>
      </c>
      <c r="E89" s="87">
        <v>4.5541754391610212</v>
      </c>
      <c r="F89" s="87">
        <v>4.275666602477429</v>
      </c>
      <c r="G89" s="87">
        <v>4.6230483245386829</v>
      </c>
      <c r="H89" s="87">
        <v>5.4049895113646329</v>
      </c>
      <c r="I89" s="87">
        <v>6.7298149153047575</v>
      </c>
      <c r="J89" s="87">
        <v>4.2775649062473207</v>
      </c>
      <c r="K89" s="87">
        <v>3.9021295982934454</v>
      </c>
      <c r="L89" s="87">
        <v>4.3162288162427522</v>
      </c>
      <c r="M89" s="87">
        <v>3.5885168350478285</v>
      </c>
      <c r="N89" s="87">
        <v>2.8744550042277748</v>
      </c>
      <c r="O89" s="87">
        <v>3.2979311808491723</v>
      </c>
      <c r="P89" s="87">
        <v>3.418936789521041</v>
      </c>
      <c r="Q89" s="87">
        <v>2.8759302255458099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0.78315469562711737</v>
      </c>
      <c r="C91" s="87">
        <v>0.80984684235377902</v>
      </c>
      <c r="D91" s="87">
        <v>0.52498910670051568</v>
      </c>
      <c r="E91" s="87">
        <v>0.17499299228941956</v>
      </c>
      <c r="F91" s="87">
        <v>0.70610778455710488</v>
      </c>
      <c r="G91" s="87">
        <v>0.69972845671486539</v>
      </c>
      <c r="H91" s="87">
        <v>0.65588253112747363</v>
      </c>
      <c r="I91" s="87">
        <v>0.55699767145174217</v>
      </c>
      <c r="J91" s="87">
        <v>2.2752985546192708</v>
      </c>
      <c r="K91" s="87">
        <v>0.32558964202254126</v>
      </c>
      <c r="L91" s="87">
        <v>0.49878859479129933</v>
      </c>
      <c r="M91" s="87">
        <v>0.72517861764289138</v>
      </c>
      <c r="N91" s="87">
        <v>0.32009653328844889</v>
      </c>
      <c r="O91" s="87">
        <v>0.15620568456127998</v>
      </c>
      <c r="P91" s="87">
        <v>0.18310782303391804</v>
      </c>
      <c r="Q91" s="87">
        <v>0.1672368279933627</v>
      </c>
    </row>
    <row r="92" spans="1:17" x14ac:dyDescent="0.25">
      <c r="A92" s="150" t="s">
        <v>22</v>
      </c>
      <c r="B92" s="87">
        <v>1.7838509812234395</v>
      </c>
      <c r="C92" s="87">
        <v>3.1327054897288242</v>
      </c>
      <c r="D92" s="87">
        <v>0.2692838990136277</v>
      </c>
      <c r="E92" s="87">
        <v>0.31144283195682032</v>
      </c>
      <c r="F92" s="87">
        <v>0.3274993146612748</v>
      </c>
      <c r="G92" s="87">
        <v>0.35373547323362375</v>
      </c>
      <c r="H92" s="87">
        <v>0.43333646405244686</v>
      </c>
      <c r="I92" s="87">
        <v>0.13351786620925765</v>
      </c>
      <c r="J92" s="87">
        <v>0.77177406523196623</v>
      </c>
      <c r="K92" s="87">
        <v>9.5513408366460273E-2</v>
      </c>
      <c r="L92" s="87">
        <v>2.1044357314554487</v>
      </c>
      <c r="M92" s="87">
        <v>2.9710707938791669</v>
      </c>
      <c r="N92" s="87">
        <v>1.5654188237950573</v>
      </c>
      <c r="O92" s="87">
        <v>1.5988053656340275</v>
      </c>
      <c r="P92" s="87">
        <v>1.027879441604286</v>
      </c>
      <c r="Q92" s="87">
        <v>1.0512255930042302</v>
      </c>
    </row>
    <row r="93" spans="1:17" x14ac:dyDescent="0.25">
      <c r="A93" s="149" t="s">
        <v>119</v>
      </c>
      <c r="B93" s="148">
        <v>12.943689666577612</v>
      </c>
      <c r="C93" s="148">
        <v>12.417516925499044</v>
      </c>
      <c r="D93" s="148">
        <v>8.2271020142025009</v>
      </c>
      <c r="E93" s="148">
        <v>9.9279563862697842</v>
      </c>
      <c r="F93" s="148">
        <v>12.517455344257115</v>
      </c>
      <c r="G93" s="148">
        <v>16.54461198993198</v>
      </c>
      <c r="H93" s="148">
        <v>18.068271899010796</v>
      </c>
      <c r="I93" s="148">
        <v>16.893703538085575</v>
      </c>
      <c r="J93" s="148">
        <v>16.371188171989161</v>
      </c>
      <c r="K93" s="148">
        <v>10.305849889879283</v>
      </c>
      <c r="L93" s="148">
        <v>18.465495036259128</v>
      </c>
      <c r="M93" s="148">
        <v>20.689101627907121</v>
      </c>
      <c r="N93" s="148">
        <v>14.040144120597226</v>
      </c>
      <c r="O93" s="148">
        <v>14.650826126468182</v>
      </c>
      <c r="P93" s="148">
        <v>12.897294529858911</v>
      </c>
      <c r="Q93" s="148">
        <v>13.499630905666585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1.0000000000000004</v>
      </c>
      <c r="C98" s="77">
        <f t="shared" si="0"/>
        <v>1.0000000000000002</v>
      </c>
      <c r="D98" s="77">
        <f t="shared" si="0"/>
        <v>1</v>
      </c>
      <c r="E98" s="77">
        <f t="shared" si="0"/>
        <v>1</v>
      </c>
      <c r="F98" s="77">
        <f t="shared" si="0"/>
        <v>0.99999999999999989</v>
      </c>
      <c r="G98" s="77">
        <f t="shared" si="0"/>
        <v>0.99999999999999956</v>
      </c>
      <c r="H98" s="77">
        <f t="shared" si="0"/>
        <v>1.0000000000000004</v>
      </c>
      <c r="I98" s="77">
        <f t="shared" si="0"/>
        <v>0.99999999999999989</v>
      </c>
      <c r="J98" s="77">
        <f t="shared" si="0"/>
        <v>1</v>
      </c>
      <c r="K98" s="77">
        <f t="shared" si="0"/>
        <v>1</v>
      </c>
      <c r="L98" s="77">
        <f t="shared" si="0"/>
        <v>1.0000000000000002</v>
      </c>
      <c r="M98" s="77">
        <f t="shared" si="0"/>
        <v>1</v>
      </c>
      <c r="N98" s="77">
        <f t="shared" si="0"/>
        <v>0.99999999999999978</v>
      </c>
      <c r="O98" s="77">
        <f t="shared" si="0"/>
        <v>0.99999999999999989</v>
      </c>
      <c r="P98" s="77">
        <f t="shared" si="0"/>
        <v>1</v>
      </c>
      <c r="Q98" s="77">
        <f t="shared" si="0"/>
        <v>0.99999999999999978</v>
      </c>
    </row>
    <row r="99" spans="1:17" x14ac:dyDescent="0.25">
      <c r="A99" s="132" t="s">
        <v>83</v>
      </c>
      <c r="B99" s="146">
        <f t="shared" ref="B99:Q99" si="1">IF(B$6=0,0,B$6/B$5)</f>
        <v>1.1340620394195017E-3</v>
      </c>
      <c r="C99" s="146">
        <f t="shared" si="1"/>
        <v>1.1340620394195008E-3</v>
      </c>
      <c r="D99" s="146">
        <f t="shared" si="1"/>
        <v>1.1340620394195006E-3</v>
      </c>
      <c r="E99" s="146">
        <f t="shared" si="1"/>
        <v>1.1340620394195008E-3</v>
      </c>
      <c r="F99" s="146">
        <f t="shared" si="1"/>
        <v>1.1340620394195006E-3</v>
      </c>
      <c r="G99" s="146">
        <f t="shared" si="1"/>
        <v>1.1340620394195006E-3</v>
      </c>
      <c r="H99" s="146">
        <f t="shared" si="1"/>
        <v>1.1340620394195012E-3</v>
      </c>
      <c r="I99" s="146">
        <f t="shared" si="1"/>
        <v>1.1340620394195008E-3</v>
      </c>
      <c r="J99" s="146">
        <f t="shared" si="1"/>
        <v>1.1340620394195012E-3</v>
      </c>
      <c r="K99" s="146">
        <f t="shared" si="1"/>
        <v>1.1340620394195008E-3</v>
      </c>
      <c r="L99" s="146">
        <f t="shared" si="1"/>
        <v>1.134062039419501E-3</v>
      </c>
      <c r="M99" s="146">
        <f t="shared" si="1"/>
        <v>1.1340620394195012E-3</v>
      </c>
      <c r="N99" s="146">
        <f t="shared" si="1"/>
        <v>1.1340620394195006E-3</v>
      </c>
      <c r="O99" s="146">
        <f t="shared" si="1"/>
        <v>1.1340620394195006E-3</v>
      </c>
      <c r="P99" s="146">
        <f t="shared" si="1"/>
        <v>1.134062039419501E-3</v>
      </c>
      <c r="Q99" s="146">
        <f t="shared" si="1"/>
        <v>1.1340620394195006E-3</v>
      </c>
    </row>
    <row r="100" spans="1:17" x14ac:dyDescent="0.25">
      <c r="A100" s="76" t="s">
        <v>82</v>
      </c>
      <c r="B100" s="145">
        <f t="shared" ref="B100:Q100" si="2">IF(B$7=0,0,B$7/B$5)</f>
        <v>6.0483308769040066E-4</v>
      </c>
      <c r="C100" s="145">
        <f t="shared" si="2"/>
        <v>6.0483308769040034E-4</v>
      </c>
      <c r="D100" s="145">
        <f t="shared" si="2"/>
        <v>6.0483308769040023E-4</v>
      </c>
      <c r="E100" s="145">
        <f t="shared" si="2"/>
        <v>6.0483308769040034E-4</v>
      </c>
      <c r="F100" s="145">
        <f t="shared" si="2"/>
        <v>6.0483308769040023E-4</v>
      </c>
      <c r="G100" s="145">
        <f t="shared" si="2"/>
        <v>6.0483308769040023E-4</v>
      </c>
      <c r="H100" s="145">
        <f t="shared" si="2"/>
        <v>6.0483308769040056E-4</v>
      </c>
      <c r="I100" s="145">
        <f t="shared" si="2"/>
        <v>6.0483308769040034E-4</v>
      </c>
      <c r="J100" s="145">
        <f t="shared" si="2"/>
        <v>6.0483308769040056E-4</v>
      </c>
      <c r="K100" s="145">
        <f t="shared" si="2"/>
        <v>6.0483308769040034E-4</v>
      </c>
      <c r="L100" s="145">
        <f t="shared" si="2"/>
        <v>6.0483308769040056E-4</v>
      </c>
      <c r="M100" s="145">
        <f t="shared" si="2"/>
        <v>6.0483308769040066E-4</v>
      </c>
      <c r="N100" s="145">
        <f t="shared" si="2"/>
        <v>6.0483308769040023E-4</v>
      </c>
      <c r="O100" s="145">
        <f t="shared" si="2"/>
        <v>6.0483308769040023E-4</v>
      </c>
      <c r="P100" s="145">
        <f t="shared" si="2"/>
        <v>6.0483308769040045E-4</v>
      </c>
      <c r="Q100" s="145">
        <f t="shared" si="2"/>
        <v>6.0483308769040023E-4</v>
      </c>
    </row>
    <row r="101" spans="1:17" x14ac:dyDescent="0.25">
      <c r="A101" s="76" t="s">
        <v>81</v>
      </c>
      <c r="B101" s="145">
        <f t="shared" ref="B101:Q101" si="3">IF(B$8=0,0,B$8/B$5)</f>
        <v>1.5120827192260019E-2</v>
      </c>
      <c r="C101" s="145">
        <f t="shared" si="3"/>
        <v>1.5120827192260008E-2</v>
      </c>
      <c r="D101" s="145">
        <f t="shared" si="3"/>
        <v>1.5120827192260006E-2</v>
      </c>
      <c r="E101" s="145">
        <f t="shared" si="3"/>
        <v>1.5120827192260008E-2</v>
      </c>
      <c r="F101" s="145">
        <f t="shared" si="3"/>
        <v>1.5120827192260006E-2</v>
      </c>
      <c r="G101" s="145">
        <f t="shared" si="3"/>
        <v>1.5120827192260005E-2</v>
      </c>
      <c r="H101" s="145">
        <f t="shared" si="3"/>
        <v>1.5120827192260013E-2</v>
      </c>
      <c r="I101" s="145">
        <f t="shared" si="3"/>
        <v>1.5120827192260008E-2</v>
      </c>
      <c r="J101" s="145">
        <f t="shared" si="3"/>
        <v>1.5120827192260015E-2</v>
      </c>
      <c r="K101" s="145">
        <f t="shared" si="3"/>
        <v>1.5120827192260006E-2</v>
      </c>
      <c r="L101" s="145">
        <f t="shared" si="3"/>
        <v>1.5120827192260012E-2</v>
      </c>
      <c r="M101" s="145">
        <f t="shared" si="3"/>
        <v>1.5120827192260012E-2</v>
      </c>
      <c r="N101" s="145">
        <f t="shared" si="3"/>
        <v>1.5120827192260006E-2</v>
      </c>
      <c r="O101" s="145">
        <f t="shared" si="3"/>
        <v>1.5120827192260005E-2</v>
      </c>
      <c r="P101" s="145">
        <f t="shared" si="3"/>
        <v>1.512082719226001E-2</v>
      </c>
      <c r="Q101" s="145">
        <f t="shared" si="3"/>
        <v>1.5120827192260006E-2</v>
      </c>
    </row>
    <row r="102" spans="1:17" x14ac:dyDescent="0.25">
      <c r="A102" s="76" t="s">
        <v>80</v>
      </c>
      <c r="B102" s="145">
        <f t="shared" ref="B102:Q102" si="4">IF(B$9=0,0,B$9/B$5)</f>
        <v>3.780206798065005E-4</v>
      </c>
      <c r="C102" s="145">
        <f t="shared" si="4"/>
        <v>3.7802067980650028E-4</v>
      </c>
      <c r="D102" s="145">
        <f t="shared" si="4"/>
        <v>3.7802067980650023E-4</v>
      </c>
      <c r="E102" s="145">
        <f t="shared" si="4"/>
        <v>3.7802067980650033E-4</v>
      </c>
      <c r="F102" s="145">
        <f t="shared" si="4"/>
        <v>3.7802067980650023E-4</v>
      </c>
      <c r="G102" s="145">
        <f t="shared" si="4"/>
        <v>3.7802067980650017E-4</v>
      </c>
      <c r="H102" s="145">
        <f t="shared" si="4"/>
        <v>3.7802067980650039E-4</v>
      </c>
      <c r="I102" s="145">
        <f t="shared" si="4"/>
        <v>3.7802067980650028E-4</v>
      </c>
      <c r="J102" s="145">
        <f t="shared" si="4"/>
        <v>3.7802067980650044E-4</v>
      </c>
      <c r="K102" s="145">
        <f t="shared" si="4"/>
        <v>3.7802067980650028E-4</v>
      </c>
      <c r="L102" s="145">
        <f t="shared" si="4"/>
        <v>3.7802067980650033E-4</v>
      </c>
      <c r="M102" s="145">
        <f t="shared" si="4"/>
        <v>3.7802067980650044E-4</v>
      </c>
      <c r="N102" s="145">
        <f t="shared" si="4"/>
        <v>3.7802067980650023E-4</v>
      </c>
      <c r="O102" s="145">
        <f t="shared" si="4"/>
        <v>3.7802067980650017E-4</v>
      </c>
      <c r="P102" s="145">
        <f t="shared" si="4"/>
        <v>3.7802067980650039E-4</v>
      </c>
      <c r="Q102" s="145">
        <f t="shared" si="4"/>
        <v>3.7802067980650023E-4</v>
      </c>
    </row>
    <row r="103" spans="1:17" x14ac:dyDescent="0.25">
      <c r="A103" s="129" t="s">
        <v>79</v>
      </c>
      <c r="B103" s="144">
        <f t="shared" ref="B103:Q103" si="5">IF(B$10=0,0,B$10/B$5)</f>
        <v>7.560413596130011E-4</v>
      </c>
      <c r="C103" s="144">
        <f t="shared" si="5"/>
        <v>7.5604135961300056E-4</v>
      </c>
      <c r="D103" s="144">
        <f t="shared" si="5"/>
        <v>7.5604135961300045E-4</v>
      </c>
      <c r="E103" s="144">
        <f t="shared" si="5"/>
        <v>7.5604135961300067E-4</v>
      </c>
      <c r="F103" s="144">
        <f t="shared" si="5"/>
        <v>7.5604135961300045E-4</v>
      </c>
      <c r="G103" s="144">
        <f t="shared" si="5"/>
        <v>7.5604135961300034E-4</v>
      </c>
      <c r="H103" s="144">
        <f t="shared" si="5"/>
        <v>7.5604135961300078E-4</v>
      </c>
      <c r="I103" s="144">
        <f t="shared" si="5"/>
        <v>7.5604135961300056E-4</v>
      </c>
      <c r="J103" s="144">
        <f t="shared" si="5"/>
        <v>7.5604135961300088E-4</v>
      </c>
      <c r="K103" s="144">
        <f t="shared" si="5"/>
        <v>7.5604135961300067E-4</v>
      </c>
      <c r="L103" s="144">
        <f t="shared" si="5"/>
        <v>7.5604135961300088E-4</v>
      </c>
      <c r="M103" s="144">
        <f t="shared" si="5"/>
        <v>7.5604135961300088E-4</v>
      </c>
      <c r="N103" s="144">
        <f t="shared" si="5"/>
        <v>7.5604135961300034E-4</v>
      </c>
      <c r="O103" s="144">
        <f t="shared" si="5"/>
        <v>7.5604135961300045E-4</v>
      </c>
      <c r="P103" s="144">
        <f t="shared" si="5"/>
        <v>7.5604135961300078E-4</v>
      </c>
      <c r="Q103" s="144">
        <f t="shared" si="5"/>
        <v>7.5604135961300067E-4</v>
      </c>
    </row>
    <row r="104" spans="1:17" x14ac:dyDescent="0.25">
      <c r="A104" s="127" t="s">
        <v>117</v>
      </c>
      <c r="B104" s="143">
        <f t="shared" ref="B104:Q104" si="6">IF(B$15=0,0,B$15/B$5)</f>
        <v>0.18656291575668663</v>
      </c>
      <c r="C104" s="143">
        <f t="shared" si="6"/>
        <v>0.18656291575668713</v>
      </c>
      <c r="D104" s="143">
        <f t="shared" si="6"/>
        <v>0.1865629157566869</v>
      </c>
      <c r="E104" s="143">
        <f t="shared" si="6"/>
        <v>0.18656291575668693</v>
      </c>
      <c r="F104" s="143">
        <f t="shared" si="6"/>
        <v>0.1865629157566869</v>
      </c>
      <c r="G104" s="143">
        <f t="shared" si="6"/>
        <v>0.18656291575668671</v>
      </c>
      <c r="H104" s="143">
        <f t="shared" si="6"/>
        <v>0.18656291575668676</v>
      </c>
      <c r="I104" s="143">
        <f t="shared" si="6"/>
        <v>0.18656291575668674</v>
      </c>
      <c r="J104" s="143">
        <f t="shared" si="6"/>
        <v>0.18656291575668665</v>
      </c>
      <c r="K104" s="143">
        <f t="shared" si="6"/>
        <v>0.18656291575668679</v>
      </c>
      <c r="L104" s="143">
        <f t="shared" si="6"/>
        <v>0.18656291575668693</v>
      </c>
      <c r="M104" s="143">
        <f t="shared" si="6"/>
        <v>0.18656291575668671</v>
      </c>
      <c r="N104" s="143">
        <f t="shared" si="6"/>
        <v>0.18656291575668668</v>
      </c>
      <c r="O104" s="143">
        <f t="shared" si="6"/>
        <v>0.18656291575668668</v>
      </c>
      <c r="P104" s="143">
        <f t="shared" si="6"/>
        <v>0.18656291575668676</v>
      </c>
      <c r="Q104" s="143">
        <f t="shared" si="6"/>
        <v>0.18656291575668682</v>
      </c>
    </row>
    <row r="105" spans="1:17" x14ac:dyDescent="0.25">
      <c r="A105" s="127" t="s">
        <v>116</v>
      </c>
      <c r="B105" s="143">
        <f t="shared" ref="B105:Q105" si="7">IF(B$21=0,0,B$21/B$5)</f>
        <v>0.71306310222371638</v>
      </c>
      <c r="C105" s="143">
        <f t="shared" si="7"/>
        <v>0.71306310222371583</v>
      </c>
      <c r="D105" s="143">
        <f t="shared" si="7"/>
        <v>0.71306310222371572</v>
      </c>
      <c r="E105" s="143">
        <f t="shared" si="7"/>
        <v>0.71306310222371583</v>
      </c>
      <c r="F105" s="143">
        <f t="shared" si="7"/>
        <v>0.71306310222371561</v>
      </c>
      <c r="G105" s="143">
        <f t="shared" si="7"/>
        <v>0.71306310222371549</v>
      </c>
      <c r="H105" s="143">
        <f t="shared" si="7"/>
        <v>0.71306310222371616</v>
      </c>
      <c r="I105" s="143">
        <f t="shared" si="7"/>
        <v>0.71306310222371583</v>
      </c>
      <c r="J105" s="143">
        <f t="shared" si="7"/>
        <v>0.71306310222371605</v>
      </c>
      <c r="K105" s="143">
        <f t="shared" si="7"/>
        <v>0.71306310222371583</v>
      </c>
      <c r="L105" s="143">
        <f t="shared" si="7"/>
        <v>0.71306310222371594</v>
      </c>
      <c r="M105" s="143">
        <f t="shared" si="7"/>
        <v>0.71306310222371594</v>
      </c>
      <c r="N105" s="143">
        <f t="shared" si="7"/>
        <v>0.71306310222371572</v>
      </c>
      <c r="O105" s="143">
        <f t="shared" si="7"/>
        <v>0.71306310222371583</v>
      </c>
      <c r="P105" s="143">
        <f t="shared" si="7"/>
        <v>0.71306310222371594</v>
      </c>
      <c r="Q105" s="143">
        <f t="shared" si="7"/>
        <v>0.71306310222371561</v>
      </c>
    </row>
    <row r="106" spans="1:17" x14ac:dyDescent="0.25">
      <c r="A106" s="127" t="s">
        <v>113</v>
      </c>
      <c r="B106" s="143">
        <f t="shared" ref="B106:Q106" si="8">IF(B$27=0,0,B$27/B$5)</f>
        <v>2.9457302487897939E-2</v>
      </c>
      <c r="C106" s="143">
        <f t="shared" si="8"/>
        <v>2.9457302487897925E-2</v>
      </c>
      <c r="D106" s="143">
        <f t="shared" si="8"/>
        <v>2.9457302487897925E-2</v>
      </c>
      <c r="E106" s="143">
        <f t="shared" si="8"/>
        <v>2.9457302487897925E-2</v>
      </c>
      <c r="F106" s="143">
        <f t="shared" si="8"/>
        <v>2.9457302487897914E-2</v>
      </c>
      <c r="G106" s="143">
        <f t="shared" si="8"/>
        <v>2.9457302487897921E-2</v>
      </c>
      <c r="H106" s="143">
        <f t="shared" si="8"/>
        <v>2.9457302487897939E-2</v>
      </c>
      <c r="I106" s="143">
        <f t="shared" si="8"/>
        <v>2.9457302487897921E-2</v>
      </c>
      <c r="J106" s="143">
        <f t="shared" si="8"/>
        <v>2.9457302487897939E-2</v>
      </c>
      <c r="K106" s="143">
        <f t="shared" si="8"/>
        <v>2.9457302487897925E-2</v>
      </c>
      <c r="L106" s="143">
        <f t="shared" si="8"/>
        <v>2.9457302487897932E-2</v>
      </c>
      <c r="M106" s="143">
        <f t="shared" si="8"/>
        <v>2.9457302487897932E-2</v>
      </c>
      <c r="N106" s="143">
        <f t="shared" si="8"/>
        <v>2.9457302487897921E-2</v>
      </c>
      <c r="O106" s="143">
        <f t="shared" si="8"/>
        <v>2.9457302487897918E-2</v>
      </c>
      <c r="P106" s="143">
        <f t="shared" si="8"/>
        <v>2.9457302487897932E-2</v>
      </c>
      <c r="Q106" s="143">
        <f t="shared" si="8"/>
        <v>2.9457302487897921E-2</v>
      </c>
    </row>
    <row r="107" spans="1:17" x14ac:dyDescent="0.25">
      <c r="A107" s="142" t="s">
        <v>123</v>
      </c>
      <c r="B107" s="141">
        <f t="shared" ref="B107:Q107" si="9">IF(B$28=0,0,B$28/B$5)</f>
        <v>2.9457302487897939E-2</v>
      </c>
      <c r="C107" s="141">
        <f t="shared" si="9"/>
        <v>2.9457302487897925E-2</v>
      </c>
      <c r="D107" s="141">
        <f t="shared" si="9"/>
        <v>2.9457302487897925E-2</v>
      </c>
      <c r="E107" s="141">
        <f t="shared" si="9"/>
        <v>2.3530355480380231E-2</v>
      </c>
      <c r="F107" s="141">
        <f t="shared" si="9"/>
        <v>2.5587435934297142E-2</v>
      </c>
      <c r="G107" s="141">
        <f t="shared" si="9"/>
        <v>2.9457302487897921E-2</v>
      </c>
      <c r="H107" s="141">
        <f t="shared" si="9"/>
        <v>2.9457302487897939E-2</v>
      </c>
      <c r="I107" s="141">
        <f t="shared" si="9"/>
        <v>3.2643998527839384E-3</v>
      </c>
      <c r="J107" s="141">
        <f t="shared" si="9"/>
        <v>2.2227536857945106E-3</v>
      </c>
      <c r="K107" s="141">
        <f t="shared" si="9"/>
        <v>1.0663729269285604E-2</v>
      </c>
      <c r="L107" s="141">
        <f t="shared" si="9"/>
        <v>7.0386129557832358E-5</v>
      </c>
      <c r="M107" s="141">
        <f t="shared" si="9"/>
        <v>1.9289908235350578E-4</v>
      </c>
      <c r="N107" s="141">
        <f t="shared" si="9"/>
        <v>9.8381588724736759E-5</v>
      </c>
      <c r="O107" s="141">
        <f t="shared" si="9"/>
        <v>7.3679995542290193E-4</v>
      </c>
      <c r="P107" s="141">
        <f t="shared" si="9"/>
        <v>5.7084722509768049E-4</v>
      </c>
      <c r="Q107" s="141">
        <f t="shared" si="9"/>
        <v>9.2100648748394743E-5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5.9269470075176914E-3</v>
      </c>
      <c r="F108" s="141">
        <f t="shared" si="10"/>
        <v>3.8698665536007737E-3</v>
      </c>
      <c r="G108" s="141">
        <f t="shared" si="10"/>
        <v>0</v>
      </c>
      <c r="H108" s="141">
        <f t="shared" si="10"/>
        <v>0</v>
      </c>
      <c r="I108" s="141">
        <f t="shared" si="10"/>
        <v>2.6192902635113986E-2</v>
      </c>
      <c r="J108" s="141">
        <f t="shared" si="10"/>
        <v>2.7234548802103423E-2</v>
      </c>
      <c r="K108" s="141">
        <f t="shared" si="10"/>
        <v>1.879357321861232E-2</v>
      </c>
      <c r="L108" s="141">
        <f t="shared" si="10"/>
        <v>2.9386916358340096E-2</v>
      </c>
      <c r="M108" s="141">
        <f t="shared" si="10"/>
        <v>2.9264403405544426E-2</v>
      </c>
      <c r="N108" s="141">
        <f t="shared" si="10"/>
        <v>2.9358920899173184E-2</v>
      </c>
      <c r="O108" s="141">
        <f t="shared" si="10"/>
        <v>2.8720502532475017E-2</v>
      </c>
      <c r="P108" s="141">
        <f t="shared" si="10"/>
        <v>2.8886455262800249E-2</v>
      </c>
      <c r="Q108" s="141">
        <f t="shared" si="10"/>
        <v>2.9365201839149525E-2</v>
      </c>
    </row>
    <row r="109" spans="1:17" x14ac:dyDescent="0.25">
      <c r="A109" s="127" t="s">
        <v>112</v>
      </c>
      <c r="B109" s="143">
        <f t="shared" ref="B109:Q109" si="11">IF(B$34=0,0,B$34/B$5)</f>
        <v>5.2922895172910059E-2</v>
      </c>
      <c r="C109" s="143">
        <f t="shared" si="11"/>
        <v>5.2922895172910038E-2</v>
      </c>
      <c r="D109" s="143">
        <f t="shared" si="11"/>
        <v>5.2922895172910024E-2</v>
      </c>
      <c r="E109" s="143">
        <f t="shared" si="11"/>
        <v>5.2922895172910038E-2</v>
      </c>
      <c r="F109" s="143">
        <f t="shared" si="11"/>
        <v>5.2922895172910031E-2</v>
      </c>
      <c r="G109" s="143">
        <f t="shared" si="11"/>
        <v>5.2922895172910031E-2</v>
      </c>
      <c r="H109" s="143">
        <f t="shared" si="11"/>
        <v>5.2922895172910045E-2</v>
      </c>
      <c r="I109" s="143">
        <f t="shared" si="11"/>
        <v>5.2922895172910038E-2</v>
      </c>
      <c r="J109" s="143">
        <f t="shared" si="11"/>
        <v>5.2922895172910059E-2</v>
      </c>
      <c r="K109" s="143">
        <f t="shared" si="11"/>
        <v>5.2922895172910031E-2</v>
      </c>
      <c r="L109" s="143">
        <f t="shared" si="11"/>
        <v>5.2922895172910038E-2</v>
      </c>
      <c r="M109" s="143">
        <f t="shared" si="11"/>
        <v>5.2922895172910059E-2</v>
      </c>
      <c r="N109" s="143">
        <f t="shared" si="11"/>
        <v>5.2922895172910038E-2</v>
      </c>
      <c r="O109" s="143">
        <f t="shared" si="11"/>
        <v>5.2922895172910031E-2</v>
      </c>
      <c r="P109" s="143">
        <f t="shared" si="11"/>
        <v>5.2922895172910045E-2</v>
      </c>
      <c r="Q109" s="143">
        <f t="shared" si="11"/>
        <v>5.2922895172910038E-2</v>
      </c>
    </row>
    <row r="110" spans="1:17" x14ac:dyDescent="0.25">
      <c r="A110" s="142" t="s">
        <v>121</v>
      </c>
      <c r="B110" s="141">
        <f t="shared" ref="B110:Q110" si="12">IF(B$35=0,0,B$35/B$5)</f>
        <v>1.9519677394403323E-3</v>
      </c>
      <c r="C110" s="141">
        <f t="shared" si="12"/>
        <v>3.8232509494896859E-3</v>
      </c>
      <c r="D110" s="141">
        <f t="shared" si="12"/>
        <v>3.156801773805891E-4</v>
      </c>
      <c r="E110" s="141">
        <f t="shared" si="12"/>
        <v>3.9767003904092742E-4</v>
      </c>
      <c r="F110" s="141">
        <f t="shared" si="12"/>
        <v>1.2926018860549574E-4</v>
      </c>
      <c r="G110" s="141">
        <f t="shared" si="12"/>
        <v>4.0578495881068294E-4</v>
      </c>
      <c r="H110" s="141">
        <f t="shared" si="12"/>
        <v>3.9463210910885814E-4</v>
      </c>
      <c r="I110" s="141">
        <f t="shared" si="12"/>
        <v>1.3408923828588925E-4</v>
      </c>
      <c r="J110" s="141">
        <f t="shared" si="12"/>
        <v>1.767052456712953E-4</v>
      </c>
      <c r="K110" s="141">
        <f t="shared" si="12"/>
        <v>1.1705192116399206E-4</v>
      </c>
      <c r="L110" s="141">
        <f t="shared" si="12"/>
        <v>8.6334887027134989E-5</v>
      </c>
      <c r="M110" s="141">
        <f t="shared" si="12"/>
        <v>2.3845298604245499E-4</v>
      </c>
      <c r="N110" s="141">
        <f t="shared" si="12"/>
        <v>1.2045980287313629E-4</v>
      </c>
      <c r="O110" s="141">
        <f t="shared" si="12"/>
        <v>3.067463332708515E-4</v>
      </c>
      <c r="P110" s="141">
        <f t="shared" si="12"/>
        <v>6.9399773400063253E-4</v>
      </c>
      <c r="Q110" s="141">
        <f t="shared" si="12"/>
        <v>1.1168116132024895E-4</v>
      </c>
    </row>
    <row r="111" spans="1:17" x14ac:dyDescent="0.25">
      <c r="A111" s="142" t="s">
        <v>120</v>
      </c>
      <c r="B111" s="141">
        <f t="shared" ref="B111:Q111" si="13">IF(B$39=0,0,B$39/B$5)</f>
        <v>1.6908430656867188E-2</v>
      </c>
      <c r="C111" s="141">
        <f t="shared" si="13"/>
        <v>1.5555632586663242E-2</v>
      </c>
      <c r="D111" s="141">
        <f t="shared" si="13"/>
        <v>1.7966142458334101E-2</v>
      </c>
      <c r="E111" s="141">
        <f t="shared" si="13"/>
        <v>1.7752294155100067E-2</v>
      </c>
      <c r="F111" s="141">
        <f t="shared" si="13"/>
        <v>1.8140898466969108E-2</v>
      </c>
      <c r="G111" s="141">
        <f t="shared" si="13"/>
        <v>1.8320676477474877E-2</v>
      </c>
      <c r="H111" s="141">
        <f t="shared" si="13"/>
        <v>1.8163263470063435E-2</v>
      </c>
      <c r="I111" s="141">
        <f t="shared" si="13"/>
        <v>1.7993294494035042E-2</v>
      </c>
      <c r="J111" s="141">
        <f t="shared" si="13"/>
        <v>1.7855060813685181E-2</v>
      </c>
      <c r="K111" s="141">
        <f t="shared" si="13"/>
        <v>1.7972825756738572E-2</v>
      </c>
      <c r="L111" s="141">
        <f t="shared" si="13"/>
        <v>1.679087742462328E-2</v>
      </c>
      <c r="M111" s="141">
        <f t="shared" si="13"/>
        <v>1.6509130766697768E-2</v>
      </c>
      <c r="N111" s="141">
        <f t="shared" si="13"/>
        <v>1.685495912041644E-2</v>
      </c>
      <c r="O111" s="141">
        <f t="shared" si="13"/>
        <v>1.6815945080760866E-2</v>
      </c>
      <c r="P111" s="141">
        <f t="shared" si="13"/>
        <v>1.711068434386695E-2</v>
      </c>
      <c r="Q111" s="141">
        <f t="shared" si="13"/>
        <v>1.7202997474929507E-2</v>
      </c>
    </row>
    <row r="112" spans="1:17" x14ac:dyDescent="0.25">
      <c r="A112" s="140" t="s">
        <v>119</v>
      </c>
      <c r="B112" s="139">
        <f t="shared" ref="B112:Q112" si="14">IF(B$50=0,0,B$50/B$5)</f>
        <v>3.4062496776602544E-2</v>
      </c>
      <c r="C112" s="139">
        <f t="shared" si="14"/>
        <v>3.3544011636757111E-2</v>
      </c>
      <c r="D112" s="139">
        <f t="shared" si="14"/>
        <v>3.4641072537195339E-2</v>
      </c>
      <c r="E112" s="139">
        <f t="shared" si="14"/>
        <v>3.4772930978769045E-2</v>
      </c>
      <c r="F112" s="139">
        <f t="shared" si="14"/>
        <v>3.4652736517335428E-2</v>
      </c>
      <c r="G112" s="139">
        <f t="shared" si="14"/>
        <v>3.4196433736624475E-2</v>
      </c>
      <c r="H112" s="139">
        <f t="shared" si="14"/>
        <v>3.4364999593737761E-2</v>
      </c>
      <c r="I112" s="139">
        <f t="shared" si="14"/>
        <v>3.4795511440589108E-2</v>
      </c>
      <c r="J112" s="139">
        <f t="shared" si="14"/>
        <v>3.4891129113553583E-2</v>
      </c>
      <c r="K112" s="139">
        <f t="shared" si="14"/>
        <v>3.4833017495007459E-2</v>
      </c>
      <c r="L112" s="139">
        <f t="shared" si="14"/>
        <v>3.6045682861259629E-2</v>
      </c>
      <c r="M112" s="139">
        <f t="shared" si="14"/>
        <v>3.6175311420169838E-2</v>
      </c>
      <c r="N112" s="139">
        <f t="shared" si="14"/>
        <v>3.5947476249620462E-2</v>
      </c>
      <c r="O112" s="139">
        <f t="shared" si="14"/>
        <v>3.580020375887831E-2</v>
      </c>
      <c r="P112" s="139">
        <f t="shared" si="14"/>
        <v>3.5118213095042455E-2</v>
      </c>
      <c r="Q112" s="139">
        <f t="shared" si="14"/>
        <v>3.5608216536660277E-2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0.99999999999999978</v>
      </c>
      <c r="D115" s="77">
        <f t="shared" si="15"/>
        <v>1</v>
      </c>
      <c r="E115" s="77">
        <f t="shared" si="15"/>
        <v>0.99999999999999989</v>
      </c>
      <c r="F115" s="77">
        <f t="shared" si="15"/>
        <v>1.0000000000000002</v>
      </c>
      <c r="G115" s="77">
        <f t="shared" si="15"/>
        <v>1</v>
      </c>
      <c r="H115" s="77">
        <f t="shared" si="15"/>
        <v>1</v>
      </c>
      <c r="I115" s="77">
        <f t="shared" si="15"/>
        <v>1.0000000000000002</v>
      </c>
      <c r="J115" s="77">
        <f t="shared" si="15"/>
        <v>1</v>
      </c>
      <c r="K115" s="77">
        <f t="shared" si="15"/>
        <v>0.99999999999999989</v>
      </c>
      <c r="L115" s="77">
        <f t="shared" si="15"/>
        <v>1</v>
      </c>
      <c r="M115" s="77">
        <f t="shared" si="15"/>
        <v>0.99999999999999978</v>
      </c>
      <c r="N115" s="77">
        <f t="shared" si="15"/>
        <v>1.0000000000000002</v>
      </c>
      <c r="O115" s="77">
        <f t="shared" si="15"/>
        <v>1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2.6039203106813049E-3</v>
      </c>
      <c r="C116" s="146">
        <f t="shared" si="16"/>
        <v>2.6039203106813006E-3</v>
      </c>
      <c r="D116" s="146">
        <f t="shared" si="16"/>
        <v>2.6039203106813032E-3</v>
      </c>
      <c r="E116" s="146">
        <f t="shared" si="16"/>
        <v>2.6039203106813032E-3</v>
      </c>
      <c r="F116" s="146">
        <f t="shared" si="16"/>
        <v>2.6039203106813028E-3</v>
      </c>
      <c r="G116" s="146">
        <f t="shared" si="16"/>
        <v>2.6039203106813032E-3</v>
      </c>
      <c r="H116" s="146">
        <f t="shared" si="16"/>
        <v>2.6039203106813023E-3</v>
      </c>
      <c r="I116" s="146">
        <f t="shared" si="16"/>
        <v>2.6039203106813023E-3</v>
      </c>
      <c r="J116" s="146">
        <f t="shared" si="16"/>
        <v>2.6039203106813023E-3</v>
      </c>
      <c r="K116" s="146">
        <f t="shared" si="16"/>
        <v>2.6039203106813028E-3</v>
      </c>
      <c r="L116" s="146">
        <f t="shared" si="16"/>
        <v>2.6039203106813028E-3</v>
      </c>
      <c r="M116" s="146">
        <f t="shared" si="16"/>
        <v>2.6039203106813019E-3</v>
      </c>
      <c r="N116" s="146">
        <f t="shared" si="16"/>
        <v>2.6039203106813028E-3</v>
      </c>
      <c r="O116" s="146">
        <f t="shared" si="16"/>
        <v>2.6039203106813032E-3</v>
      </c>
      <c r="P116" s="146">
        <f t="shared" si="16"/>
        <v>2.6039203106813023E-3</v>
      </c>
      <c r="Q116" s="146">
        <f t="shared" si="16"/>
        <v>2.6039203106813036E-3</v>
      </c>
    </row>
    <row r="117" spans="1:17" x14ac:dyDescent="0.25">
      <c r="A117" s="76" t="s">
        <v>82</v>
      </c>
      <c r="B117" s="145">
        <f t="shared" ref="B117:Q117" si="17">IF(B$55=0,0,B$55/B$53)</f>
        <v>1.9240211900903689E-3</v>
      </c>
      <c r="C117" s="145">
        <f t="shared" si="17"/>
        <v>1.924021190090367E-3</v>
      </c>
      <c r="D117" s="145">
        <f t="shared" si="17"/>
        <v>1.9240211900903687E-3</v>
      </c>
      <c r="E117" s="145">
        <f t="shared" si="17"/>
        <v>1.9240211900903676E-3</v>
      </c>
      <c r="F117" s="145">
        <f t="shared" si="17"/>
        <v>1.9240211900903672E-3</v>
      </c>
      <c r="G117" s="145">
        <f t="shared" si="17"/>
        <v>1.9240211900903685E-3</v>
      </c>
      <c r="H117" s="145">
        <f t="shared" si="17"/>
        <v>1.9240211900903674E-3</v>
      </c>
      <c r="I117" s="145">
        <f t="shared" si="17"/>
        <v>1.9240211900903683E-3</v>
      </c>
      <c r="J117" s="145">
        <f t="shared" si="17"/>
        <v>1.9240211900903685E-3</v>
      </c>
      <c r="K117" s="145">
        <f t="shared" si="17"/>
        <v>1.924021190090367E-3</v>
      </c>
      <c r="L117" s="145">
        <f t="shared" si="17"/>
        <v>1.9240211900903672E-3</v>
      </c>
      <c r="M117" s="145">
        <f t="shared" si="17"/>
        <v>1.9240211900903674E-3</v>
      </c>
      <c r="N117" s="145">
        <f t="shared" si="17"/>
        <v>1.9240211900903687E-3</v>
      </c>
      <c r="O117" s="145">
        <f t="shared" si="17"/>
        <v>1.9240211900903683E-3</v>
      </c>
      <c r="P117" s="145">
        <f t="shared" si="17"/>
        <v>1.9240211900903683E-3</v>
      </c>
      <c r="Q117" s="145">
        <f t="shared" si="17"/>
        <v>1.9240211900903676E-3</v>
      </c>
    </row>
    <row r="118" spans="1:17" x14ac:dyDescent="0.25">
      <c r="A118" s="76" t="s">
        <v>81</v>
      </c>
      <c r="B118" s="145">
        <f t="shared" ref="B118:Q118" si="18">IF(B$56=0,0,B$56/B$53)</f>
        <v>4.8100529752259223E-2</v>
      </c>
      <c r="C118" s="145">
        <f t="shared" si="18"/>
        <v>4.8100529752259195E-2</v>
      </c>
      <c r="D118" s="145">
        <f t="shared" si="18"/>
        <v>4.8100529752259202E-2</v>
      </c>
      <c r="E118" s="145">
        <f t="shared" si="18"/>
        <v>4.8100529752259188E-2</v>
      </c>
      <c r="F118" s="145">
        <f t="shared" si="18"/>
        <v>4.8100529752259202E-2</v>
      </c>
      <c r="G118" s="145">
        <f t="shared" si="18"/>
        <v>4.8100529752259195E-2</v>
      </c>
      <c r="H118" s="145">
        <f t="shared" si="18"/>
        <v>4.8100529752259175E-2</v>
      </c>
      <c r="I118" s="145">
        <f t="shared" si="18"/>
        <v>4.8100529752259182E-2</v>
      </c>
      <c r="J118" s="145">
        <f t="shared" si="18"/>
        <v>4.8100529752259195E-2</v>
      </c>
      <c r="K118" s="145">
        <f t="shared" si="18"/>
        <v>4.8100529752259216E-2</v>
      </c>
      <c r="L118" s="145">
        <f t="shared" si="18"/>
        <v>4.8100529752259195E-2</v>
      </c>
      <c r="M118" s="145">
        <f t="shared" si="18"/>
        <v>4.8100529752259188E-2</v>
      </c>
      <c r="N118" s="145">
        <f t="shared" si="18"/>
        <v>4.8100529752259202E-2</v>
      </c>
      <c r="O118" s="145">
        <f t="shared" si="18"/>
        <v>4.8100529752259188E-2</v>
      </c>
      <c r="P118" s="145">
        <f t="shared" si="18"/>
        <v>4.8100529752259188E-2</v>
      </c>
      <c r="Q118" s="145">
        <f t="shared" si="18"/>
        <v>4.8100529752259182E-2</v>
      </c>
    </row>
    <row r="119" spans="1:17" x14ac:dyDescent="0.25">
      <c r="A119" s="76" t="s">
        <v>80</v>
      </c>
      <c r="B119" s="145">
        <f t="shared" ref="B119:Q119" si="19">IF(B$57=0,0,B$57/B$53)</f>
        <v>1.2025132438064808E-3</v>
      </c>
      <c r="C119" s="145">
        <f t="shared" si="19"/>
        <v>1.2025132438064799E-3</v>
      </c>
      <c r="D119" s="145">
        <f t="shared" si="19"/>
        <v>1.2025132438064808E-3</v>
      </c>
      <c r="E119" s="145">
        <f t="shared" si="19"/>
        <v>1.2025132438064788E-3</v>
      </c>
      <c r="F119" s="145">
        <f t="shared" si="19"/>
        <v>1.2025132438064803E-3</v>
      </c>
      <c r="G119" s="145">
        <f t="shared" si="19"/>
        <v>1.2025132438064799E-3</v>
      </c>
      <c r="H119" s="145">
        <f t="shared" si="19"/>
        <v>1.2025132438064797E-3</v>
      </c>
      <c r="I119" s="145">
        <f t="shared" si="19"/>
        <v>1.2025132438064801E-3</v>
      </c>
      <c r="J119" s="145">
        <f t="shared" si="19"/>
        <v>1.2025132438064803E-3</v>
      </c>
      <c r="K119" s="145">
        <f t="shared" si="19"/>
        <v>1.2025132438064801E-3</v>
      </c>
      <c r="L119" s="145">
        <f t="shared" si="19"/>
        <v>1.2025132438064797E-3</v>
      </c>
      <c r="M119" s="145">
        <f t="shared" si="19"/>
        <v>1.2025132438064799E-3</v>
      </c>
      <c r="N119" s="145">
        <f t="shared" si="19"/>
        <v>1.2025132438064803E-3</v>
      </c>
      <c r="O119" s="145">
        <f t="shared" si="19"/>
        <v>1.2025132438064805E-3</v>
      </c>
      <c r="P119" s="145">
        <f t="shared" si="19"/>
        <v>1.2025132438064797E-3</v>
      </c>
      <c r="Q119" s="145">
        <f t="shared" si="19"/>
        <v>1.2025132438064803E-3</v>
      </c>
    </row>
    <row r="120" spans="1:17" x14ac:dyDescent="0.25">
      <c r="A120" s="129" t="s">
        <v>79</v>
      </c>
      <c r="B120" s="144">
        <f t="shared" ref="B120:Q120" si="20">IF(B$58=0,0,B$58/B$53)</f>
        <v>1.7359468737875351E-3</v>
      </c>
      <c r="C120" s="144">
        <f t="shared" si="20"/>
        <v>1.7359468737875331E-3</v>
      </c>
      <c r="D120" s="144">
        <f t="shared" si="20"/>
        <v>1.7359468737875362E-3</v>
      </c>
      <c r="E120" s="144">
        <f t="shared" si="20"/>
        <v>1.735946873787534E-3</v>
      </c>
      <c r="F120" s="144">
        <f t="shared" si="20"/>
        <v>1.7359468737875355E-3</v>
      </c>
      <c r="G120" s="144">
        <f t="shared" si="20"/>
        <v>1.7359468737875351E-3</v>
      </c>
      <c r="H120" s="144">
        <f t="shared" si="20"/>
        <v>1.7359468737875353E-3</v>
      </c>
      <c r="I120" s="144">
        <f t="shared" si="20"/>
        <v>1.735946873787534E-3</v>
      </c>
      <c r="J120" s="144">
        <f t="shared" si="20"/>
        <v>1.7359468737875351E-3</v>
      </c>
      <c r="K120" s="144">
        <f t="shared" si="20"/>
        <v>1.7359468737875347E-3</v>
      </c>
      <c r="L120" s="144">
        <f t="shared" si="20"/>
        <v>1.7359468737875347E-3</v>
      </c>
      <c r="M120" s="144">
        <f t="shared" si="20"/>
        <v>1.735946873787534E-3</v>
      </c>
      <c r="N120" s="144">
        <f t="shared" si="20"/>
        <v>1.7359468737875353E-3</v>
      </c>
      <c r="O120" s="144">
        <f t="shared" si="20"/>
        <v>1.7359468737875353E-3</v>
      </c>
      <c r="P120" s="144">
        <f t="shared" si="20"/>
        <v>1.7359468737875349E-3</v>
      </c>
      <c r="Q120" s="144">
        <f t="shared" si="20"/>
        <v>1.7359468737875349E-3</v>
      </c>
    </row>
    <row r="121" spans="1:17" x14ac:dyDescent="0.25">
      <c r="A121" s="127" t="s">
        <v>115</v>
      </c>
      <c r="B121" s="143">
        <f t="shared" ref="B121:Q121" si="21">IF(B$63=0,0,B$63/B$53)</f>
        <v>0.16293992273215865</v>
      </c>
      <c r="C121" s="143">
        <f t="shared" si="21"/>
        <v>0.16293992273215882</v>
      </c>
      <c r="D121" s="143">
        <f t="shared" si="21"/>
        <v>0.16293992273215879</v>
      </c>
      <c r="E121" s="143">
        <f t="shared" si="21"/>
        <v>0.16293992273215877</v>
      </c>
      <c r="F121" s="143">
        <f t="shared" si="21"/>
        <v>0.16293992273215882</v>
      </c>
      <c r="G121" s="143">
        <f t="shared" si="21"/>
        <v>0.1629399227321589</v>
      </c>
      <c r="H121" s="143">
        <f t="shared" si="21"/>
        <v>0.16293992273215896</v>
      </c>
      <c r="I121" s="143">
        <f t="shared" si="21"/>
        <v>0.16293992273215904</v>
      </c>
      <c r="J121" s="143">
        <f t="shared" si="21"/>
        <v>0.16293992273215874</v>
      </c>
      <c r="K121" s="143">
        <f t="shared" si="21"/>
        <v>0.16293992273215874</v>
      </c>
      <c r="L121" s="143">
        <f t="shared" si="21"/>
        <v>0.16293992273215893</v>
      </c>
      <c r="M121" s="143">
        <f t="shared" si="21"/>
        <v>0.16293992273215879</v>
      </c>
      <c r="N121" s="143">
        <f t="shared" si="21"/>
        <v>0.16293992273215882</v>
      </c>
      <c r="O121" s="143">
        <f t="shared" si="21"/>
        <v>0.16293992273215879</v>
      </c>
      <c r="P121" s="143">
        <f t="shared" si="21"/>
        <v>0.16293992273215888</v>
      </c>
      <c r="Q121" s="143">
        <f t="shared" si="21"/>
        <v>0.16293992273215893</v>
      </c>
    </row>
    <row r="122" spans="1:17" x14ac:dyDescent="0.25">
      <c r="A122" s="127" t="s">
        <v>114</v>
      </c>
      <c r="B122" s="143">
        <f t="shared" ref="B122:Q122" si="22">IF(B$69=0,0,B$69/B$53)</f>
        <v>0.44747901613797098</v>
      </c>
      <c r="C122" s="143">
        <f t="shared" si="22"/>
        <v>0.44747901613797059</v>
      </c>
      <c r="D122" s="143">
        <f t="shared" si="22"/>
        <v>0.44747901613797081</v>
      </c>
      <c r="E122" s="143">
        <f t="shared" si="22"/>
        <v>0.44747901613797064</v>
      </c>
      <c r="F122" s="143">
        <f t="shared" si="22"/>
        <v>0.44747901613797086</v>
      </c>
      <c r="G122" s="143">
        <f t="shared" si="22"/>
        <v>0.44747901613797081</v>
      </c>
      <c r="H122" s="143">
        <f t="shared" si="22"/>
        <v>0.4474790161379707</v>
      </c>
      <c r="I122" s="143">
        <f t="shared" si="22"/>
        <v>0.4474790161379707</v>
      </c>
      <c r="J122" s="143">
        <f t="shared" si="22"/>
        <v>0.44747901613797081</v>
      </c>
      <c r="K122" s="143">
        <f t="shared" si="22"/>
        <v>0.4474790161379707</v>
      </c>
      <c r="L122" s="143">
        <f t="shared" si="22"/>
        <v>0.4474790161379707</v>
      </c>
      <c r="M122" s="143">
        <f t="shared" si="22"/>
        <v>0.44747901613797064</v>
      </c>
      <c r="N122" s="143">
        <f t="shared" si="22"/>
        <v>0.44747901613797081</v>
      </c>
      <c r="O122" s="143">
        <f t="shared" si="22"/>
        <v>0.44747901613797075</v>
      </c>
      <c r="P122" s="143">
        <f t="shared" si="22"/>
        <v>0.4474790161379707</v>
      </c>
      <c r="Q122" s="143">
        <f t="shared" si="22"/>
        <v>0.44747901613797081</v>
      </c>
    </row>
    <row r="123" spans="1:17" x14ac:dyDescent="0.25">
      <c r="A123" s="127" t="s">
        <v>113</v>
      </c>
      <c r="B123" s="143">
        <f t="shared" ref="B123:Q123" si="23">IF(B$70=0,0,B$70/B$53)</f>
        <v>0.2340867706822001</v>
      </c>
      <c r="C123" s="143">
        <f t="shared" si="23"/>
        <v>0.23408677068219999</v>
      </c>
      <c r="D123" s="143">
        <f t="shared" si="23"/>
        <v>0.23408677068219999</v>
      </c>
      <c r="E123" s="143">
        <f t="shared" si="23"/>
        <v>0.23408677068220007</v>
      </c>
      <c r="F123" s="143">
        <f t="shared" si="23"/>
        <v>0.23408677068220007</v>
      </c>
      <c r="G123" s="143">
        <f t="shared" si="23"/>
        <v>0.23408677068220002</v>
      </c>
      <c r="H123" s="143">
        <f t="shared" si="23"/>
        <v>0.23408677068219999</v>
      </c>
      <c r="I123" s="143">
        <f t="shared" si="23"/>
        <v>0.23408677068220005</v>
      </c>
      <c r="J123" s="143">
        <f t="shared" si="23"/>
        <v>0.23408677068220007</v>
      </c>
      <c r="K123" s="143">
        <f t="shared" si="23"/>
        <v>0.23408677068219996</v>
      </c>
      <c r="L123" s="143">
        <f t="shared" si="23"/>
        <v>0.23408677068220002</v>
      </c>
      <c r="M123" s="143">
        <f t="shared" si="23"/>
        <v>0.23408677068220005</v>
      </c>
      <c r="N123" s="143">
        <f t="shared" si="23"/>
        <v>0.23408677068220007</v>
      </c>
      <c r="O123" s="143">
        <f t="shared" si="23"/>
        <v>0.2340867706822001</v>
      </c>
      <c r="P123" s="143">
        <f t="shared" si="23"/>
        <v>0.23408677068220002</v>
      </c>
      <c r="Q123" s="143">
        <f t="shared" si="23"/>
        <v>0.2340867706822001</v>
      </c>
    </row>
    <row r="124" spans="1:17" x14ac:dyDescent="0.25">
      <c r="A124" s="142" t="s">
        <v>123</v>
      </c>
      <c r="B124" s="141">
        <f t="shared" ref="B124:Q124" si="24">IF(B$71=0,0,B$71/B$53)</f>
        <v>0.2340867706822001</v>
      </c>
      <c r="C124" s="141">
        <f t="shared" si="24"/>
        <v>0.23408677068219999</v>
      </c>
      <c r="D124" s="141">
        <f t="shared" si="24"/>
        <v>0.23408677068219999</v>
      </c>
      <c r="E124" s="141">
        <f t="shared" si="24"/>
        <v>0.1869874177945979</v>
      </c>
      <c r="F124" s="141">
        <f t="shared" si="24"/>
        <v>0.20333430905148464</v>
      </c>
      <c r="G124" s="141">
        <f t="shared" si="24"/>
        <v>0.23408677068220002</v>
      </c>
      <c r="H124" s="141">
        <f t="shared" si="24"/>
        <v>0.23408677068219999</v>
      </c>
      <c r="I124" s="141">
        <f t="shared" si="24"/>
        <v>2.5941031771920794E-2</v>
      </c>
      <c r="J124" s="141">
        <f t="shared" si="24"/>
        <v>1.7663437870570758E-2</v>
      </c>
      <c r="K124" s="141">
        <f t="shared" si="24"/>
        <v>8.4740887224886402E-2</v>
      </c>
      <c r="L124" s="141">
        <f t="shared" si="24"/>
        <v>5.5933369241060061E-4</v>
      </c>
      <c r="M124" s="141">
        <f t="shared" si="24"/>
        <v>1.532900823972025E-3</v>
      </c>
      <c r="N124" s="141">
        <f t="shared" si="24"/>
        <v>7.818037109344764E-4</v>
      </c>
      <c r="O124" s="141">
        <f t="shared" si="24"/>
        <v>5.8550888111562433E-3</v>
      </c>
      <c r="P124" s="141">
        <f t="shared" si="24"/>
        <v>4.5363211221023996E-3</v>
      </c>
      <c r="Q124" s="141">
        <f t="shared" si="24"/>
        <v>7.3189130104851742E-4</v>
      </c>
    </row>
    <row r="125" spans="1:17" x14ac:dyDescent="0.25">
      <c r="A125" s="142" t="s">
        <v>122</v>
      </c>
      <c r="B125" s="141">
        <f t="shared" ref="B125:Q125" si="25">IF(B$76=0,0,B$76/B$53)</f>
        <v>0</v>
      </c>
      <c r="C125" s="141">
        <f t="shared" si="25"/>
        <v>0</v>
      </c>
      <c r="D125" s="141">
        <f t="shared" si="25"/>
        <v>0</v>
      </c>
      <c r="E125" s="141">
        <f t="shared" si="25"/>
        <v>4.7099352887602162E-2</v>
      </c>
      <c r="F125" s="141">
        <f t="shared" si="25"/>
        <v>3.0752461630715468E-2</v>
      </c>
      <c r="G125" s="141">
        <f t="shared" si="25"/>
        <v>0</v>
      </c>
      <c r="H125" s="141">
        <f t="shared" si="25"/>
        <v>0</v>
      </c>
      <c r="I125" s="141">
        <f t="shared" si="25"/>
        <v>0.20814573891027924</v>
      </c>
      <c r="J125" s="141">
        <f t="shared" si="25"/>
        <v>0.21642333281162932</v>
      </c>
      <c r="K125" s="141">
        <f t="shared" si="25"/>
        <v>0.14934588345731359</v>
      </c>
      <c r="L125" s="141">
        <f t="shared" si="25"/>
        <v>0.23352743698978942</v>
      </c>
      <c r="M125" s="141">
        <f t="shared" si="25"/>
        <v>0.23255386985822804</v>
      </c>
      <c r="N125" s="141">
        <f t="shared" si="25"/>
        <v>0.23330496697126563</v>
      </c>
      <c r="O125" s="141">
        <f t="shared" si="25"/>
        <v>0.22823168187104384</v>
      </c>
      <c r="P125" s="141">
        <f t="shared" si="25"/>
        <v>0.22955044956009762</v>
      </c>
      <c r="Q125" s="141">
        <f t="shared" si="25"/>
        <v>0.23335487938115157</v>
      </c>
    </row>
    <row r="126" spans="1:17" x14ac:dyDescent="0.25">
      <c r="A126" s="127" t="s">
        <v>112</v>
      </c>
      <c r="B126" s="143">
        <f t="shared" ref="B126:Q126" si="26">IF(B$77=0,0,B$77/B$53)</f>
        <v>9.9927359077045461E-2</v>
      </c>
      <c r="C126" s="143">
        <f t="shared" si="26"/>
        <v>9.9927359077045544E-2</v>
      </c>
      <c r="D126" s="143">
        <f t="shared" si="26"/>
        <v>9.9927359077045488E-2</v>
      </c>
      <c r="E126" s="143">
        <f t="shared" si="26"/>
        <v>9.9927359077045572E-2</v>
      </c>
      <c r="F126" s="143">
        <f t="shared" si="26"/>
        <v>9.9927359077045461E-2</v>
      </c>
      <c r="G126" s="143">
        <f t="shared" si="26"/>
        <v>9.9927359077045474E-2</v>
      </c>
      <c r="H126" s="143">
        <f t="shared" si="26"/>
        <v>9.9927359077045516E-2</v>
      </c>
      <c r="I126" s="143">
        <f t="shared" si="26"/>
        <v>9.9927359077045474E-2</v>
      </c>
      <c r="J126" s="143">
        <f t="shared" si="26"/>
        <v>9.9927359077045572E-2</v>
      </c>
      <c r="K126" s="143">
        <f t="shared" si="26"/>
        <v>9.992735907704553E-2</v>
      </c>
      <c r="L126" s="143">
        <f t="shared" si="26"/>
        <v>9.992735907704553E-2</v>
      </c>
      <c r="M126" s="143">
        <f t="shared" si="26"/>
        <v>9.9927359077045461E-2</v>
      </c>
      <c r="N126" s="143">
        <f t="shared" si="26"/>
        <v>9.992735907704553E-2</v>
      </c>
      <c r="O126" s="143">
        <f t="shared" si="26"/>
        <v>9.9927359077045502E-2</v>
      </c>
      <c r="P126" s="143">
        <f t="shared" si="26"/>
        <v>9.992735907704553E-2</v>
      </c>
      <c r="Q126" s="143">
        <f t="shared" si="26"/>
        <v>9.9927359077045488E-2</v>
      </c>
    </row>
    <row r="127" spans="1:17" x14ac:dyDescent="0.25">
      <c r="A127" s="142" t="s">
        <v>121</v>
      </c>
      <c r="B127" s="141">
        <f t="shared" ref="B127:Q127" si="27">IF(B$78=0,0,B$78/B$53)</f>
        <v>3.6856445696815694E-3</v>
      </c>
      <c r="C127" s="141">
        <f t="shared" si="27"/>
        <v>7.2189431289252726E-3</v>
      </c>
      <c r="D127" s="141">
        <f t="shared" si="27"/>
        <v>5.9605745935764111E-4</v>
      </c>
      <c r="E127" s="141">
        <f t="shared" si="27"/>
        <v>7.5086815745043596E-4</v>
      </c>
      <c r="F127" s="141">
        <f t="shared" si="27"/>
        <v>2.4406505424441906E-4</v>
      </c>
      <c r="G127" s="141">
        <f t="shared" si="27"/>
        <v>7.6619049571375881E-4</v>
      </c>
      <c r="H127" s="141">
        <f t="shared" si="27"/>
        <v>7.4513203295873917E-4</v>
      </c>
      <c r="I127" s="141">
        <f t="shared" si="27"/>
        <v>2.5318311514862623E-4</v>
      </c>
      <c r="J127" s="141">
        <f t="shared" si="27"/>
        <v>3.3364933035696107E-4</v>
      </c>
      <c r="K127" s="141">
        <f t="shared" si="27"/>
        <v>2.2101378465023063E-4</v>
      </c>
      <c r="L127" s="141">
        <f t="shared" si="27"/>
        <v>1.6301483939322998E-4</v>
      </c>
      <c r="M127" s="141">
        <f t="shared" si="27"/>
        <v>4.5023948673645275E-4</v>
      </c>
      <c r="N127" s="141">
        <f t="shared" si="27"/>
        <v>2.2744844054214895E-4</v>
      </c>
      <c r="O127" s="141">
        <f t="shared" si="27"/>
        <v>5.7918885371210102E-4</v>
      </c>
      <c r="P127" s="141">
        <f t="shared" si="27"/>
        <v>1.3103848634425316E-3</v>
      </c>
      <c r="Q127" s="141">
        <f t="shared" si="27"/>
        <v>2.1087288352097743E-4</v>
      </c>
    </row>
    <row r="128" spans="1:17" x14ac:dyDescent="0.25">
      <c r="A128" s="142" t="s">
        <v>120</v>
      </c>
      <c r="B128" s="141">
        <f t="shared" ref="B128:Q128" si="28">IF(B$82=0,0,B$82/B$53)</f>
        <v>3.1925971097343991E-2</v>
      </c>
      <c r="C128" s="141">
        <f t="shared" si="28"/>
        <v>2.9371659998558917E-2</v>
      </c>
      <c r="D128" s="141">
        <f t="shared" si="28"/>
        <v>3.392310951238893E-2</v>
      </c>
      <c r="E128" s="141">
        <f t="shared" si="28"/>
        <v>3.3519327819881956E-2</v>
      </c>
      <c r="F128" s="141">
        <f t="shared" si="28"/>
        <v>3.4253078354204665E-2</v>
      </c>
      <c r="G128" s="141">
        <f t="shared" si="28"/>
        <v>3.4592529583228893E-2</v>
      </c>
      <c r="H128" s="141">
        <f t="shared" si="28"/>
        <v>3.429530725509268E-2</v>
      </c>
      <c r="I128" s="141">
        <f t="shared" si="28"/>
        <v>3.3974377138853686E-2</v>
      </c>
      <c r="J128" s="141">
        <f t="shared" si="28"/>
        <v>3.3713368617537313E-2</v>
      </c>
      <c r="K128" s="141">
        <f t="shared" si="28"/>
        <v>3.3935728707867534E-2</v>
      </c>
      <c r="L128" s="141">
        <f t="shared" si="28"/>
        <v>3.1704010752757292E-2</v>
      </c>
      <c r="M128" s="141">
        <f t="shared" si="28"/>
        <v>3.1172025505856217E-2</v>
      </c>
      <c r="N128" s="141">
        <f t="shared" si="28"/>
        <v>3.1825007810927834E-2</v>
      </c>
      <c r="O128" s="141">
        <f t="shared" si="28"/>
        <v>3.1751342718778747E-2</v>
      </c>
      <c r="P128" s="141">
        <f t="shared" si="28"/>
        <v>3.2307860197315727E-2</v>
      </c>
      <c r="Q128" s="141">
        <f t="shared" si="28"/>
        <v>3.2482162970530921E-2</v>
      </c>
    </row>
    <row r="129" spans="1:17" x14ac:dyDescent="0.25">
      <c r="A129" s="140" t="s">
        <v>119</v>
      </c>
      <c r="B129" s="139">
        <f t="shared" ref="B129:Q129" si="29">IF(B$93=0,0,B$93/B$53)</f>
        <v>6.4315743410019902E-2</v>
      </c>
      <c r="C129" s="139">
        <f t="shared" si="29"/>
        <v>6.3336755949561355E-2</v>
      </c>
      <c r="D129" s="139">
        <f t="shared" si="29"/>
        <v>6.5408192105298912E-2</v>
      </c>
      <c r="E129" s="139">
        <f t="shared" si="29"/>
        <v>6.5657163099713187E-2</v>
      </c>
      <c r="F129" s="139">
        <f t="shared" si="29"/>
        <v>6.5430215668596386E-2</v>
      </c>
      <c r="G129" s="139">
        <f t="shared" si="29"/>
        <v>6.456863899810282E-2</v>
      </c>
      <c r="H129" s="139">
        <f t="shared" si="29"/>
        <v>6.4886919788994107E-2</v>
      </c>
      <c r="I129" s="139">
        <f t="shared" si="29"/>
        <v>6.5699798823043165E-2</v>
      </c>
      <c r="J129" s="139">
        <f t="shared" si="29"/>
        <v>6.5880341129151296E-2</v>
      </c>
      <c r="K129" s="139">
        <f t="shared" si="29"/>
        <v>6.5770616584527763E-2</v>
      </c>
      <c r="L129" s="139">
        <f t="shared" si="29"/>
        <v>6.8060333484895E-2</v>
      </c>
      <c r="M129" s="139">
        <f t="shared" si="29"/>
        <v>6.8305094084452803E-2</v>
      </c>
      <c r="N129" s="139">
        <f t="shared" si="29"/>
        <v>6.7874902825575553E-2</v>
      </c>
      <c r="O129" s="139">
        <f t="shared" si="29"/>
        <v>6.7596827504554646E-2</v>
      </c>
      <c r="P129" s="139">
        <f t="shared" si="29"/>
        <v>6.6309114016287279E-2</v>
      </c>
      <c r="Q129" s="139">
        <f t="shared" si="29"/>
        <v>6.7234323222993567E-2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681.32485838239302</v>
      </c>
      <c r="C134" s="133">
        <f t="shared" si="30"/>
        <v>626.96287682338016</v>
      </c>
      <c r="D134" s="133">
        <f t="shared" si="30"/>
        <v>534.44539053205062</v>
      </c>
      <c r="E134" s="133">
        <f t="shared" si="30"/>
        <v>557.67662189677367</v>
      </c>
      <c r="F134" s="133">
        <f t="shared" si="30"/>
        <v>612.21186768626683</v>
      </c>
      <c r="G134" s="133">
        <f t="shared" si="30"/>
        <v>637.11738466567135</v>
      </c>
      <c r="H134" s="133">
        <f t="shared" si="30"/>
        <v>650.27018237421112</v>
      </c>
      <c r="I134" s="133">
        <f t="shared" si="30"/>
        <v>577.18952402431557</v>
      </c>
      <c r="J134" s="133">
        <f t="shared" si="30"/>
        <v>650.75468267810402</v>
      </c>
      <c r="K134" s="133">
        <f t="shared" si="30"/>
        <v>743.2459208646311</v>
      </c>
      <c r="L134" s="133">
        <f t="shared" si="30"/>
        <v>713.3101852412758</v>
      </c>
      <c r="M134" s="133">
        <f t="shared" si="30"/>
        <v>703.8778627406482</v>
      </c>
      <c r="N134" s="133">
        <f t="shared" si="30"/>
        <v>643.69484575126057</v>
      </c>
      <c r="O134" s="133">
        <f t="shared" si="30"/>
        <v>730.08537758474608</v>
      </c>
      <c r="P134" s="133">
        <f t="shared" si="30"/>
        <v>658.14660846495281</v>
      </c>
      <c r="Q134" s="133">
        <f t="shared" si="30"/>
        <v>589.01179236917289</v>
      </c>
    </row>
    <row r="135" spans="1:17" x14ac:dyDescent="0.25">
      <c r="A135" s="132" t="s">
        <v>83</v>
      </c>
      <c r="B135" s="131">
        <f>IF(B$6=0,0,B$6/ISI!B$8*1000)</f>
        <v>0.77266465840433929</v>
      </c>
      <c r="C135" s="131">
        <f>IF(C$6=0,0,C$6/ISI!C$8*1000)</f>
        <v>0.71101479873063955</v>
      </c>
      <c r="D135" s="131">
        <f>IF(D$6=0,0,D$6/ISI!D$8*1000)</f>
        <v>0.6060942295451287</v>
      </c>
      <c r="E135" s="131">
        <f>IF(E$6=0,0,E$6/ISI!E$8*1000)</f>
        <v>0.6324398871648329</v>
      </c>
      <c r="F135" s="131">
        <f>IF(F$6=0,0,F$6/ISI!F$8*1000)</f>
        <v>0.69428623922510913</v>
      </c>
      <c r="G135" s="131">
        <f>IF(G$6=0,0,G$6/ISI!G$8*1000)</f>
        <v>0.72253064060356997</v>
      </c>
      <c r="H135" s="131">
        <f>IF(H$6=0,0,H$6/ISI!H$8*1000)</f>
        <v>0.7374467291969885</v>
      </c>
      <c r="I135" s="131">
        <f>IF(I$6=0,0,I$6/ISI!I$8*1000)</f>
        <v>0.65456872874658634</v>
      </c>
      <c r="J135" s="131">
        <f>IF(J$6=0,0,J$6/ISI!J$8*1000)</f>
        <v>0.73799618259972077</v>
      </c>
      <c r="K135" s="131">
        <f>IF(K$6=0,0,K$6/ISI!K$8*1000)</f>
        <v>0.84288698480596835</v>
      </c>
      <c r="L135" s="131">
        <f>IF(L$6=0,0,L$6/ISI!L$8*1000)</f>
        <v>0.80893800341342303</v>
      </c>
      <c r="M135" s="131">
        <f>IF(M$6=0,0,M$6/ISI!M$8*1000)</f>
        <v>0.79824116452189908</v>
      </c>
      <c r="N135" s="131">
        <f>IF(N$6=0,0,N$6/ISI!N$8*1000)</f>
        <v>0.72998988953649557</v>
      </c>
      <c r="O135" s="131">
        <f>IF(O$6=0,0,O$6/ISI!O$8*1000)</f>
        <v>0.82796211225411331</v>
      </c>
      <c r="P135" s="131">
        <f>IF(P$6=0,0,P$6/ISI!P$8*1000)</f>
        <v>0.74637908503279216</v>
      </c>
      <c r="Q135" s="131">
        <f>IF(Q$6=0,0,Q$6/ISI!Q$8*1000)</f>
        <v>0.66797591449631977</v>
      </c>
    </row>
    <row r="136" spans="1:17" x14ac:dyDescent="0.25">
      <c r="A136" s="76" t="s">
        <v>82</v>
      </c>
      <c r="B136" s="130">
        <f>IF(B$7=0,0,B$7/ISI!B$8*1000)</f>
        <v>0.41208781781564752</v>
      </c>
      <c r="C136" s="130">
        <f>IF(C$7=0,0,C$7/ISI!C$8*1000)</f>
        <v>0.37920789265634103</v>
      </c>
      <c r="D136" s="130">
        <f>IF(D$7=0,0,D$7/ISI!D$8*1000)</f>
        <v>0.32325025575740196</v>
      </c>
      <c r="E136" s="130">
        <f>IF(E$7=0,0,E$7/ISI!E$8*1000)</f>
        <v>0.33730127315457747</v>
      </c>
      <c r="F136" s="130">
        <f>IF(F$7=0,0,F$7/ISI!F$8*1000)</f>
        <v>0.37028599425339154</v>
      </c>
      <c r="G136" s="130">
        <f>IF(G$7=0,0,G$7/ISI!G$8*1000)</f>
        <v>0.38534967498857059</v>
      </c>
      <c r="H136" s="130">
        <f>IF(H$7=0,0,H$7/ISI!H$8*1000)</f>
        <v>0.39330492223839381</v>
      </c>
      <c r="I136" s="130">
        <f>IF(I$7=0,0,I$7/ISI!I$8*1000)</f>
        <v>0.34910332199817934</v>
      </c>
      <c r="J136" s="130">
        <f>IF(J$7=0,0,J$7/ISI!J$8*1000)</f>
        <v>0.39359796405318437</v>
      </c>
      <c r="K136" s="130">
        <f>IF(K$7=0,0,K$7/ISI!K$8*1000)</f>
        <v>0.44953972522984975</v>
      </c>
      <c r="L136" s="130">
        <f>IF(L$7=0,0,L$7/ISI!L$8*1000)</f>
        <v>0.43143360182049234</v>
      </c>
      <c r="M136" s="130">
        <f>IF(M$7=0,0,M$7/ISI!M$8*1000)</f>
        <v>0.42572862107834619</v>
      </c>
      <c r="N136" s="130">
        <f>IF(N$7=0,0,N$7/ISI!N$8*1000)</f>
        <v>0.38932794108613095</v>
      </c>
      <c r="O136" s="130">
        <f>IF(O$7=0,0,O$7/ISI!O$8*1000)</f>
        <v>0.4415797932021937</v>
      </c>
      <c r="P136" s="130">
        <f>IF(P$7=0,0,P$7/ISI!P$8*1000)</f>
        <v>0.39806884535082243</v>
      </c>
      <c r="Q136" s="130">
        <f>IF(Q$7=0,0,Q$7/ISI!Q$8*1000)</f>
        <v>0.35625382106470382</v>
      </c>
    </row>
    <row r="137" spans="1:17" x14ac:dyDescent="0.25">
      <c r="A137" s="76" t="s">
        <v>81</v>
      </c>
      <c r="B137" s="130">
        <f>IF(B$8=0,0,B$8/ISI!B$8*1000)</f>
        <v>10.30219544539119</v>
      </c>
      <c r="C137" s="130">
        <f>IF(C$8=0,0,C$8/ISI!C$8*1000)</f>
        <v>9.4801973164085247</v>
      </c>
      <c r="D137" s="130">
        <f>IF(D$8=0,0,D$8/ISI!D$8*1000)</f>
        <v>8.0812563939350497</v>
      </c>
      <c r="E137" s="130">
        <f>IF(E$8=0,0,E$8/ISI!E$8*1000)</f>
        <v>8.4325318288644375</v>
      </c>
      <c r="F137" s="130">
        <f>IF(F$8=0,0,F$8/ISI!F$8*1000)</f>
        <v>9.2571498563347863</v>
      </c>
      <c r="G137" s="130">
        <f>IF(G$8=0,0,G$8/ISI!G$8*1000)</f>
        <v>9.6337418747142642</v>
      </c>
      <c r="H137" s="130">
        <f>IF(H$8=0,0,H$8/ISI!H$8*1000)</f>
        <v>9.8326230559598446</v>
      </c>
      <c r="I137" s="130">
        <f>IF(I$8=0,0,I$8/ISI!I$8*1000)</f>
        <v>8.7275830499544842</v>
      </c>
      <c r="J137" s="130">
        <f>IF(J$8=0,0,J$8/ISI!J$8*1000)</f>
        <v>9.8399491013296103</v>
      </c>
      <c r="K137" s="130">
        <f>IF(K$8=0,0,K$8/ISI!K$8*1000)</f>
        <v>11.238493130746242</v>
      </c>
      <c r="L137" s="130">
        <f>IF(L$8=0,0,L$8/ISI!L$8*1000)</f>
        <v>10.785840045512305</v>
      </c>
      <c r="M137" s="130">
        <f>IF(M$8=0,0,M$8/ISI!M$8*1000)</f>
        <v>10.643215526958652</v>
      </c>
      <c r="N137" s="130">
        <f>IF(N$8=0,0,N$8/ISI!N$8*1000)</f>
        <v>9.7331985271532737</v>
      </c>
      <c r="O137" s="130">
        <f>IF(O$8=0,0,O$8/ISI!O$8*1000)</f>
        <v>11.039494830054842</v>
      </c>
      <c r="P137" s="130">
        <f>IF(P$8=0,0,P$8/ISI!P$8*1000)</f>
        <v>9.9517211337705582</v>
      </c>
      <c r="Q137" s="130">
        <f>IF(Q$8=0,0,Q$8/ISI!Q$8*1000)</f>
        <v>8.9063455266175939</v>
      </c>
    </row>
    <row r="138" spans="1:17" x14ac:dyDescent="0.25">
      <c r="A138" s="76" t="s">
        <v>80</v>
      </c>
      <c r="B138" s="130">
        <f>IF(B$9=0,0,B$9/ISI!B$8*1000)</f>
        <v>0.25755488613477973</v>
      </c>
      <c r="C138" s="130">
        <f>IF(C$9=0,0,C$9/ISI!C$8*1000)</f>
        <v>0.23700493291021321</v>
      </c>
      <c r="D138" s="130">
        <f>IF(D$9=0,0,D$9/ISI!D$8*1000)</f>
        <v>0.20203140984837628</v>
      </c>
      <c r="E138" s="130">
        <f>IF(E$9=0,0,E$9/ISI!E$8*1000)</f>
        <v>0.21081329572161098</v>
      </c>
      <c r="F138" s="130">
        <f>IF(F$9=0,0,F$9/ISI!F$8*1000)</f>
        <v>0.23142874640836972</v>
      </c>
      <c r="G138" s="130">
        <f>IF(G$9=0,0,G$9/ISI!G$8*1000)</f>
        <v>0.24084354686785664</v>
      </c>
      <c r="H138" s="130">
        <f>IF(H$9=0,0,H$9/ISI!H$8*1000)</f>
        <v>0.24581557639899615</v>
      </c>
      <c r="I138" s="130">
        <f>IF(I$9=0,0,I$9/ISI!I$8*1000)</f>
        <v>0.21818957624886215</v>
      </c>
      <c r="J138" s="130">
        <f>IF(J$9=0,0,J$9/ISI!J$8*1000)</f>
        <v>0.24599872753324029</v>
      </c>
      <c r="K138" s="130">
        <f>IF(K$9=0,0,K$9/ISI!K$8*1000)</f>
        <v>0.28096232826865614</v>
      </c>
      <c r="L138" s="130">
        <f>IF(L$9=0,0,L$9/ISI!L$8*1000)</f>
        <v>0.26964600113780768</v>
      </c>
      <c r="M138" s="130">
        <f>IF(M$9=0,0,M$9/ISI!M$8*1000)</f>
        <v>0.2660803881739664</v>
      </c>
      <c r="N138" s="130">
        <f>IF(N$9=0,0,N$9/ISI!N$8*1000)</f>
        <v>0.2433299631788319</v>
      </c>
      <c r="O138" s="130">
        <f>IF(O$9=0,0,O$9/ISI!O$8*1000)</f>
        <v>0.27598737075137114</v>
      </c>
      <c r="P138" s="130">
        <f>IF(P$9=0,0,P$9/ISI!P$8*1000)</f>
        <v>0.24879302834426409</v>
      </c>
      <c r="Q138" s="130">
        <f>IF(Q$9=0,0,Q$9/ISI!Q$8*1000)</f>
        <v>0.22265863816543993</v>
      </c>
    </row>
    <row r="139" spans="1:17" x14ac:dyDescent="0.25">
      <c r="A139" s="129" t="s">
        <v>79</v>
      </c>
      <c r="B139" s="128">
        <f>IF(B$10=0,0,B$10/ISI!B$8*1000)</f>
        <v>0.51510977226955956</v>
      </c>
      <c r="C139" s="128">
        <f>IF(C$10=0,0,C$10/ISI!C$8*1000)</f>
        <v>0.47400986582042642</v>
      </c>
      <c r="D139" s="128">
        <f>IF(D$10=0,0,D$10/ISI!D$8*1000)</f>
        <v>0.40406281969675256</v>
      </c>
      <c r="E139" s="128">
        <f>IF(E$10=0,0,E$10/ISI!E$8*1000)</f>
        <v>0.42162659144322195</v>
      </c>
      <c r="F139" s="128">
        <f>IF(F$10=0,0,F$10/ISI!F$8*1000)</f>
        <v>0.46285749281673944</v>
      </c>
      <c r="G139" s="128">
        <f>IF(G$10=0,0,G$10/ISI!G$8*1000)</f>
        <v>0.48168709373571328</v>
      </c>
      <c r="H139" s="128">
        <f>IF(H$10=0,0,H$10/ISI!H$8*1000)</f>
        <v>0.4916311527979923</v>
      </c>
      <c r="I139" s="128">
        <f>IF(I$10=0,0,I$10/ISI!I$8*1000)</f>
        <v>0.4363791524977243</v>
      </c>
      <c r="J139" s="128">
        <f>IF(J$10=0,0,J$10/ISI!J$8*1000)</f>
        <v>0.49199745506648057</v>
      </c>
      <c r="K139" s="128">
        <f>IF(K$10=0,0,K$10/ISI!K$8*1000)</f>
        <v>0.56192465653731238</v>
      </c>
      <c r="L139" s="128">
        <f>IF(L$10=0,0,L$10/ISI!L$8*1000)</f>
        <v>0.53929200227561547</v>
      </c>
      <c r="M139" s="128">
        <f>IF(M$10=0,0,M$10/ISI!M$8*1000)</f>
        <v>0.5321607763479328</v>
      </c>
      <c r="N139" s="128">
        <f>IF(N$10=0,0,N$10/ISI!N$8*1000)</f>
        <v>0.48665992635766375</v>
      </c>
      <c r="O139" s="128">
        <f>IF(O$10=0,0,O$10/ISI!O$8*1000)</f>
        <v>0.55197474150274228</v>
      </c>
      <c r="P139" s="128">
        <f>IF(P$10=0,0,P$10/ISI!P$8*1000)</f>
        <v>0.49758605668852818</v>
      </c>
      <c r="Q139" s="128">
        <f>IF(Q$10=0,0,Q$10/ISI!Q$8*1000)</f>
        <v>0.44531727633087997</v>
      </c>
    </row>
    <row r="140" spans="1:17" x14ac:dyDescent="0.25">
      <c r="A140" s="127" t="s">
        <v>117</v>
      </c>
      <c r="B140" s="126">
        <f>IF(B$15=0,0,B$15/ISI!B$8*1000)</f>
        <v>127.10995215733075</v>
      </c>
      <c r="C140" s="126">
        <f>IF(C$15=0,0,C$15/ISI!C$8*1000)</f>
        <v>116.96802237137044</v>
      </c>
      <c r="D140" s="126">
        <f>IF(D$15=0,0,D$15/ISI!D$8*1000)</f>
        <v>99.70769037038059</v>
      </c>
      <c r="E140" s="126">
        <f>IF(E$15=0,0,E$15/ISI!E$8*1000)</f>
        <v>104.04177663040151</v>
      </c>
      <c r="F140" s="126">
        <f>IF(F$15=0,0,F$15/ISI!F$8*1000)</f>
        <v>114.21603109639695</v>
      </c>
      <c r="G140" s="126">
        <f>IF(G$15=0,0,G$15/ISI!G$8*1000)</f>
        <v>118.86247696250224</v>
      </c>
      <c r="H140" s="126">
        <f>IF(H$15=0,0,H$15/ISI!H$8*1000)</f>
        <v>121.31630125336524</v>
      </c>
      <c r="I140" s="126">
        <f>IF(I$15=0,0,I$15/ISI!I$8*1000)</f>
        <v>107.68216054619052</v>
      </c>
      <c r="J140" s="126">
        <f>IF(J$15=0,0,J$15/ISI!J$8*1000)</f>
        <v>121.40669104274444</v>
      </c>
      <c r="K140" s="126">
        <f>IF(K$15=0,0,K$15/ISI!K$8*1000)</f>
        <v>138.66212612076924</v>
      </c>
      <c r="L140" s="126">
        <f>IF(L$15=0,0,L$15/ISI!L$8*1000)</f>
        <v>133.07722799755487</v>
      </c>
      <c r="M140" s="126">
        <f>IF(M$15=0,0,M$15/ISI!M$8*1000)</f>
        <v>131.31750640948022</v>
      </c>
      <c r="N140" s="126">
        <f>IF(N$15=0,0,N$15/ISI!N$8*1000)</f>
        <v>120.08958728090589</v>
      </c>
      <c r="O140" s="126">
        <f>IF(O$15=0,0,O$15/ISI!O$8*1000)</f>
        <v>136.20685679353178</v>
      </c>
      <c r="P140" s="126">
        <f>IF(P$15=0,0,P$15/ISI!P$8*1000)</f>
        <v>122.7857502705961</v>
      </c>
      <c r="Q140" s="126">
        <f>IF(Q$15=0,0,Q$15/ISI!Q$8*1000)</f>
        <v>109.88775739946512</v>
      </c>
    </row>
    <row r="141" spans="1:17" x14ac:dyDescent="0.25">
      <c r="A141" s="127" t="s">
        <v>116</v>
      </c>
      <c r="B141" s="126">
        <f>IF(B$21=0,0,B$21/ISI!B$8*1000)</f>
        <v>485.82761714028311</v>
      </c>
      <c r="C141" s="126">
        <f>IF(C$21=0,0,C$21/ISI!C$8*1000)</f>
        <v>447.06409392678478</v>
      </c>
      <c r="D141" s="126">
        <f>IF(D$21=0,0,D$21/ISI!D$8*1000)</f>
        <v>381.09328814194924</v>
      </c>
      <c r="E141" s="126">
        <f>IF(E$21=0,0,E$21/ISI!E$8*1000)</f>
        <v>397.65862204735561</v>
      </c>
      <c r="F141" s="126">
        <f>IF(F$21=0,0,F$21/ISI!F$8*1000)</f>
        <v>436.54569359054432</v>
      </c>
      <c r="G141" s="126">
        <f>IF(G$21=0,0,G$21/ISI!G$8*1000)</f>
        <v>454.30489879036406</v>
      </c>
      <c r="H141" s="126">
        <f>IF(H$21=0,0,H$21/ISI!H$8*1000)</f>
        <v>463.68367352733645</v>
      </c>
      <c r="I141" s="126">
        <f>IF(I$21=0,0,I$21/ISI!I$8*1000)</f>
        <v>411.57255257180844</v>
      </c>
      <c r="J141" s="126">
        <f>IF(J$21=0,0,J$21/ISI!J$8*1000)</f>
        <v>464.02915281705867</v>
      </c>
      <c r="K141" s="126">
        <f>IF(K$21=0,0,K$21/ISI!K$8*1000)</f>
        <v>529.98124204685621</v>
      </c>
      <c r="L141" s="126">
        <f>IF(L$21=0,0,L$21/ISI!L$8*1000)</f>
        <v>508.63517353591749</v>
      </c>
      <c r="M141" s="126">
        <f>IF(M$21=0,0,M$21/ISI!M$8*1000)</f>
        <v>501.90933239244549</v>
      </c>
      <c r="N141" s="126">
        <f>IF(N$21=0,0,N$21/ISI!N$8*1000)</f>
        <v>458.99504359681021</v>
      </c>
      <c r="O141" s="126">
        <f>IF(O$21=0,0,O$21/ISI!O$8*1000)</f>
        <v>520.59694422875202</v>
      </c>
      <c r="P141" s="126">
        <f>IF(P$21=0,0,P$21/ISI!P$8*1000)</f>
        <v>469.30006235003657</v>
      </c>
      <c r="Q141" s="126">
        <f>IF(Q$21=0,0,Q$21/ISI!Q$8*1000)</f>
        <v>420.0025759131135</v>
      </c>
    </row>
    <row r="142" spans="1:17" x14ac:dyDescent="0.25">
      <c r="A142" s="127" t="s">
        <v>113</v>
      </c>
      <c r="B142" s="126">
        <f>IF(B$27=0,0,B$27/ISI!B$8*1000)</f>
        <v>20.069992445894364</v>
      </c>
      <c r="C142" s="126">
        <f>IF(C$27=0,0,C$27/ISI!C$8*1000)</f>
        <v>18.468635111268991</v>
      </c>
      <c r="D142" s="126">
        <f>IF(D$27=0,0,D$27/ISI!D$8*1000)</f>
        <v>15.743319532165351</v>
      </c>
      <c r="E142" s="126">
        <f>IF(E$27=0,0,E$27/ISI!E$8*1000)</f>
        <v>16.427648941642339</v>
      </c>
      <c r="F142" s="126">
        <f>IF(F$27=0,0,F$27/ISI!F$8*1000)</f>
        <v>18.034110173115295</v>
      </c>
      <c r="G142" s="126">
        <f>IF(G$27=0,0,G$27/ISI!G$8*1000)</f>
        <v>18.767759520395103</v>
      </c>
      <c r="H142" s="126">
        <f>IF(H$27=0,0,H$27/ISI!H$8*1000)</f>
        <v>19.155205461057687</v>
      </c>
      <c r="I142" s="126">
        <f>IF(I$27=0,0,I$27/ISI!I$8*1000)</f>
        <v>17.002446402030092</v>
      </c>
      <c r="J142" s="126">
        <f>IF(J$27=0,0,J$27/ISI!J$8*1000)</f>
        <v>19.169477533064942</v>
      </c>
      <c r="K142" s="126">
        <f>IF(K$27=0,0,K$27/ISI!K$8*1000)</f>
        <v>21.894019913805682</v>
      </c>
      <c r="L142" s="126">
        <f>IF(L$27=0,0,L$27/ISI!L$8*1000)</f>
        <v>21.012193894350762</v>
      </c>
      <c r="M142" s="126">
        <f>IF(M$27=0,0,M$27/ISI!M$8*1000)</f>
        <v>20.734343117286375</v>
      </c>
      <c r="N142" s="126">
        <f>IF(N$27=0,0,N$27/ISI!N$8*1000)</f>
        <v>18.961513781195684</v>
      </c>
      <c r="O142" s="126">
        <f>IF(O$27=0,0,O$27/ISI!O$8*1000)</f>
        <v>21.506345809505035</v>
      </c>
      <c r="P142" s="126">
        <f>IF(P$27=0,0,P$27/ISI!P$8*1000)</f>
        <v>19.387223726936238</v>
      </c>
      <c r="Q142" s="126">
        <f>IF(Q$27=0,0,Q$27/ISI!Q$8*1000)</f>
        <v>17.350698536757655</v>
      </c>
    </row>
    <row r="143" spans="1:17" x14ac:dyDescent="0.25">
      <c r="A143" s="72" t="s">
        <v>112</v>
      </c>
      <c r="B143" s="125">
        <f>IF(B$34=0,0,B$34/ISI!B$8*1000)</f>
        <v>36.057684058869157</v>
      </c>
      <c r="C143" s="125">
        <f>IF(C$34=0,0,C$34/ISI!C$8*1000)</f>
        <v>33.180690607429845</v>
      </c>
      <c r="D143" s="125">
        <f>IF(D$34=0,0,D$34/ISI!D$8*1000)</f>
        <v>28.284397378772677</v>
      </c>
      <c r="E143" s="125">
        <f>IF(E$34=0,0,E$34/ISI!E$8*1000)</f>
        <v>29.513861401025533</v>
      </c>
      <c r="F143" s="125">
        <f>IF(F$34=0,0,F$34/ISI!F$8*1000)</f>
        <v>32.400024497171763</v>
      </c>
      <c r="G143" s="125">
        <f>IF(G$34=0,0,G$34/ISI!G$8*1000)</f>
        <v>33.718096561499934</v>
      </c>
      <c r="H143" s="125">
        <f>IF(H$34=0,0,H$34/ISI!H$8*1000)</f>
        <v>34.414180695859464</v>
      </c>
      <c r="I143" s="125">
        <f>IF(I$34=0,0,I$34/ISI!I$8*1000)</f>
        <v>30.546540674840699</v>
      </c>
      <c r="J143" s="125">
        <f>IF(J$34=0,0,J$34/ISI!J$8*1000)</f>
        <v>34.439821854653644</v>
      </c>
      <c r="K143" s="125">
        <f>IF(K$34=0,0,K$34/ISI!K$8*1000)</f>
        <v>39.334725957611859</v>
      </c>
      <c r="L143" s="125">
        <f>IF(L$34=0,0,L$34/ISI!L$8*1000)</f>
        <v>37.750440159293071</v>
      </c>
      <c r="M143" s="125">
        <f>IF(M$34=0,0,M$34/ISI!M$8*1000)</f>
        <v>37.251254344355296</v>
      </c>
      <c r="N143" s="125">
        <f>IF(N$34=0,0,N$34/ISI!N$8*1000)</f>
        <v>34.06619484503647</v>
      </c>
      <c r="O143" s="125">
        <f>IF(O$34=0,0,O$34/ISI!O$8*1000)</f>
        <v>38.638231905191958</v>
      </c>
      <c r="P143" s="125">
        <f>IF(P$34=0,0,P$34/ISI!P$8*1000)</f>
        <v>34.831023968196966</v>
      </c>
      <c r="Q143" s="125">
        <f>IF(Q$34=0,0,Q$34/ISI!Q$8*1000)</f>
        <v>31.172209343161594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151.77396289426255</v>
      </c>
      <c r="C145" s="133">
        <f t="shared" si="31"/>
        <v>143.10617636835758</v>
      </c>
      <c r="D145" s="133">
        <f t="shared" si="31"/>
        <v>127.82612944313833</v>
      </c>
      <c r="E145" s="133">
        <f t="shared" si="31"/>
        <v>131.7151887830646</v>
      </c>
      <c r="F145" s="133">
        <f t="shared" si="31"/>
        <v>140.66912646536662</v>
      </c>
      <c r="G145" s="133">
        <f t="shared" si="31"/>
        <v>144.6826294247561</v>
      </c>
      <c r="H145" s="133">
        <f t="shared" si="31"/>
        <v>146.78853226519283</v>
      </c>
      <c r="I145" s="133">
        <f t="shared" si="31"/>
        <v>134.90807102523948</v>
      </c>
      <c r="J145" s="133">
        <f t="shared" si="31"/>
        <v>146.86692512239904</v>
      </c>
      <c r="K145" s="133">
        <f t="shared" si="31"/>
        <v>161.37366751010251</v>
      </c>
      <c r="L145" s="133">
        <f t="shared" si="31"/>
        <v>156.73638085543405</v>
      </c>
      <c r="M145" s="133">
        <f t="shared" si="31"/>
        <v>155.24987874869544</v>
      </c>
      <c r="N145" s="133">
        <f t="shared" si="31"/>
        <v>145.67130154792173</v>
      </c>
      <c r="O145" s="133">
        <f t="shared" si="31"/>
        <v>159.36644761525298</v>
      </c>
      <c r="P145" s="133">
        <f t="shared" si="31"/>
        <v>148.02328135877684</v>
      </c>
      <c r="Q145" s="133">
        <f t="shared" si="31"/>
        <v>182.53164669659554</v>
      </c>
    </row>
    <row r="146" spans="1:17" x14ac:dyDescent="0.25">
      <c r="A146" s="132" t="s">
        <v>83</v>
      </c>
      <c r="B146" s="131">
        <f>IF(B$54=0,0,B$54/ISI!B$9*1000)</f>
        <v>0.39520730461296083</v>
      </c>
      <c r="C146" s="131">
        <f>IF(C$54=0,0,C$54/ISI!C$9*1000)</f>
        <v>0.37263707922950673</v>
      </c>
      <c r="D146" s="131">
        <f>IF(D$54=0,0,D$54/ISI!D$9*1000)</f>
        <v>0.33284905469276521</v>
      </c>
      <c r="E146" s="131">
        <f>IF(E$54=0,0,E$54/ISI!E$9*1000)</f>
        <v>0.34297585529744407</v>
      </c>
      <c r="F146" s="131">
        <f>IF(F$54=0,0,F$54/ISI!F$9*1000)</f>
        <v>0.36629119548896483</v>
      </c>
      <c r="G146" s="131">
        <f>IF(G$54=0,0,G$54/ISI!G$9*1000)</f>
        <v>0.37674203736189876</v>
      </c>
      <c r="H146" s="131">
        <f>IF(H$54=0,0,H$54/ISI!H$9*1000)</f>
        <v>0.38222564054043323</v>
      </c>
      <c r="I146" s="131">
        <f>IF(I$54=0,0,I$54/ISI!I$9*1000)</f>
        <v>0.35128986621745673</v>
      </c>
      <c r="J146" s="131">
        <f>IF(J$54=0,0,J$54/ISI!J$9*1000)</f>
        <v>0.38242976929352485</v>
      </c>
      <c r="K146" s="131">
        <f>IF(K$54=0,0,K$54/ISI!K$9*1000)</f>
        <v>0.42020417043868741</v>
      </c>
      <c r="L146" s="131">
        <f>IF(L$54=0,0,L$54/ISI!L$9*1000)</f>
        <v>0.4081290455321448</v>
      </c>
      <c r="M146" s="131">
        <f>IF(M$54=0,0,M$54/ISI!M$9*1000)</f>
        <v>0.40425831250453759</v>
      </c>
      <c r="N146" s="131">
        <f>IF(N$54=0,0,N$54/ISI!N$9*1000)</f>
        <v>0.37931646078401404</v>
      </c>
      <c r="O146" s="131">
        <f>IF(O$54=0,0,O$54/ISI!O$9*1000)</f>
        <v>0.41497752978648517</v>
      </c>
      <c r="P146" s="131">
        <f>IF(P$54=0,0,P$54/ISI!P$9*1000)</f>
        <v>0.38544082878381197</v>
      </c>
      <c r="Q146" s="131">
        <f>IF(Q$54=0,0,Q$54/ISI!Q$9*1000)</f>
        <v>0.47529786217536885</v>
      </c>
    </row>
    <row r="147" spans="1:17" x14ac:dyDescent="0.25">
      <c r="A147" s="76" t="s">
        <v>82</v>
      </c>
      <c r="B147" s="130">
        <f>IF(B$55=0,0,B$55/ISI!B$9*1000)</f>
        <v>0.29201632071255046</v>
      </c>
      <c r="C147" s="130">
        <f>IF(C$55=0,0,C$55/ISI!C$9*1000)</f>
        <v>0.27533931576552939</v>
      </c>
      <c r="D147" s="130">
        <f>IF(D$55=0,0,D$55/ISI!D$9*1000)</f>
        <v>0.24594018169583254</v>
      </c>
      <c r="E147" s="130">
        <f>IF(E$55=0,0,E$55/ISI!E$9*1000)</f>
        <v>0.25342281427536939</v>
      </c>
      <c r="F147" s="130">
        <f>IF(F$55=0,0,F$55/ISI!F$9*1000)</f>
        <v>0.27065038011086706</v>
      </c>
      <c r="G147" s="130">
        <f>IF(G$55=0,0,G$55/ISI!G$9*1000)</f>
        <v>0.27837244485122303</v>
      </c>
      <c r="H147" s="130">
        <f>IF(H$55=0,0,H$55/ISI!H$9*1000)</f>
        <v>0.28242424654049458</v>
      </c>
      <c r="I147" s="130">
        <f>IF(I$55=0,0,I$55/ISI!I$9*1000)</f>
        <v>0.25956598736677716</v>
      </c>
      <c r="J147" s="130">
        <f>IF(J$55=0,0,J$55/ISI!J$9*1000)</f>
        <v>0.28257507605891125</v>
      </c>
      <c r="K147" s="130">
        <f>IF(K$55=0,0,K$55/ISI!K$9*1000)</f>
        <v>0.31048635581203465</v>
      </c>
      <c r="L147" s="130">
        <f>IF(L$55=0,0,L$55/ISI!L$9*1000)</f>
        <v>0.3015641180239293</v>
      </c>
      <c r="M147" s="130">
        <f>IF(M$55=0,0,M$55/ISI!M$9*1000)</f>
        <v>0.29870405647145037</v>
      </c>
      <c r="N147" s="130">
        <f>IF(N$55=0,0,N$55/ISI!N$9*1000)</f>
        <v>0.28027467096624531</v>
      </c>
      <c r="O147" s="130">
        <f>IF(O$55=0,0,O$55/ISI!O$9*1000)</f>
        <v>0.30662442220117331</v>
      </c>
      <c r="P147" s="130">
        <f>IF(P$55=0,0,P$55/ISI!P$9*1000)</f>
        <v>0.28479992996099524</v>
      </c>
      <c r="Q147" s="130">
        <f>IF(Q$55=0,0,Q$55/ISI!Q$9*1000)</f>
        <v>0.35119475610633816</v>
      </c>
    </row>
    <row r="148" spans="1:17" x14ac:dyDescent="0.25">
      <c r="A148" s="76" t="s">
        <v>81</v>
      </c>
      <c r="B148" s="130">
        <f>IF(B$56=0,0,B$56/ISI!B$9*1000)</f>
        <v>7.3004080178137611</v>
      </c>
      <c r="C148" s="130">
        <f>IF(C$56=0,0,C$56/ISI!C$9*1000)</f>
        <v>6.8834828941382362</v>
      </c>
      <c r="D148" s="130">
        <f>IF(D$56=0,0,D$56/ISI!D$9*1000)</f>
        <v>6.1485045423958118</v>
      </c>
      <c r="E148" s="130">
        <f>IF(E$56=0,0,E$56/ISI!E$9*1000)</f>
        <v>6.3355703568842356</v>
      </c>
      <c r="F148" s="130">
        <f>IF(F$56=0,0,F$56/ISI!F$9*1000)</f>
        <v>6.7662595027716792</v>
      </c>
      <c r="G148" s="130">
        <f>IF(G$56=0,0,G$56/ISI!G$9*1000)</f>
        <v>6.9593111212805727</v>
      </c>
      <c r="H148" s="130">
        <f>IF(H$56=0,0,H$56/ISI!H$9*1000)</f>
        <v>7.0606061635123618</v>
      </c>
      <c r="I148" s="130">
        <f>IF(I$56=0,0,I$56/ISI!I$9*1000)</f>
        <v>6.4891496841694254</v>
      </c>
      <c r="J148" s="130">
        <f>IF(J$56=0,0,J$56/ISI!J$9*1000)</f>
        <v>7.0643769014727784</v>
      </c>
      <c r="K148" s="130">
        <f>IF(K$56=0,0,K$56/ISI!K$9*1000)</f>
        <v>7.7621588953008729</v>
      </c>
      <c r="L148" s="130">
        <f>IF(L$56=0,0,L$56/ISI!L$9*1000)</f>
        <v>7.5391029505982337</v>
      </c>
      <c r="M148" s="130">
        <f>IF(M$56=0,0,M$56/ISI!M$9*1000)</f>
        <v>7.4676014117862586</v>
      </c>
      <c r="N148" s="130">
        <f>IF(N$56=0,0,N$56/ISI!N$9*1000)</f>
        <v>7.0068667741561299</v>
      </c>
      <c r="O148" s="130">
        <f>IF(O$56=0,0,O$56/ISI!O$9*1000)</f>
        <v>7.6656105550293301</v>
      </c>
      <c r="P148" s="130">
        <f>IF(P$56=0,0,P$56/ISI!P$9*1000)</f>
        <v>7.119998249024877</v>
      </c>
      <c r="Q148" s="130">
        <f>IF(Q$56=0,0,Q$56/ISI!Q$9*1000)</f>
        <v>8.7798689026584533</v>
      </c>
    </row>
    <row r="149" spans="1:17" x14ac:dyDescent="0.25">
      <c r="A149" s="76" t="s">
        <v>80</v>
      </c>
      <c r="B149" s="130">
        <f>IF(B$57=0,0,B$57/ISI!B$9*1000)</f>
        <v>0.18251020044534408</v>
      </c>
      <c r="C149" s="130">
        <f>IF(C$57=0,0,C$57/ISI!C$9*1000)</f>
        <v>0.17208707235345591</v>
      </c>
      <c r="D149" s="130">
        <f>IF(D$57=0,0,D$57/ISI!D$9*1000)</f>
        <v>0.15371261355989538</v>
      </c>
      <c r="E149" s="130">
        <f>IF(E$57=0,0,E$57/ISI!E$9*1000)</f>
        <v>0.15838925892210576</v>
      </c>
      <c r="F149" s="130">
        <f>IF(F$57=0,0,F$57/ISI!F$9*1000)</f>
        <v>0.16915648756929202</v>
      </c>
      <c r="G149" s="130">
        <f>IF(G$57=0,0,G$57/ISI!G$9*1000)</f>
        <v>0.17398277803201431</v>
      </c>
      <c r="H149" s="130">
        <f>IF(H$57=0,0,H$57/ISI!H$9*1000)</f>
        <v>0.1765151540878091</v>
      </c>
      <c r="I149" s="130">
        <f>IF(I$57=0,0,I$57/ISI!I$9*1000)</f>
        <v>0.16222874210423571</v>
      </c>
      <c r="J149" s="130">
        <f>IF(J$57=0,0,J$57/ISI!J$9*1000)</f>
        <v>0.17660942253681952</v>
      </c>
      <c r="K149" s="130">
        <f>IF(K$57=0,0,K$57/ISI!K$9*1000)</f>
        <v>0.19405397238252176</v>
      </c>
      <c r="L149" s="130">
        <f>IF(L$57=0,0,L$57/ISI!L$9*1000)</f>
        <v>0.18847757376495583</v>
      </c>
      <c r="M149" s="130">
        <f>IF(M$57=0,0,M$57/ISI!M$9*1000)</f>
        <v>0.18669003529465647</v>
      </c>
      <c r="N149" s="130">
        <f>IF(N$57=0,0,N$57/ISI!N$9*1000)</f>
        <v>0.17517166935390333</v>
      </c>
      <c r="O149" s="130">
        <f>IF(O$57=0,0,O$57/ISI!O$9*1000)</f>
        <v>0.19164026387573338</v>
      </c>
      <c r="P149" s="130">
        <f>IF(P$57=0,0,P$57/ISI!P$9*1000)</f>
        <v>0.1779999562256219</v>
      </c>
      <c r="Q149" s="130">
        <f>IF(Q$57=0,0,Q$57/ISI!Q$9*1000)</f>
        <v>0.21949672256646147</v>
      </c>
    </row>
    <row r="150" spans="1:17" x14ac:dyDescent="0.25">
      <c r="A150" s="129" t="s">
        <v>79</v>
      </c>
      <c r="B150" s="128">
        <f>IF(B$58=0,0,B$58/ISI!B$9*1000)</f>
        <v>0.26347153640864035</v>
      </c>
      <c r="C150" s="128">
        <f>IF(C$58=0,0,C$58/ISI!C$9*1000)</f>
        <v>0.24842471948633776</v>
      </c>
      <c r="D150" s="128">
        <f>IF(D$58=0,0,D$58/ISI!D$9*1000)</f>
        <v>0.22189936979517691</v>
      </c>
      <c r="E150" s="128">
        <f>IF(E$58=0,0,E$58/ISI!E$9*1000)</f>
        <v>0.22865057019829585</v>
      </c>
      <c r="F150" s="128">
        <f>IF(F$58=0,0,F$58/ISI!F$9*1000)</f>
        <v>0.24419413032597662</v>
      </c>
      <c r="G150" s="128">
        <f>IF(G$58=0,0,G$58/ISI!G$9*1000)</f>
        <v>0.25116135824126579</v>
      </c>
      <c r="H150" s="128">
        <f>IF(H$58=0,0,H$58/ISI!H$9*1000)</f>
        <v>0.25481709369362221</v>
      </c>
      <c r="I150" s="128">
        <f>IF(I$58=0,0,I$58/ISI!I$9*1000)</f>
        <v>0.23419324414497103</v>
      </c>
      <c r="J150" s="128">
        <f>IF(J$58=0,0,J$58/ISI!J$9*1000)</f>
        <v>0.25495317952901658</v>
      </c>
      <c r="K150" s="128">
        <f>IF(K$58=0,0,K$58/ISI!K$9*1000)</f>
        <v>0.28013611362579149</v>
      </c>
      <c r="L150" s="128">
        <f>IF(L$58=0,0,L$58/ISI!L$9*1000)</f>
        <v>0.27208603035476314</v>
      </c>
      <c r="M150" s="128">
        <f>IF(M$58=0,0,M$58/ISI!M$9*1000)</f>
        <v>0.26950554166969165</v>
      </c>
      <c r="N150" s="128">
        <f>IF(N$58=0,0,N$58/ISI!N$9*1000)</f>
        <v>0.25287764052267608</v>
      </c>
      <c r="O150" s="128">
        <f>IF(O$58=0,0,O$58/ISI!O$9*1000)</f>
        <v>0.27665168652432337</v>
      </c>
      <c r="P150" s="128">
        <f>IF(P$58=0,0,P$58/ISI!P$9*1000)</f>
        <v>0.2569605525225413</v>
      </c>
      <c r="Q150" s="128">
        <f>IF(Q$58=0,0,Q$58/ISI!Q$9*1000)</f>
        <v>0.31686524145024575</v>
      </c>
    </row>
    <row r="151" spans="1:17" x14ac:dyDescent="0.25">
      <c r="A151" s="127" t="s">
        <v>115</v>
      </c>
      <c r="B151" s="126">
        <f>IF(B$63=0,0,B$63/ISI!B$9*1000)</f>
        <v>24.730037786744649</v>
      </c>
      <c r="C151" s="126">
        <f>IF(C$63=0,0,C$63/ISI!C$9*1000)</f>
        <v>23.317709319954879</v>
      </c>
      <c r="D151" s="126">
        <f>IF(D$63=0,0,D$63/ISI!D$9*1000)</f>
        <v>20.827979654615888</v>
      </c>
      <c r="E151" s="126">
        <f>IF(E$63=0,0,E$63/ISI!E$9*1000)</f>
        <v>21.461662682964249</v>
      </c>
      <c r="F151" s="126">
        <f>IF(F$63=0,0,F$63/ISI!F$9*1000)</f>
        <v>22.920616597067113</v>
      </c>
      <c r="G151" s="126">
        <f>IF(G$63=0,0,G$63/ISI!G$9*1000)</f>
        <v>23.574576459155335</v>
      </c>
      <c r="H151" s="126">
        <f>IF(H$63=0,0,H$63/ISI!H$9*1000)</f>
        <v>23.917712105257536</v>
      </c>
      <c r="I151" s="126">
        <f>IF(I$63=0,0,I$63/ISI!I$9*1000)</f>
        <v>21.981910668797141</v>
      </c>
      <c r="J151" s="126">
        <f>IF(J$63=0,0,J$63/ISI!J$9*1000)</f>
        <v>23.930485431353443</v>
      </c>
      <c r="K151" s="126">
        <f>IF(K$63=0,0,K$63/ISI!K$9*1000)</f>
        <v>26.294212915101181</v>
      </c>
      <c r="L151" s="126">
        <f>IF(L$63=0,0,L$63/ISI!L$9*1000)</f>
        <v>25.538613785902658</v>
      </c>
      <c r="M151" s="126">
        <f>IF(M$63=0,0,M$63/ISI!M$9*1000)</f>
        <v>25.296403247489465</v>
      </c>
      <c r="N151" s="126">
        <f>IF(N$63=0,0,N$63/ISI!N$9*1000)</f>
        <v>23.735670618511371</v>
      </c>
      <c r="O151" s="126">
        <f>IF(O$63=0,0,O$63/ISI!O$9*1000)</f>
        <v>25.967156660527952</v>
      </c>
      <c r="P151" s="126">
        <f>IF(P$63=0,0,P$63/ISI!P$9*1000)</f>
        <v>24.118902027159709</v>
      </c>
      <c r="Q151" s="126">
        <f>IF(Q$63=0,0,Q$63/ISI!Q$9*1000)</f>
        <v>29.741692408917</v>
      </c>
    </row>
    <row r="152" spans="1:17" x14ac:dyDescent="0.25">
      <c r="A152" s="127" t="s">
        <v>114</v>
      </c>
      <c r="B152" s="126">
        <f>IF(B$69=0,0,B$69/ISI!B$9*1000)</f>
        <v>67.915663591285508</v>
      </c>
      <c r="C152" s="126">
        <f>IF(C$69=0,0,C$69/ISI!C$9*1000)</f>
        <v>64.037011004579554</v>
      </c>
      <c r="D152" s="126">
        <f>IF(D$69=0,0,D$69/ISI!D$9*1000)</f>
        <v>57.199510639940442</v>
      </c>
      <c r="E152" s="126">
        <f>IF(E$69=0,0,E$69/ISI!E$9*1000)</f>
        <v>58.939783087072819</v>
      </c>
      <c r="F152" s="126">
        <f>IF(F$69=0,0,F$69/ISI!F$9*1000)</f>
        <v>62.946482311710042</v>
      </c>
      <c r="G152" s="126">
        <f>IF(G$69=0,0,G$69/ISI!G$9*1000)</f>
        <v>64.74244066724448</v>
      </c>
      <c r="H152" s="126">
        <f>IF(H$69=0,0,H$69/ISI!H$9*1000)</f>
        <v>65.684787998365252</v>
      </c>
      <c r="I152" s="126">
        <f>IF(I$69=0,0,I$69/ISI!I$9*1000)</f>
        <v>60.368530891445623</v>
      </c>
      <c r="J152" s="126">
        <f>IF(J$69=0,0,J$69/ISI!J$9*1000)</f>
        <v>65.719867156980143</v>
      </c>
      <c r="K152" s="126">
        <f>IF(K$69=0,0,K$69/ISI!K$9*1000)</f>
        <v>72.21132996799669</v>
      </c>
      <c r="L152" s="126">
        <f>IF(L$69=0,0,L$69/ISI!L$9*1000)</f>
        <v>70.136241498215881</v>
      </c>
      <c r="M152" s="126">
        <f>IF(M$69=0,0,M$69/ISI!M$9*1000)</f>
        <v>69.471062998005493</v>
      </c>
      <c r="N152" s="126">
        <f>IF(N$69=0,0,N$69/ISI!N$9*1000)</f>
        <v>65.184850696201664</v>
      </c>
      <c r="O152" s="126">
        <f>IF(O$69=0,0,O$69/ISI!O$9*1000)</f>
        <v>71.313141184276859</v>
      </c>
      <c r="P152" s="126">
        <f>IF(P$69=0,0,P$69/ISI!P$9*1000)</f>
        <v>66.237312307939476</v>
      </c>
      <c r="Q152" s="126">
        <f>IF(Q$69=0,0,Q$69/ISI!Q$9*1000)</f>
        <v>81.679081677836237</v>
      </c>
    </row>
    <row r="153" spans="1:17" x14ac:dyDescent="0.25">
      <c r="A153" s="127" t="s">
        <v>113</v>
      </c>
      <c r="B153" s="126">
        <f>IF(B$70=0,0,B$70/ISI!B$9*1000)</f>
        <v>35.528276847557983</v>
      </c>
      <c r="C153" s="126">
        <f>IF(C$70=0,0,C$70/ISI!C$9*1000)</f>
        <v>33.4992626907462</v>
      </c>
      <c r="D153" s="126">
        <f>IF(D$70=0,0,D$70/ISI!D$9*1000)</f>
        <v>29.922405850149136</v>
      </c>
      <c r="E153" s="126">
        <f>IF(E$70=0,0,E$70/ISI!E$9*1000)</f>
        <v>30.832783192023935</v>
      </c>
      <c r="F153" s="126">
        <f>IF(F$70=0,0,F$70/ISI!F$9*1000)</f>
        <v>32.928781548963677</v>
      </c>
      <c r="G153" s="126">
        <f>IF(G$70=0,0,G$70/ISI!G$9*1000)</f>
        <v>33.868289495850604</v>
      </c>
      <c r="H153" s="126">
        <f>IF(H$70=0,0,H$70/ISI!H$9*1000)</f>
        <v>34.361253491138903</v>
      </c>
      <c r="I153" s="126">
        <f>IF(I$70=0,0,I$70/ISI!I$9*1000)</f>
        <v>31.580194685263187</v>
      </c>
      <c r="J153" s="126">
        <f>IF(J$70=0,0,J$70/ISI!J$9*1000)</f>
        <v>34.379604221926876</v>
      </c>
      <c r="K153" s="126">
        <f>IF(K$70=0,0,K$70/ISI!K$9*1000)</f>
        <v>37.775440700582955</v>
      </c>
      <c r="L153" s="126">
        <f>IF(L$70=0,0,L$70/ISI!L$9*1000)</f>
        <v>36.689913242863959</v>
      </c>
      <c r="M153" s="126">
        <f>IF(M$70=0,0,M$70/ISI!M$9*1000)</f>
        <v>36.341942765085243</v>
      </c>
      <c r="N153" s="126">
        <f>IF(N$70=0,0,N$70/ISI!N$9*1000)</f>
        <v>34.099724560425969</v>
      </c>
      <c r="O153" s="126">
        <f>IF(O$70=0,0,O$70/ISI!O$9*1000)</f>
        <v>37.305577077348573</v>
      </c>
      <c r="P153" s="126">
        <f>IF(P$70=0,0,P$70/ISI!P$9*1000)</f>
        <v>34.650291919058759</v>
      </c>
      <c r="Q153" s="126">
        <f>IF(Q$70=0,0,Q$70/ISI!Q$9*1000)</f>
        <v>42.728243722510321</v>
      </c>
    </row>
    <row r="154" spans="1:17" x14ac:dyDescent="0.25">
      <c r="A154" s="72" t="s">
        <v>112</v>
      </c>
      <c r="B154" s="125">
        <f>IF(B$77=0,0,B$77/ISI!B$9*1000)</f>
        <v>15.166371288681145</v>
      </c>
      <c r="C154" s="125">
        <f>IF(C$77=0,0,C$77/ISI!C$9*1000)</f>
        <v>14.300222272103879</v>
      </c>
      <c r="D154" s="125">
        <f>IF(D$77=0,0,D$77/ISI!D$9*1000)</f>
        <v>12.773327536293381</v>
      </c>
      <c r="E154" s="125">
        <f>IF(E$77=0,0,E$77/ISI!E$9*1000)</f>
        <v>13.16195096542614</v>
      </c>
      <c r="F154" s="125">
        <f>IF(F$77=0,0,F$77/ISI!F$9*1000)</f>
        <v>14.056694311359008</v>
      </c>
      <c r="G154" s="125">
        <f>IF(G$77=0,0,G$77/ISI!G$9*1000)</f>
        <v>14.457753062738709</v>
      </c>
      <c r="H154" s="125">
        <f>IF(H$77=0,0,H$77/ISI!H$9*1000)</f>
        <v>14.668190372056404</v>
      </c>
      <c r="I154" s="125">
        <f>IF(I$77=0,0,I$77/ISI!I$9*1000)</f>
        <v>13.481007255730658</v>
      </c>
      <c r="J154" s="125">
        <f>IF(J$77=0,0,J$77/ISI!J$9*1000)</f>
        <v>14.676023963247534</v>
      </c>
      <c r="K154" s="125">
        <f>IF(K$77=0,0,K$77/ISI!K$9*1000)</f>
        <v>16.125644418861771</v>
      </c>
      <c r="L154" s="125">
        <f>IF(L$77=0,0,L$77/ISI!L$9*1000)</f>
        <v>15.662252610177525</v>
      </c>
      <c r="M154" s="125">
        <f>IF(M$77=0,0,M$77/ISI!M$9*1000)</f>
        <v>15.513710380388662</v>
      </c>
      <c r="N154" s="125">
        <f>IF(N$77=0,0,N$77/ISI!N$9*1000)</f>
        <v>14.556548456999753</v>
      </c>
      <c r="O154" s="125">
        <f>IF(O$77=0,0,O$77/ISI!O$9*1000)</f>
        <v>15.925068235682543</v>
      </c>
      <c r="P154" s="125">
        <f>IF(P$77=0,0,P$77/ISI!P$9*1000)</f>
        <v>14.791575588101031</v>
      </c>
      <c r="Q154" s="125">
        <f>IF(Q$77=0,0,Q$77/ISI!Q$9*1000)</f>
        <v>18.239905402375101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1005.3889850566526</v>
      </c>
      <c r="C5" s="96">
        <v>995.6276940590343</v>
      </c>
      <c r="D5" s="96">
        <v>1070.030610980416</v>
      </c>
      <c r="E5" s="96">
        <v>1122.919770333606</v>
      </c>
      <c r="F5" s="96">
        <v>1273.4491566243528</v>
      </c>
      <c r="G5" s="96">
        <v>1264.7149069387578</v>
      </c>
      <c r="H5" s="96">
        <v>1251.7227863866469</v>
      </c>
      <c r="I5" s="96">
        <v>1118.325452459919</v>
      </c>
      <c r="J5" s="96">
        <v>966.94866438163149</v>
      </c>
      <c r="K5" s="96">
        <v>596.9222164889793</v>
      </c>
      <c r="L5" s="96">
        <v>630.62947775862551</v>
      </c>
      <c r="M5" s="96">
        <v>583.43237774330942</v>
      </c>
      <c r="N5" s="96">
        <v>539.7409088959962</v>
      </c>
      <c r="O5" s="96">
        <v>523.67345789038586</v>
      </c>
      <c r="P5" s="96">
        <v>539.06156401690964</v>
      </c>
      <c r="Q5" s="96">
        <v>586.68155052011286</v>
      </c>
    </row>
    <row r="6" spans="1:17" x14ac:dyDescent="0.25">
      <c r="A6" s="132" t="s">
        <v>83</v>
      </c>
      <c r="B6" s="160">
        <v>0.99727895782169684</v>
      </c>
      <c r="C6" s="160">
        <v>0.97777256004477908</v>
      </c>
      <c r="D6" s="160">
        <v>1.0537252287895142</v>
      </c>
      <c r="E6" s="160">
        <v>1.1083110424946725</v>
      </c>
      <c r="F6" s="160">
        <v>1.262507933682806</v>
      </c>
      <c r="G6" s="160">
        <v>1.2653208177886572</v>
      </c>
      <c r="H6" s="160">
        <v>1.2513443798281036</v>
      </c>
      <c r="I6" s="160">
        <v>1.1071527978191342</v>
      </c>
      <c r="J6" s="160">
        <v>0.95819663403011002</v>
      </c>
      <c r="K6" s="160">
        <v>0.58598503869163765</v>
      </c>
      <c r="L6" s="160">
        <v>0.62521942710870337</v>
      </c>
      <c r="M6" s="160">
        <v>0.58191900583765388</v>
      </c>
      <c r="N6" s="160">
        <v>0.53074613286891015</v>
      </c>
      <c r="O6" s="160">
        <v>0.52255015163047758</v>
      </c>
      <c r="P6" s="160">
        <v>0.53454531411933959</v>
      </c>
      <c r="Q6" s="160">
        <v>0.58424275875900111</v>
      </c>
    </row>
    <row r="7" spans="1:17" x14ac:dyDescent="0.25">
      <c r="A7" s="76" t="s">
        <v>82</v>
      </c>
      <c r="B7" s="159">
        <v>0.13822527200537185</v>
      </c>
      <c r="C7" s="159">
        <v>0.13552163816509841</v>
      </c>
      <c r="D7" s="159">
        <v>0.14604886148053503</v>
      </c>
      <c r="E7" s="159">
        <v>0.15361458708604714</v>
      </c>
      <c r="F7" s="159">
        <v>0.17498664859370927</v>
      </c>
      <c r="G7" s="159">
        <v>0.17537652112395913</v>
      </c>
      <c r="H7" s="159">
        <v>0.17343935306921199</v>
      </c>
      <c r="I7" s="159">
        <v>0.15345405157683042</v>
      </c>
      <c r="J7" s="159">
        <v>0.13280836754316028</v>
      </c>
      <c r="K7" s="159">
        <v>8.1218941529809754E-2</v>
      </c>
      <c r="L7" s="159">
        <v>8.6656922516352278E-2</v>
      </c>
      <c r="M7" s="159">
        <v>8.0655379556686113E-2</v>
      </c>
      <c r="N7" s="159">
        <v>7.3562695779570253E-2</v>
      </c>
      <c r="O7" s="159">
        <v>7.242671298644307E-2</v>
      </c>
      <c r="P7" s="159">
        <v>7.4089271475988608E-2</v>
      </c>
      <c r="Q7" s="159">
        <v>8.0977457323500798E-2</v>
      </c>
    </row>
    <row r="8" spans="1:17" x14ac:dyDescent="0.25">
      <c r="A8" s="76" t="s">
        <v>81</v>
      </c>
      <c r="B8" s="159">
        <v>19.032623595354693</v>
      </c>
      <c r="C8" s="159">
        <v>18.66035270396814</v>
      </c>
      <c r="D8" s="159">
        <v>20.109875471839132</v>
      </c>
      <c r="E8" s="159">
        <v>21.151621352215134</v>
      </c>
      <c r="F8" s="159">
        <v>24.094400167049326</v>
      </c>
      <c r="G8" s="159">
        <v>24.148082804173207</v>
      </c>
      <c r="H8" s="159">
        <v>23.881348726590673</v>
      </c>
      <c r="I8" s="159">
        <v>21.12951676977314</v>
      </c>
      <c r="J8" s="159">
        <v>18.286754897210521</v>
      </c>
      <c r="K8" s="159">
        <v>11.183262803707233</v>
      </c>
      <c r="L8" s="159">
        <v>11.9320335873273</v>
      </c>
      <c r="M8" s="159">
        <v>11.105664382293376</v>
      </c>
      <c r="N8" s="159">
        <v>10.129052951892444</v>
      </c>
      <c r="O8" s="159">
        <v>9.9726363097059885</v>
      </c>
      <c r="P8" s="159">
        <v>10.201558629609629</v>
      </c>
      <c r="Q8" s="159">
        <v>11.150012169172596</v>
      </c>
    </row>
    <row r="9" spans="1:17" x14ac:dyDescent="0.25">
      <c r="A9" s="76" t="s">
        <v>80</v>
      </c>
      <c r="B9" s="159">
        <v>0.32975927260542237</v>
      </c>
      <c r="C9" s="159">
        <v>0.32330930643335132</v>
      </c>
      <c r="D9" s="159">
        <v>0.34842374066588666</v>
      </c>
      <c r="E9" s="159">
        <v>0.36647303177025831</v>
      </c>
      <c r="F9" s="159">
        <v>0.41745962311204349</v>
      </c>
      <c r="G9" s="159">
        <v>0.41838972858493423</v>
      </c>
      <c r="H9" s="159">
        <v>0.41376829344951954</v>
      </c>
      <c r="I9" s="159">
        <v>0.36609004773283421</v>
      </c>
      <c r="J9" s="159">
        <v>0.31683635012303768</v>
      </c>
      <c r="K9" s="159">
        <v>0.19376123260304767</v>
      </c>
      <c r="L9" s="159">
        <v>0.20673443662390639</v>
      </c>
      <c r="M9" s="159">
        <v>0.19241676220607057</v>
      </c>
      <c r="N9" s="159">
        <v>0.17549599070582639</v>
      </c>
      <c r="O9" s="159">
        <v>0.17278591566586304</v>
      </c>
      <c r="P9" s="159">
        <v>0.17675222421583067</v>
      </c>
      <c r="Q9" s="159">
        <v>0.1931851320458714</v>
      </c>
    </row>
    <row r="10" spans="1:17" x14ac:dyDescent="0.25">
      <c r="A10" s="129" t="s">
        <v>79</v>
      </c>
      <c r="B10" s="158">
        <v>1.0423478146720357</v>
      </c>
      <c r="C10" s="158">
        <v>1.0219598871664717</v>
      </c>
      <c r="D10" s="158">
        <v>1.1013449956796488</v>
      </c>
      <c r="E10" s="158">
        <v>1.1583976419642394</v>
      </c>
      <c r="F10" s="158">
        <v>1.3195629721846223</v>
      </c>
      <c r="G10" s="158">
        <v>1.3225029756587392</v>
      </c>
      <c r="H10" s="158">
        <v>1.3078949169497667</v>
      </c>
      <c r="I10" s="158">
        <v>1.15718705409719</v>
      </c>
      <c r="J10" s="158">
        <v>1.0014992893151531</v>
      </c>
      <c r="K10" s="158">
        <v>0.61246677243133196</v>
      </c>
      <c r="L10" s="158">
        <v>0.6534742344917458</v>
      </c>
      <c r="M10" s="158">
        <v>0.6082169881292625</v>
      </c>
      <c r="N10" s="158">
        <v>0.55473151960401923</v>
      </c>
      <c r="O10" s="158">
        <v>0.54616514700990249</v>
      </c>
      <c r="P10" s="158">
        <v>0.55870239279137501</v>
      </c>
      <c r="Q10" s="158">
        <v>0.61064575568763424</v>
      </c>
    </row>
    <row r="11" spans="1:17" x14ac:dyDescent="0.25">
      <c r="A11" s="92" t="s">
        <v>125</v>
      </c>
      <c r="B11" s="91">
        <v>0.17031835792849376</v>
      </c>
      <c r="C11" s="91">
        <v>0.16698699551238372</v>
      </c>
      <c r="D11" s="91">
        <v>0.17995842514040455</v>
      </c>
      <c r="E11" s="91">
        <v>0.18928075775710801</v>
      </c>
      <c r="F11" s="91">
        <v>0.21561497557937653</v>
      </c>
      <c r="G11" s="91">
        <v>0.21609536855086584</v>
      </c>
      <c r="H11" s="91">
        <v>0.21370842962624403</v>
      </c>
      <c r="I11" s="91">
        <v>0.18908294918041052</v>
      </c>
      <c r="J11" s="91">
        <v>0.16364375885066698</v>
      </c>
      <c r="K11" s="91">
        <v>0.10007632145234592</v>
      </c>
      <c r="L11" s="91">
        <v>0.10677689059311993</v>
      </c>
      <c r="M11" s="91">
        <v>9.9381911895679353E-2</v>
      </c>
      <c r="N11" s="91">
        <v>9.0642451761518861E-2</v>
      </c>
      <c r="O11" s="91">
        <v>8.9242716957937326E-2</v>
      </c>
      <c r="P11" s="91">
        <v>9.1291287583202332E-2</v>
      </c>
      <c r="Q11" s="91">
        <v>9.9778769543874282E-2</v>
      </c>
    </row>
    <row r="12" spans="1:17" x14ac:dyDescent="0.25">
      <c r="A12" s="92" t="s">
        <v>26</v>
      </c>
      <c r="B12" s="91">
        <v>0.28343134236195544</v>
      </c>
      <c r="C12" s="91">
        <v>0.27788753291606677</v>
      </c>
      <c r="D12" s="91">
        <v>0.29947363647260256</v>
      </c>
      <c r="E12" s="91">
        <v>0.31498717993106051</v>
      </c>
      <c r="F12" s="91">
        <v>0.35881065731892597</v>
      </c>
      <c r="G12" s="91">
        <v>0.35961009213280321</v>
      </c>
      <c r="H12" s="91">
        <v>0.35563792312078396</v>
      </c>
      <c r="I12" s="91">
        <v>0.31465800137916528</v>
      </c>
      <c r="J12" s="91">
        <v>0.27232396321994568</v>
      </c>
      <c r="K12" s="91">
        <v>0.16653968763480909</v>
      </c>
      <c r="L12" s="91">
        <v>0.17769028425432329</v>
      </c>
      <c r="M12" s="91">
        <v>0.16538410208790288</v>
      </c>
      <c r="N12" s="91">
        <v>0.15084053234315548</v>
      </c>
      <c r="O12" s="91">
        <v>0.14851119615676248</v>
      </c>
      <c r="P12" s="91">
        <v>0.15192027741672803</v>
      </c>
      <c r="Q12" s="91">
        <v>0.16604452353232352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0.5885981143815866</v>
      </c>
      <c r="C14" s="157">
        <v>0.57708535873802125</v>
      </c>
      <c r="D14" s="157">
        <v>0.62191293406664172</v>
      </c>
      <c r="E14" s="157">
        <v>0.65412970427607098</v>
      </c>
      <c r="F14" s="157">
        <v>0.74513733928631976</v>
      </c>
      <c r="G14" s="157">
        <v>0.74679751497507008</v>
      </c>
      <c r="H14" s="157">
        <v>0.73854856420273873</v>
      </c>
      <c r="I14" s="157">
        <v>0.65344610353761423</v>
      </c>
      <c r="J14" s="157">
        <v>0.56553156724454046</v>
      </c>
      <c r="K14" s="157">
        <v>0.34585076334417703</v>
      </c>
      <c r="L14" s="157">
        <v>0.36900705964430258</v>
      </c>
      <c r="M14" s="157">
        <v>0.34345097414568027</v>
      </c>
      <c r="N14" s="157">
        <v>0.31324853549934495</v>
      </c>
      <c r="O14" s="157">
        <v>0.3084112338952027</v>
      </c>
      <c r="P14" s="157">
        <v>0.31549082779144466</v>
      </c>
      <c r="Q14" s="157">
        <v>0.34482246261143645</v>
      </c>
    </row>
    <row r="15" spans="1:17" x14ac:dyDescent="0.25">
      <c r="A15" s="156" t="s">
        <v>117</v>
      </c>
      <c r="B15" s="155">
        <v>172.94296664570999</v>
      </c>
      <c r="C15" s="155">
        <v>177.88078248876673</v>
      </c>
      <c r="D15" s="155">
        <v>191.42815884706522</v>
      </c>
      <c r="E15" s="155">
        <v>197.73250535065381</v>
      </c>
      <c r="F15" s="155">
        <v>226.95076731433417</v>
      </c>
      <c r="G15" s="155">
        <v>224.93719928176441</v>
      </c>
      <c r="H15" s="155">
        <v>221.75883199932423</v>
      </c>
      <c r="I15" s="155">
        <v>189.86224011192149</v>
      </c>
      <c r="J15" s="155">
        <v>165.48505907292903</v>
      </c>
      <c r="K15" s="155">
        <v>106.73499697364281</v>
      </c>
      <c r="L15" s="155">
        <v>108.13403050926757</v>
      </c>
      <c r="M15" s="155">
        <v>99.925784027600713</v>
      </c>
      <c r="N15" s="155">
        <v>96.813598912194976</v>
      </c>
      <c r="O15" s="155">
        <v>89.508209024831899</v>
      </c>
      <c r="P15" s="155">
        <v>93.409553027711809</v>
      </c>
      <c r="Q15" s="155">
        <v>101.78721684433265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108.51691325920693</v>
      </c>
      <c r="C18" s="153">
        <v>71.923660255685022</v>
      </c>
      <c r="D18" s="153">
        <v>78.630348312023514</v>
      </c>
      <c r="E18" s="153">
        <v>97.668231347881147</v>
      </c>
      <c r="F18" s="153">
        <v>104.17989038474659</v>
      </c>
      <c r="G18" s="153">
        <v>114.84876190359483</v>
      </c>
      <c r="H18" s="153">
        <v>116.4543326580841</v>
      </c>
      <c r="I18" s="153">
        <v>129.3154627621752</v>
      </c>
      <c r="J18" s="153">
        <v>107.08326723302169</v>
      </c>
      <c r="K18" s="153">
        <v>42.565869603489965</v>
      </c>
      <c r="L18" s="153">
        <v>69.226360048453287</v>
      </c>
      <c r="M18" s="153">
        <v>67.41185713168646</v>
      </c>
      <c r="N18" s="153">
        <v>37.972646680866369</v>
      </c>
      <c r="O18" s="153">
        <v>61.457741572173681</v>
      </c>
      <c r="P18" s="153">
        <v>55.217979558575841</v>
      </c>
      <c r="Q18" s="153">
        <v>61.622521941920517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64.426053386503071</v>
      </c>
      <c r="C20" s="153">
        <v>105.95712223308172</v>
      </c>
      <c r="D20" s="153">
        <v>112.79781053504169</v>
      </c>
      <c r="E20" s="153">
        <v>100.06427400277268</v>
      </c>
      <c r="F20" s="153">
        <v>122.77087692958759</v>
      </c>
      <c r="G20" s="153">
        <v>110.08843737816957</v>
      </c>
      <c r="H20" s="153">
        <v>105.30449934124012</v>
      </c>
      <c r="I20" s="153">
        <v>60.546777349746286</v>
      </c>
      <c r="J20" s="153">
        <v>58.401791839907347</v>
      </c>
      <c r="K20" s="153">
        <v>64.16912737015285</v>
      </c>
      <c r="L20" s="153">
        <v>38.907670460814295</v>
      </c>
      <c r="M20" s="153">
        <v>32.513926895914253</v>
      </c>
      <c r="N20" s="153">
        <v>58.8409522313286</v>
      </c>
      <c r="O20" s="153">
        <v>28.050467452658214</v>
      </c>
      <c r="P20" s="153">
        <v>38.191573469135975</v>
      </c>
      <c r="Q20" s="153">
        <v>40.164694902412137</v>
      </c>
    </row>
    <row r="21" spans="1:17" x14ac:dyDescent="0.25">
      <c r="A21" s="156" t="s">
        <v>116</v>
      </c>
      <c r="B21" s="155">
        <v>733.91882829506585</v>
      </c>
      <c r="C21" s="155">
        <v>721.10662248810161</v>
      </c>
      <c r="D21" s="155">
        <v>774.51534925129295</v>
      </c>
      <c r="E21" s="155">
        <v>813.17446170209564</v>
      </c>
      <c r="F21" s="155">
        <v>920.76404384796524</v>
      </c>
      <c r="G21" s="155">
        <v>916.09472518870348</v>
      </c>
      <c r="H21" s="155">
        <v>907.41244038167201</v>
      </c>
      <c r="I21" s="155">
        <v>809.4106801168009</v>
      </c>
      <c r="J21" s="155">
        <v>698.48568522409221</v>
      </c>
      <c r="K21" s="155">
        <v>428.74674490274901</v>
      </c>
      <c r="L21" s="155">
        <v>454.37027654312595</v>
      </c>
      <c r="M21" s="155">
        <v>420.14821033789588</v>
      </c>
      <c r="N21" s="155">
        <v>385.21489434805017</v>
      </c>
      <c r="O21" s="155">
        <v>377.44561524019065</v>
      </c>
      <c r="P21" s="155">
        <v>387.72258765368304</v>
      </c>
      <c r="Q21" s="155">
        <v>421.55651146751279</v>
      </c>
    </row>
    <row r="22" spans="1:17" x14ac:dyDescent="0.25">
      <c r="A22" s="84" t="s">
        <v>33</v>
      </c>
      <c r="B22" s="153">
        <v>0.21211651293402725</v>
      </c>
      <c r="C22" s="153">
        <v>0</v>
      </c>
      <c r="D22" s="153">
        <v>0.58060563225973771</v>
      </c>
      <c r="E22" s="153">
        <v>0</v>
      </c>
      <c r="F22" s="153">
        <v>60.523354636887312</v>
      </c>
      <c r="G22" s="153">
        <v>113.15068287616677</v>
      </c>
      <c r="H22" s="153">
        <v>87.807359931203194</v>
      </c>
      <c r="I22" s="153">
        <v>17.190181729200454</v>
      </c>
      <c r="J22" s="153">
        <v>46.682479972689194</v>
      </c>
      <c r="K22" s="153">
        <v>27.576138906979896</v>
      </c>
      <c r="L22" s="153">
        <v>48.87070084488667</v>
      </c>
      <c r="M22" s="153">
        <v>83.75053904084514</v>
      </c>
      <c r="N22" s="153">
        <v>71.256867538106164</v>
      </c>
      <c r="O22" s="153">
        <v>84.890150967141594</v>
      </c>
      <c r="P22" s="153">
        <v>81.191326893779859</v>
      </c>
      <c r="Q22" s="153">
        <v>103.92060339677796</v>
      </c>
    </row>
    <row r="23" spans="1:17" x14ac:dyDescent="0.25">
      <c r="A23" s="84" t="s">
        <v>47</v>
      </c>
      <c r="B23" s="153">
        <v>376.81879924378325</v>
      </c>
      <c r="C23" s="153">
        <v>379.26749011106665</v>
      </c>
      <c r="D23" s="153">
        <v>451.56500513301012</v>
      </c>
      <c r="E23" s="153">
        <v>504.84111808688175</v>
      </c>
      <c r="F23" s="153">
        <v>523.27955313596067</v>
      </c>
      <c r="G23" s="153">
        <v>486.05352443585519</v>
      </c>
      <c r="H23" s="153">
        <v>508.52154442367413</v>
      </c>
      <c r="I23" s="153">
        <v>499.85925904984754</v>
      </c>
      <c r="J23" s="153">
        <v>411.23261281221232</v>
      </c>
      <c r="K23" s="153">
        <v>236.50793440130775</v>
      </c>
      <c r="L23" s="153">
        <v>268.61116585292859</v>
      </c>
      <c r="M23" s="153">
        <v>197.81403044125673</v>
      </c>
      <c r="N23" s="153">
        <v>128.3984902209549</v>
      </c>
      <c r="O23" s="153">
        <v>116.32835028158301</v>
      </c>
      <c r="P23" s="153">
        <v>111.54731082375203</v>
      </c>
      <c r="Q23" s="153">
        <v>131.30507702154011</v>
      </c>
    </row>
    <row r="24" spans="1:17" x14ac:dyDescent="0.25">
      <c r="A24" s="84" t="s">
        <v>29</v>
      </c>
      <c r="B24" s="153">
        <v>17.064532832246904</v>
      </c>
      <c r="C24" s="153">
        <v>5.5802934960439563</v>
      </c>
      <c r="D24" s="153">
        <v>2.2122334719543462</v>
      </c>
      <c r="E24" s="153">
        <v>0</v>
      </c>
      <c r="F24" s="153">
        <v>0</v>
      </c>
      <c r="G24" s="153">
        <v>2.3553664552441407</v>
      </c>
      <c r="H24" s="153">
        <v>12.3330951179879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144.51584219043744</v>
      </c>
      <c r="C25" s="153">
        <v>170.92069366703825</v>
      </c>
      <c r="D25" s="153">
        <v>118.96856899706796</v>
      </c>
      <c r="E25" s="153">
        <v>86.72458490449138</v>
      </c>
      <c r="F25" s="153">
        <v>102.90189760104604</v>
      </c>
      <c r="G25" s="153">
        <v>59.792017629664379</v>
      </c>
      <c r="H25" s="153">
        <v>49.390158596655937</v>
      </c>
      <c r="I25" s="153">
        <v>53.942107516469072</v>
      </c>
      <c r="J25" s="153">
        <v>73.172162209933433</v>
      </c>
      <c r="K25" s="153">
        <v>81.938954628515376</v>
      </c>
      <c r="L25" s="153">
        <v>59.273242767378477</v>
      </c>
      <c r="M25" s="153">
        <v>74.740975442334829</v>
      </c>
      <c r="N25" s="153">
        <v>100.19799600536011</v>
      </c>
      <c r="O25" s="153">
        <v>87.587430594549431</v>
      </c>
      <c r="P25" s="153">
        <v>116.3301603236057</v>
      </c>
      <c r="Q25" s="153">
        <v>109.78673730658707</v>
      </c>
    </row>
    <row r="26" spans="1:17" x14ac:dyDescent="0.25">
      <c r="A26" s="84" t="s">
        <v>25</v>
      </c>
      <c r="B26" s="153">
        <v>195.30753751566419</v>
      </c>
      <c r="C26" s="153">
        <v>165.33814521395277</v>
      </c>
      <c r="D26" s="153">
        <v>201.18893601700074</v>
      </c>
      <c r="E26" s="153">
        <v>221.60875871072261</v>
      </c>
      <c r="F26" s="153">
        <v>234.05923847407121</v>
      </c>
      <c r="G26" s="153">
        <v>254.743133791773</v>
      </c>
      <c r="H26" s="153">
        <v>249.36028231215079</v>
      </c>
      <c r="I26" s="153">
        <v>238.41913182128377</v>
      </c>
      <c r="J26" s="153">
        <v>167.39843022925734</v>
      </c>
      <c r="K26" s="153">
        <v>82.723716965945954</v>
      </c>
      <c r="L26" s="153">
        <v>77.61516707793227</v>
      </c>
      <c r="M26" s="153">
        <v>63.842665413459137</v>
      </c>
      <c r="N26" s="153">
        <v>85.361540583629008</v>
      </c>
      <c r="O26" s="153">
        <v>88.63968339691661</v>
      </c>
      <c r="P26" s="153">
        <v>78.65378961254541</v>
      </c>
      <c r="Q26" s="153">
        <v>76.5440937426076</v>
      </c>
    </row>
    <row r="27" spans="1:17" x14ac:dyDescent="0.25">
      <c r="A27" s="156" t="s">
        <v>113</v>
      </c>
      <c r="B27" s="155">
        <v>22.938572061772685</v>
      </c>
      <c r="C27" s="155">
        <v>22.568310859917542</v>
      </c>
      <c r="D27" s="155">
        <v>24.157577872835521</v>
      </c>
      <c r="E27" s="155">
        <v>27.671490809447363</v>
      </c>
      <c r="F27" s="155">
        <v>30.612559581095507</v>
      </c>
      <c r="G27" s="155">
        <v>29.014279394400681</v>
      </c>
      <c r="H27" s="155">
        <v>28.693014539352959</v>
      </c>
      <c r="I27" s="155">
        <v>35.342440841130625</v>
      </c>
      <c r="J27" s="155">
        <v>30.936490180624965</v>
      </c>
      <c r="K27" s="155">
        <v>17.214677943768145</v>
      </c>
      <c r="L27" s="155">
        <v>20.643214946483102</v>
      </c>
      <c r="M27" s="155">
        <v>19.193065356399693</v>
      </c>
      <c r="N27" s="155">
        <v>17.519670593612364</v>
      </c>
      <c r="O27" s="155">
        <v>17.138927159227887</v>
      </c>
      <c r="P27" s="155">
        <v>17.572544559963582</v>
      </c>
      <c r="Q27" s="155">
        <v>19.286622012817865</v>
      </c>
    </row>
    <row r="28" spans="1:17" x14ac:dyDescent="0.25">
      <c r="A28" s="152" t="s">
        <v>123</v>
      </c>
      <c r="B28" s="151">
        <v>22.938572061772685</v>
      </c>
      <c r="C28" s="151">
        <v>22.568310859917542</v>
      </c>
      <c r="D28" s="151">
        <v>24.157577872835521</v>
      </c>
      <c r="E28" s="151">
        <v>20.304155769332414</v>
      </c>
      <c r="F28" s="151">
        <v>25.132972650522973</v>
      </c>
      <c r="G28" s="151">
        <v>29.014279394400681</v>
      </c>
      <c r="H28" s="151">
        <v>28.693014539352959</v>
      </c>
      <c r="I28" s="151">
        <v>2.818069839732495</v>
      </c>
      <c r="J28" s="151">
        <v>1.6685242031418481</v>
      </c>
      <c r="K28" s="151">
        <v>4.8633513920043612</v>
      </c>
      <c r="L28" s="151">
        <v>3.6716676711463989E-2</v>
      </c>
      <c r="M28" s="151">
        <v>9.3656197302293243E-2</v>
      </c>
      <c r="N28" s="151">
        <v>4.3565678967610176E-2</v>
      </c>
      <c r="O28" s="151">
        <v>0.30684940509235298</v>
      </c>
      <c r="P28" s="151">
        <v>0.25459404309516753</v>
      </c>
      <c r="Q28" s="151">
        <v>4.489519317093317E-2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9.001984920092955E-2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1.3284619532492987</v>
      </c>
      <c r="C30" s="153">
        <v>2.4587601038276241</v>
      </c>
      <c r="D30" s="153">
        <v>0.23387316830865248</v>
      </c>
      <c r="E30" s="153">
        <v>0.3079934875839474</v>
      </c>
      <c r="F30" s="153">
        <v>0.11531377316127102</v>
      </c>
      <c r="G30" s="153">
        <v>0.3646946925428417</v>
      </c>
      <c r="H30" s="153">
        <v>0.3491651504399389</v>
      </c>
      <c r="I30" s="153">
        <v>0.10445870947721753</v>
      </c>
      <c r="J30" s="153">
        <v>3.2615887157487228E-2</v>
      </c>
      <c r="K30" s="153">
        <v>4.8234060361305474E-2</v>
      </c>
      <c r="L30" s="153">
        <v>3.6716676711463989E-2</v>
      </c>
      <c r="M30" s="153">
        <v>9.3656197302293243E-2</v>
      </c>
      <c r="N30" s="153">
        <v>4.3565678967610176E-2</v>
      </c>
      <c r="O30" s="153">
        <v>0.10910718317467415</v>
      </c>
      <c r="P30" s="153">
        <v>0.25459404309516753</v>
      </c>
      <c r="Q30" s="153">
        <v>4.489519317093317E-2</v>
      </c>
    </row>
    <row r="31" spans="1:17" x14ac:dyDescent="0.25">
      <c r="A31" s="154" t="s">
        <v>29</v>
      </c>
      <c r="B31" s="153">
        <v>21.610110108523386</v>
      </c>
      <c r="C31" s="153">
        <v>20.109550756089916</v>
      </c>
      <c r="D31" s="153">
        <v>23.92370470452687</v>
      </c>
      <c r="E31" s="153">
        <v>19.996162281748468</v>
      </c>
      <c r="F31" s="153">
        <v>25.017658877361701</v>
      </c>
      <c r="G31" s="153">
        <v>28.64958470185784</v>
      </c>
      <c r="H31" s="153">
        <v>28.343849388913021</v>
      </c>
      <c r="I31" s="153">
        <v>2.7136111302552774</v>
      </c>
      <c r="J31" s="153">
        <v>1.5458884667834314</v>
      </c>
      <c r="K31" s="153">
        <v>4.815117331643056</v>
      </c>
      <c r="L31" s="153">
        <v>0</v>
      </c>
      <c r="M31" s="153">
        <v>0</v>
      </c>
      <c r="N31" s="153">
        <v>0</v>
      </c>
      <c r="O31" s="153">
        <v>0.19774222191767882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7.3673350401149467</v>
      </c>
      <c r="F33" s="151">
        <v>5.479586930572534</v>
      </c>
      <c r="G33" s="151">
        <v>0</v>
      </c>
      <c r="H33" s="151">
        <v>0</v>
      </c>
      <c r="I33" s="151">
        <v>32.52437100139813</v>
      </c>
      <c r="J33" s="151">
        <v>29.267965977483115</v>
      </c>
      <c r="K33" s="151">
        <v>12.351326551763782</v>
      </c>
      <c r="L33" s="151">
        <v>20.606498269771638</v>
      </c>
      <c r="M33" s="151">
        <v>19.099409159097398</v>
      </c>
      <c r="N33" s="151">
        <v>17.476104914644754</v>
      </c>
      <c r="O33" s="151">
        <v>16.832077754135533</v>
      </c>
      <c r="P33" s="151">
        <v>17.317950516868414</v>
      </c>
      <c r="Q33" s="151">
        <v>19.241726819646932</v>
      </c>
    </row>
    <row r="34" spans="1:17" x14ac:dyDescent="0.25">
      <c r="A34" s="156" t="s">
        <v>112</v>
      </c>
      <c r="B34" s="155">
        <v>54.048383141644919</v>
      </c>
      <c r="C34" s="155">
        <v>52.953062126470556</v>
      </c>
      <c r="D34" s="155">
        <v>57.170106710767591</v>
      </c>
      <c r="E34" s="155">
        <v>60.402894815878867</v>
      </c>
      <c r="F34" s="155">
        <v>67.852868536335251</v>
      </c>
      <c r="G34" s="155">
        <v>67.339030226559728</v>
      </c>
      <c r="H34" s="155">
        <v>66.830703796410418</v>
      </c>
      <c r="I34" s="155">
        <v>59.796690669066784</v>
      </c>
      <c r="J34" s="155">
        <v>51.345334365763307</v>
      </c>
      <c r="K34" s="155">
        <v>31.569101879856213</v>
      </c>
      <c r="L34" s="155">
        <v>33.977837151680887</v>
      </c>
      <c r="M34" s="155">
        <v>31.596445503390122</v>
      </c>
      <c r="N34" s="155">
        <v>28.729155751287934</v>
      </c>
      <c r="O34" s="155">
        <v>28.294142229136774</v>
      </c>
      <c r="P34" s="155">
        <v>28.811230943338991</v>
      </c>
      <c r="Q34" s="155">
        <v>31.432136922461048</v>
      </c>
    </row>
    <row r="35" spans="1:17" x14ac:dyDescent="0.25">
      <c r="A35" s="152" t="s">
        <v>121</v>
      </c>
      <c r="B35" s="151">
        <v>1.5417305870687337</v>
      </c>
      <c r="C35" s="151">
        <v>2.9606689390981105</v>
      </c>
      <c r="D35" s="151">
        <v>0.26344738217285107</v>
      </c>
      <c r="E35" s="151">
        <v>0.34906292972112402</v>
      </c>
      <c r="F35" s="151">
        <v>0.12924629382865008</v>
      </c>
      <c r="G35" s="151">
        <v>0.40664533608811199</v>
      </c>
      <c r="H35" s="151">
        <v>0.39110058288478405</v>
      </c>
      <c r="I35" s="151">
        <v>0.11757654190097951</v>
      </c>
      <c r="J35" s="151">
        <v>0.13858250126297739</v>
      </c>
      <c r="K35" s="151">
        <v>5.4323065695593996E-2</v>
      </c>
      <c r="L35" s="151">
        <v>4.2750183816275843E-2</v>
      </c>
      <c r="M35" s="151">
        <v>0.10989666273353156</v>
      </c>
      <c r="N35" s="151">
        <v>5.0634693311039695E-2</v>
      </c>
      <c r="O35" s="151">
        <v>0.12694820233190635</v>
      </c>
      <c r="P35" s="151">
        <v>0.29380675494420139</v>
      </c>
      <c r="Q35" s="151">
        <v>5.1676424474473535E-2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0.10172545324896769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1.5417305870687337</v>
      </c>
      <c r="C37" s="153">
        <v>2.9606689390981105</v>
      </c>
      <c r="D37" s="153">
        <v>0.26344738217285107</v>
      </c>
      <c r="E37" s="153">
        <v>0.34906292972112402</v>
      </c>
      <c r="F37" s="153">
        <v>0.12924629382865008</v>
      </c>
      <c r="G37" s="153">
        <v>0.40664533608811199</v>
      </c>
      <c r="H37" s="153">
        <v>0.39110058288478405</v>
      </c>
      <c r="I37" s="153">
        <v>0.11757654190097951</v>
      </c>
      <c r="J37" s="153">
        <v>3.68570480140097E-2</v>
      </c>
      <c r="K37" s="153">
        <v>5.4323065695593996E-2</v>
      </c>
      <c r="L37" s="153">
        <v>4.2750183816275843E-2</v>
      </c>
      <c r="M37" s="153">
        <v>0.10989666273353156</v>
      </c>
      <c r="N37" s="153">
        <v>5.0634693311039695E-2</v>
      </c>
      <c r="O37" s="153">
        <v>0.12694820233190635</v>
      </c>
      <c r="P37" s="153">
        <v>0.29380675494420139</v>
      </c>
      <c r="Q37" s="153">
        <v>5.1676424474473535E-2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16.341838994655458</v>
      </c>
      <c r="C39" s="151">
        <v>15.074668088428361</v>
      </c>
      <c r="D39" s="151">
        <v>18.04585327769065</v>
      </c>
      <c r="E39" s="151">
        <v>19.024347893058057</v>
      </c>
      <c r="F39" s="151">
        <v>21.147347633664403</v>
      </c>
      <c r="G39" s="151">
        <v>20.867014597054723</v>
      </c>
      <c r="H39" s="151">
        <v>20.65849653089278</v>
      </c>
      <c r="I39" s="151">
        <v>18.665892723105095</v>
      </c>
      <c r="J39" s="151">
        <v>15.613902127389407</v>
      </c>
      <c r="K39" s="151">
        <v>9.784228636173486</v>
      </c>
      <c r="L39" s="151">
        <v>9.9424038673416284</v>
      </c>
      <c r="M39" s="151">
        <v>9.0752040794310975</v>
      </c>
      <c r="N39" s="151">
        <v>8.3667243961485234</v>
      </c>
      <c r="O39" s="151">
        <v>8.2509897153162335</v>
      </c>
      <c r="P39" s="151">
        <v>8.5321535913784565</v>
      </c>
      <c r="Q39" s="151">
        <v>9.2323512568014436</v>
      </c>
    </row>
    <row r="40" spans="1:17" x14ac:dyDescent="0.25">
      <c r="A40" s="150" t="s">
        <v>33</v>
      </c>
      <c r="B40" s="87">
        <v>6.437256723283988E-3</v>
      </c>
      <c r="C40" s="87">
        <v>0</v>
      </c>
      <c r="D40" s="87">
        <v>3.6642104835233322E-2</v>
      </c>
      <c r="E40" s="87">
        <v>0</v>
      </c>
      <c r="F40" s="87">
        <v>3.4408633452608886</v>
      </c>
      <c r="G40" s="87">
        <v>5.8455650974411242</v>
      </c>
      <c r="H40" s="87">
        <v>4.9932892500652821</v>
      </c>
      <c r="I40" s="87">
        <v>1.0519805392709034</v>
      </c>
      <c r="J40" s="87">
        <v>1.6961477468463535</v>
      </c>
      <c r="K40" s="87">
        <v>1.3864308674486012</v>
      </c>
      <c r="L40" s="87">
        <v>1.4720507930797753</v>
      </c>
      <c r="M40" s="87">
        <v>1.5926913520560346</v>
      </c>
      <c r="N40" s="87">
        <v>1.6443230515758305</v>
      </c>
      <c r="O40" s="87">
        <v>1.8528393130363221</v>
      </c>
      <c r="P40" s="87">
        <v>1.8957517310346834</v>
      </c>
      <c r="Q40" s="87">
        <v>2.1398451227456201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1.3790327791457297E-2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0.16737350825701999</v>
      </c>
      <c r="C43" s="87">
        <v>0.16081852093788138</v>
      </c>
      <c r="D43" s="87">
        <v>6.3419592278542922E-2</v>
      </c>
      <c r="E43" s="87">
        <v>9.8521962977454067E-2</v>
      </c>
      <c r="F43" s="87">
        <v>3.7384134475154381E-2</v>
      </c>
      <c r="G43" s="87">
        <v>8.7069015486079815E-2</v>
      </c>
      <c r="H43" s="87">
        <v>9.487454044964877E-2</v>
      </c>
      <c r="I43" s="87">
        <v>3.9940970675886159E-2</v>
      </c>
      <c r="J43" s="87">
        <v>1.219155199452954E-2</v>
      </c>
      <c r="K43" s="87">
        <v>1.6563314727051456E-2</v>
      </c>
      <c r="L43" s="87">
        <v>1.0309602447328108E-2</v>
      </c>
      <c r="M43" s="87">
        <v>1.3205404457976517E-2</v>
      </c>
      <c r="N43" s="87">
        <v>7.8896661674334196E-3</v>
      </c>
      <c r="O43" s="87">
        <v>1.5120283627112525E-2</v>
      </c>
      <c r="P43" s="87">
        <v>3.2122504870610732E-2</v>
      </c>
      <c r="Q43" s="87">
        <v>7.0729355845841075E-3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0.25325951489431753</v>
      </c>
      <c r="C45" s="87">
        <v>0</v>
      </c>
      <c r="D45" s="87">
        <v>0</v>
      </c>
      <c r="E45" s="87">
        <v>0</v>
      </c>
      <c r="F45" s="87">
        <v>0</v>
      </c>
      <c r="G45" s="87">
        <v>0.77538662261663738</v>
      </c>
      <c r="H45" s="87">
        <v>0.7708749666249759</v>
      </c>
      <c r="I45" s="87">
        <v>1.3743658773991942</v>
      </c>
      <c r="J45" s="87">
        <v>0</v>
      </c>
      <c r="K45" s="87">
        <v>0.18116574984642966</v>
      </c>
      <c r="L45" s="87">
        <v>0.16732498915201571</v>
      </c>
      <c r="M45" s="87">
        <v>0.1569047912634608</v>
      </c>
      <c r="N45" s="87">
        <v>0.34454105572478594</v>
      </c>
      <c r="O45" s="87">
        <v>0</v>
      </c>
      <c r="P45" s="87">
        <v>0</v>
      </c>
      <c r="Q45" s="87">
        <v>0.88453382437815253</v>
      </c>
    </row>
    <row r="46" spans="1:17" x14ac:dyDescent="0.25">
      <c r="A46" s="150" t="s">
        <v>26</v>
      </c>
      <c r="B46" s="87">
        <v>9.3170268021481402</v>
      </c>
      <c r="C46" s="87">
        <v>4.469166415238476</v>
      </c>
      <c r="D46" s="87">
        <v>14.79222295082862</v>
      </c>
      <c r="E46" s="87">
        <v>17.101046229718467</v>
      </c>
      <c r="F46" s="87">
        <v>14.455371624801602</v>
      </c>
      <c r="G46" s="87">
        <v>11.695617139607739</v>
      </c>
      <c r="H46" s="87">
        <v>12.443462826082278</v>
      </c>
      <c r="I46" s="87">
        <v>14.844954266126587</v>
      </c>
      <c r="J46" s="87">
        <v>8.4499842337002082</v>
      </c>
      <c r="K46" s="87">
        <v>7.4759317598087414</v>
      </c>
      <c r="L46" s="87">
        <v>5.0956436880226192</v>
      </c>
      <c r="M46" s="87">
        <v>3.5319780943532901</v>
      </c>
      <c r="N46" s="87">
        <v>3.7784094513720672</v>
      </c>
      <c r="O46" s="87">
        <v>4.0734536326933286</v>
      </c>
      <c r="P46" s="87">
        <v>4.8137021699955378</v>
      </c>
      <c r="Q46" s="87">
        <v>4.2871614341274809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1.6738701821492696</v>
      </c>
      <c r="C48" s="87">
        <v>1.7420481403907024</v>
      </c>
      <c r="D48" s="87">
        <v>1.8969736234889965</v>
      </c>
      <c r="E48" s="87">
        <v>0.55322644280108135</v>
      </c>
      <c r="F48" s="87">
        <v>2.0098598545079134</v>
      </c>
      <c r="G48" s="87">
        <v>1.490368265838278</v>
      </c>
      <c r="H48" s="87">
        <v>1.2712817474823372</v>
      </c>
      <c r="I48" s="87">
        <v>1.0344237224617661</v>
      </c>
      <c r="J48" s="87">
        <v>3.7841385579348565</v>
      </c>
      <c r="K48" s="87">
        <v>0.52517442425088934</v>
      </c>
      <c r="L48" s="87">
        <v>0.49577024221717381</v>
      </c>
      <c r="M48" s="87">
        <v>0.60092095943687507</v>
      </c>
      <c r="N48" s="87">
        <v>0.35424507683431644</v>
      </c>
      <c r="O48" s="87">
        <v>0.16243790186372192</v>
      </c>
      <c r="P48" s="87">
        <v>0.21705230024596378</v>
      </c>
      <c r="Q48" s="87">
        <v>0.2098904903518444</v>
      </c>
    </row>
    <row r="49" spans="1:17" x14ac:dyDescent="0.25">
      <c r="A49" s="150" t="s">
        <v>22</v>
      </c>
      <c r="B49" s="87">
        <v>4.9238717304834259</v>
      </c>
      <c r="C49" s="87">
        <v>8.7026350118613003</v>
      </c>
      <c r="D49" s="87">
        <v>1.2565950062592564</v>
      </c>
      <c r="E49" s="87">
        <v>1.2715532575610562</v>
      </c>
      <c r="F49" s="87">
        <v>1.2038686746188461</v>
      </c>
      <c r="G49" s="87">
        <v>0.97300845606486586</v>
      </c>
      <c r="H49" s="87">
        <v>1.0847132001882587</v>
      </c>
      <c r="I49" s="87">
        <v>0.3202273471707574</v>
      </c>
      <c r="J49" s="87">
        <v>1.6576497091220024</v>
      </c>
      <c r="K49" s="87">
        <v>0.19896252009177412</v>
      </c>
      <c r="L49" s="87">
        <v>2.7013045524227168</v>
      </c>
      <c r="M49" s="87">
        <v>3.1795034778634603</v>
      </c>
      <c r="N49" s="87">
        <v>2.2373160944740889</v>
      </c>
      <c r="O49" s="87">
        <v>2.1471385840957486</v>
      </c>
      <c r="P49" s="87">
        <v>1.5735248852316617</v>
      </c>
      <c r="Q49" s="87">
        <v>1.7038474496137619</v>
      </c>
    </row>
    <row r="50" spans="1:17" x14ac:dyDescent="0.25">
      <c r="A50" s="149" t="s">
        <v>119</v>
      </c>
      <c r="B50" s="148">
        <v>36.164813559920731</v>
      </c>
      <c r="C50" s="148">
        <v>34.917725098944082</v>
      </c>
      <c r="D50" s="148">
        <v>38.860806050904088</v>
      </c>
      <c r="E50" s="148">
        <v>41.029483993099689</v>
      </c>
      <c r="F50" s="148">
        <v>46.576274608842198</v>
      </c>
      <c r="G50" s="148">
        <v>46.06537029341689</v>
      </c>
      <c r="H50" s="148">
        <v>45.781106682632853</v>
      </c>
      <c r="I50" s="148">
        <v>41.013221404060708</v>
      </c>
      <c r="J50" s="148">
        <v>35.592849737110924</v>
      </c>
      <c r="K50" s="148">
        <v>21.73055017798713</v>
      </c>
      <c r="L50" s="148">
        <v>23.992683100522985</v>
      </c>
      <c r="M50" s="148">
        <v>22.411344761225493</v>
      </c>
      <c r="N50" s="148">
        <v>20.311796661828371</v>
      </c>
      <c r="O50" s="148">
        <v>19.916204311488634</v>
      </c>
      <c r="P50" s="148">
        <v>19.985270597016335</v>
      </c>
      <c r="Q50" s="148">
        <v>22.148109241185132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94.511960042468857</v>
      </c>
      <c r="C53" s="96">
        <v>92.992996006645328</v>
      </c>
      <c r="D53" s="96">
        <v>59.597057507204276</v>
      </c>
      <c r="E53" s="96">
        <v>72.567875474641724</v>
      </c>
      <c r="F53" s="96">
        <v>92.198881733796185</v>
      </c>
      <c r="G53" s="96">
        <v>126.3425519582719</v>
      </c>
      <c r="H53" s="96">
        <v>138.3384269868192</v>
      </c>
      <c r="I53" s="96">
        <v>135.84676354614797</v>
      </c>
      <c r="J53" s="96">
        <v>131.65140331562426</v>
      </c>
      <c r="K53" s="96">
        <v>81.980393212669668</v>
      </c>
      <c r="L53" s="96">
        <v>144.68033449159137</v>
      </c>
      <c r="M53" s="96">
        <v>164.11816111078491</v>
      </c>
      <c r="N53" s="96">
        <v>113.00867945511037</v>
      </c>
      <c r="O53" s="96">
        <v>117.21909962054929</v>
      </c>
      <c r="P53" s="96">
        <v>105.49077217773088</v>
      </c>
      <c r="Q53" s="96">
        <v>108.9396531864944</v>
      </c>
    </row>
    <row r="54" spans="1:17" x14ac:dyDescent="0.25">
      <c r="A54" s="132" t="s">
        <v>83</v>
      </c>
      <c r="B54" s="160">
        <v>0.20043811298574721</v>
      </c>
      <c r="C54" s="160">
        <v>0.19573032324189477</v>
      </c>
      <c r="D54" s="160">
        <v>0.12557231630529475</v>
      </c>
      <c r="E54" s="160">
        <v>0.15095827165244888</v>
      </c>
      <c r="F54" s="160">
        <v>0.19285192282812091</v>
      </c>
      <c r="G54" s="160">
        <v>0.26755814123771166</v>
      </c>
      <c r="H54" s="160">
        <v>0.2930012548296847</v>
      </c>
      <c r="I54" s="160">
        <v>0.27056452296276323</v>
      </c>
      <c r="J54" s="160">
        <v>0.26147753520758088</v>
      </c>
      <c r="K54" s="160">
        <v>0.16487770001637853</v>
      </c>
      <c r="L54" s="160">
        <v>0.28548079907116852</v>
      </c>
      <c r="M54" s="160">
        <v>0.32425594453506973</v>
      </c>
      <c r="N54" s="160">
        <v>0.22144289607269846</v>
      </c>
      <c r="O54" s="160">
        <v>0.23202522796071129</v>
      </c>
      <c r="P54" s="160">
        <v>0.20822113056527244</v>
      </c>
      <c r="Q54" s="160">
        <v>0.21494644393393378</v>
      </c>
    </row>
    <row r="55" spans="1:17" x14ac:dyDescent="0.25">
      <c r="A55" s="76" t="s">
        <v>82</v>
      </c>
      <c r="B55" s="159">
        <v>3.8519661348727037E-2</v>
      </c>
      <c r="C55" s="159">
        <v>3.761493088637681E-2</v>
      </c>
      <c r="D55" s="159">
        <v>2.4132152447469614E-2</v>
      </c>
      <c r="E55" s="159">
        <v>2.901075756113786E-2</v>
      </c>
      <c r="F55" s="159">
        <v>3.7061767580691053E-2</v>
      </c>
      <c r="G55" s="159">
        <v>5.1418609155956245E-2</v>
      </c>
      <c r="H55" s="159">
        <v>5.6308198788491262E-2</v>
      </c>
      <c r="I55" s="159">
        <v>5.1996367568310796E-2</v>
      </c>
      <c r="J55" s="159">
        <v>5.0250054525369015E-2</v>
      </c>
      <c r="K55" s="159">
        <v>3.1685756136805757E-2</v>
      </c>
      <c r="L55" s="159">
        <v>5.4862937681753897E-2</v>
      </c>
      <c r="M55" s="159">
        <v>6.2314641600575545E-2</v>
      </c>
      <c r="N55" s="159">
        <v>4.2556304475926961E-2</v>
      </c>
      <c r="O55" s="159">
        <v>4.4589988761485309E-2</v>
      </c>
      <c r="P55" s="159">
        <v>4.0015380885139881E-2</v>
      </c>
      <c r="Q55" s="159">
        <v>4.1307833650564355E-2</v>
      </c>
    </row>
    <row r="56" spans="1:17" x14ac:dyDescent="0.25">
      <c r="A56" s="76" t="s">
        <v>81</v>
      </c>
      <c r="B56" s="159">
        <v>5.349877337476264</v>
      </c>
      <c r="C56" s="159">
        <v>5.2242221051201856</v>
      </c>
      <c r="D56" s="159">
        <v>3.3516404600350036</v>
      </c>
      <c r="E56" s="159">
        <v>4.0292149251846592</v>
      </c>
      <c r="F56" s="159">
        <v>5.1473949542732456</v>
      </c>
      <c r="G56" s="159">
        <v>7.1413725410929771</v>
      </c>
      <c r="H56" s="159">
        <v>7.8204726122965518</v>
      </c>
      <c r="I56" s="159">
        <v>7.2216156306884178</v>
      </c>
      <c r="J56" s="159">
        <v>6.9790755811279288</v>
      </c>
      <c r="K56" s="159">
        <v>4.4007372531767794</v>
      </c>
      <c r="L56" s="159">
        <v>7.6197447405826564</v>
      </c>
      <c r="M56" s="159">
        <v>8.6546889878846738</v>
      </c>
      <c r="N56" s="159">
        <v>5.9105142909057564</v>
      </c>
      <c r="O56" s="159">
        <v>6.1929664488411955</v>
      </c>
      <c r="P56" s="159">
        <v>5.5576132253552446</v>
      </c>
      <c r="Q56" s="159">
        <v>5.7371180163476909</v>
      </c>
    </row>
    <row r="57" spans="1:17" x14ac:dyDescent="0.25">
      <c r="A57" s="76" t="s">
        <v>80</v>
      </c>
      <c r="B57" s="159">
        <v>9.18849175014506E-2</v>
      </c>
      <c r="C57" s="159">
        <v>8.9726770701002531E-2</v>
      </c>
      <c r="D57" s="159">
        <v>5.7564909948032386E-2</v>
      </c>
      <c r="E57" s="159">
        <v>6.9202349445053643E-2</v>
      </c>
      <c r="F57" s="159">
        <v>8.840725326683789E-2</v>
      </c>
      <c r="G57" s="159">
        <v>0.12265410688742998</v>
      </c>
      <c r="H57" s="159">
        <v>0.13431774888921194</v>
      </c>
      <c r="I57" s="159">
        <v>0.12403229356395232</v>
      </c>
      <c r="J57" s="159">
        <v>0.11986663311253415</v>
      </c>
      <c r="K57" s="159">
        <v>7.5583299194755149E-2</v>
      </c>
      <c r="L57" s="159">
        <v>0.13087021864333645</v>
      </c>
      <c r="M57" s="159">
        <v>0.14864553586711549</v>
      </c>
      <c r="N57" s="159">
        <v>0.10151393831156784</v>
      </c>
      <c r="O57" s="159">
        <v>0.10636509500037666</v>
      </c>
      <c r="P57" s="159">
        <v>9.5452811439156293E-2</v>
      </c>
      <c r="Q57" s="159">
        <v>9.8535832202252358E-2</v>
      </c>
    </row>
    <row r="58" spans="1:17" x14ac:dyDescent="0.25">
      <c r="A58" s="129" t="s">
        <v>79</v>
      </c>
      <c r="B58" s="158">
        <v>0.20953589761587244</v>
      </c>
      <c r="C58" s="158">
        <v>0.20461442367525995</v>
      </c>
      <c r="D58" s="158">
        <v>0.13127198026757125</v>
      </c>
      <c r="E58" s="158">
        <v>0.15781019129573337</v>
      </c>
      <c r="F58" s="158">
        <v>0.20160537412169094</v>
      </c>
      <c r="G58" s="158">
        <v>0.27970247002208032</v>
      </c>
      <c r="H58" s="158">
        <v>0.30630043367890147</v>
      </c>
      <c r="I58" s="158">
        <v>0.28284530989395351</v>
      </c>
      <c r="J58" s="158">
        <v>0.27334586835789226</v>
      </c>
      <c r="K58" s="158">
        <v>0.17236141547705092</v>
      </c>
      <c r="L58" s="158">
        <v>0.29843862823497758</v>
      </c>
      <c r="M58" s="158">
        <v>0.33897375795126217</v>
      </c>
      <c r="N58" s="158">
        <v>0.23149407718955478</v>
      </c>
      <c r="O58" s="158">
        <v>0.24255673577276299</v>
      </c>
      <c r="P58" s="158">
        <v>0.21767218242914016</v>
      </c>
      <c r="Q58" s="158">
        <v>0.22470275437206533</v>
      </c>
    </row>
    <row r="59" spans="1:17" x14ac:dyDescent="0.25">
      <c r="A59" s="92" t="s">
        <v>125</v>
      </c>
      <c r="B59" s="91">
        <v>3.4237909368320774E-2</v>
      </c>
      <c r="C59" s="91">
        <v>3.3433746546320024E-2</v>
      </c>
      <c r="D59" s="91">
        <v>2.1449681005211392E-2</v>
      </c>
      <c r="E59" s="91">
        <v>2.5785992225951623E-2</v>
      </c>
      <c r="F59" s="91">
        <v>3.2942071529904714E-2</v>
      </c>
      <c r="G59" s="91">
        <v>4.5703041472479534E-2</v>
      </c>
      <c r="H59" s="91">
        <v>5.0049116199653861E-2</v>
      </c>
      <c r="I59" s="91">
        <v>4.6216577663254828E-2</v>
      </c>
      <c r="J59" s="91">
        <v>4.4664380535879712E-2</v>
      </c>
      <c r="K59" s="91">
        <v>2.816364445827407E-2</v>
      </c>
      <c r="L59" s="91">
        <v>4.8764506806594693E-2</v>
      </c>
      <c r="M59" s="91">
        <v>5.5387897420089975E-2</v>
      </c>
      <c r="N59" s="91">
        <v>3.7825849051645467E-2</v>
      </c>
      <c r="O59" s="91">
        <v>3.9633473932413704E-2</v>
      </c>
      <c r="P59" s="91">
        <v>3.5567368354590456E-2</v>
      </c>
      <c r="Q59" s="91">
        <v>3.6716155210342542E-2</v>
      </c>
    </row>
    <row r="60" spans="1:17" x14ac:dyDescent="0.25">
      <c r="A60" s="92" t="s">
        <v>26</v>
      </c>
      <c r="B60" s="91">
        <v>5.6976222234389341E-2</v>
      </c>
      <c r="C60" s="91">
        <v>5.5637993338283238E-2</v>
      </c>
      <c r="D60" s="91">
        <v>3.5694988810866864E-2</v>
      </c>
      <c r="E60" s="91">
        <v>4.2911160485734803E-2</v>
      </c>
      <c r="F60" s="91">
        <v>5.4819783771191566E-2</v>
      </c>
      <c r="G60" s="91">
        <v>7.6055655726832774E-2</v>
      </c>
      <c r="H60" s="91">
        <v>8.3288075114328022E-2</v>
      </c>
      <c r="I60" s="91">
        <v>7.6910245059851057E-2</v>
      </c>
      <c r="J60" s="91">
        <v>7.4327192235874154E-2</v>
      </c>
      <c r="K60" s="91">
        <v>4.6867875264302486E-2</v>
      </c>
      <c r="L60" s="91">
        <v>8.1150322207865597E-2</v>
      </c>
      <c r="M60" s="91">
        <v>9.2172483972475197E-2</v>
      </c>
      <c r="N60" s="91">
        <v>6.2947008784512107E-2</v>
      </c>
      <c r="O60" s="91">
        <v>6.5955125775976495E-2</v>
      </c>
      <c r="P60" s="91">
        <v>5.9188610550461394E-2</v>
      </c>
      <c r="Q60" s="91">
        <v>6.1100337533822116E-2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0.11832176601316234</v>
      </c>
      <c r="C62" s="157">
        <v>0.1155426837906567</v>
      </c>
      <c r="D62" s="157">
        <v>7.4127310451493011E-2</v>
      </c>
      <c r="E62" s="157">
        <v>8.9113038584046941E-2</v>
      </c>
      <c r="F62" s="157">
        <v>0.11384351882059465</v>
      </c>
      <c r="G62" s="157">
        <v>0.157943772822768</v>
      </c>
      <c r="H62" s="157">
        <v>0.17296324236491961</v>
      </c>
      <c r="I62" s="157">
        <v>0.15971848717084761</v>
      </c>
      <c r="J62" s="157">
        <v>0.15435429558613839</v>
      </c>
      <c r="K62" s="157">
        <v>9.7329895754474358E-2</v>
      </c>
      <c r="L62" s="157">
        <v>0.16852379922051727</v>
      </c>
      <c r="M62" s="157">
        <v>0.19141337655869697</v>
      </c>
      <c r="N62" s="157">
        <v>0.1307212193533972</v>
      </c>
      <c r="O62" s="157">
        <v>0.13696813606437278</v>
      </c>
      <c r="P62" s="157">
        <v>0.12291620352408829</v>
      </c>
      <c r="Q62" s="157">
        <v>0.12688626162790068</v>
      </c>
    </row>
    <row r="63" spans="1:17" x14ac:dyDescent="0.25">
      <c r="A63" s="156" t="s">
        <v>115</v>
      </c>
      <c r="B63" s="155">
        <v>13.753811594180284</v>
      </c>
      <c r="C63" s="155">
        <v>14.089832036913347</v>
      </c>
      <c r="D63" s="155">
        <v>9.0266970265510551</v>
      </c>
      <c r="E63" s="155">
        <v>10.656874227553731</v>
      </c>
      <c r="F63" s="155">
        <v>13.717596670470162</v>
      </c>
      <c r="G63" s="155">
        <v>18.82068026759147</v>
      </c>
      <c r="H63" s="155">
        <v>20.546132050445813</v>
      </c>
      <c r="I63" s="155">
        <v>18.359396689234252</v>
      </c>
      <c r="J63" s="155">
        <v>17.868785991644071</v>
      </c>
      <c r="K63" s="155">
        <v>11.883346248471753</v>
      </c>
      <c r="L63" s="155">
        <v>19.537246095218809</v>
      </c>
      <c r="M63" s="155">
        <v>22.032282219777777</v>
      </c>
      <c r="N63" s="155">
        <v>15.983349476839148</v>
      </c>
      <c r="O63" s="155">
        <v>15.726302091913272</v>
      </c>
      <c r="P63" s="155">
        <v>14.397533042967247</v>
      </c>
      <c r="Q63" s="155">
        <v>14.817900781081125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8.630135175180067</v>
      </c>
      <c r="C66" s="153">
        <v>5.6970307770408786</v>
      </c>
      <c r="D66" s="153">
        <v>3.7077739010793191</v>
      </c>
      <c r="E66" s="153">
        <v>5.2638692644701717</v>
      </c>
      <c r="F66" s="153">
        <v>6.2969503667392281</v>
      </c>
      <c r="G66" s="153">
        <v>9.6094902658083132</v>
      </c>
      <c r="H66" s="153">
        <v>10.789586484865836</v>
      </c>
      <c r="I66" s="153">
        <v>12.504613226427447</v>
      </c>
      <c r="J66" s="153">
        <v>11.562663095945378</v>
      </c>
      <c r="K66" s="153">
        <v>4.739073230034176</v>
      </c>
      <c r="L66" s="153">
        <v>12.507555911614162</v>
      </c>
      <c r="M66" s="153">
        <v>14.863401630898535</v>
      </c>
      <c r="N66" s="153">
        <v>6.2690581620798813</v>
      </c>
      <c r="O66" s="153">
        <v>10.79792591518178</v>
      </c>
      <c r="P66" s="153">
        <v>8.51093554665262</v>
      </c>
      <c r="Q66" s="153">
        <v>8.9708358704004922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5.1236764190002173</v>
      </c>
      <c r="C68" s="153">
        <v>8.3928012598724688</v>
      </c>
      <c r="D68" s="153">
        <v>5.318923125471736</v>
      </c>
      <c r="E68" s="153">
        <v>5.393004963083559</v>
      </c>
      <c r="F68" s="153">
        <v>7.4206463037309334</v>
      </c>
      <c r="G68" s="153">
        <v>9.2111900017831552</v>
      </c>
      <c r="H68" s="153">
        <v>9.7565455655799784</v>
      </c>
      <c r="I68" s="153">
        <v>5.8547834628068074</v>
      </c>
      <c r="J68" s="153">
        <v>6.3061228956986914</v>
      </c>
      <c r="K68" s="153">
        <v>7.144273018437576</v>
      </c>
      <c r="L68" s="153">
        <v>7.0296901836046457</v>
      </c>
      <c r="M68" s="153">
        <v>7.1688805888792428</v>
      </c>
      <c r="N68" s="153">
        <v>9.7142913147592669</v>
      </c>
      <c r="O68" s="153">
        <v>4.9283761767314926</v>
      </c>
      <c r="P68" s="153">
        <v>5.8865974963146259</v>
      </c>
      <c r="Q68" s="153">
        <v>5.8470649106806318</v>
      </c>
    </row>
    <row r="69" spans="1:17" x14ac:dyDescent="0.25">
      <c r="A69" s="156" t="s">
        <v>114</v>
      </c>
      <c r="B69" s="155">
        <v>49.510768713053693</v>
      </c>
      <c r="C69" s="155">
        <v>48.347884640331799</v>
      </c>
      <c r="D69" s="155">
        <v>31.017962685549559</v>
      </c>
      <c r="E69" s="155">
        <v>37.288617228392049</v>
      </c>
      <c r="F69" s="155">
        <v>47.636883049730862</v>
      </c>
      <c r="G69" s="155">
        <v>66.090271210330471</v>
      </c>
      <c r="H69" s="155">
        <v>72.375044568188372</v>
      </c>
      <c r="I69" s="155">
        <v>66.832885816080449</v>
      </c>
      <c r="J69" s="155">
        <v>64.588284016834962</v>
      </c>
      <c r="K69" s="155">
        <v>40.726893452801775</v>
      </c>
      <c r="L69" s="155">
        <v>70.517396139303358</v>
      </c>
      <c r="M69" s="155">
        <v>80.095351301028217</v>
      </c>
      <c r="N69" s="155">
        <v>54.699217864737037</v>
      </c>
      <c r="O69" s="155">
        <v>57.313188724607528</v>
      </c>
      <c r="P69" s="155">
        <v>51.433273258368935</v>
      </c>
      <c r="Q69" s="155">
        <v>53.094511381990031</v>
      </c>
    </row>
    <row r="70" spans="1:17" x14ac:dyDescent="0.25">
      <c r="A70" s="156" t="s">
        <v>113</v>
      </c>
      <c r="B70" s="155">
        <v>16.252675968691484</v>
      </c>
      <c r="C70" s="155">
        <v>15.926273559684249</v>
      </c>
      <c r="D70" s="155">
        <v>10.148801611453486</v>
      </c>
      <c r="E70" s="155">
        <v>13.286869205389932</v>
      </c>
      <c r="F70" s="155">
        <v>16.484825284107909</v>
      </c>
      <c r="G70" s="155">
        <v>21.628388072083276</v>
      </c>
      <c r="H70" s="155">
        <v>23.68446936395949</v>
      </c>
      <c r="I70" s="155">
        <v>30.44771290446328</v>
      </c>
      <c r="J70" s="155">
        <v>29.76087047517127</v>
      </c>
      <c r="K70" s="155">
        <v>17.075331459139974</v>
      </c>
      <c r="L70" s="155">
        <v>33.228950285275445</v>
      </c>
      <c r="M70" s="155">
        <v>37.702017864836797</v>
      </c>
      <c r="N70" s="155">
        <v>25.768889200405297</v>
      </c>
      <c r="O70" s="155">
        <v>26.827840195961656</v>
      </c>
      <c r="P70" s="155">
        <v>24.130691888649256</v>
      </c>
      <c r="Q70" s="155">
        <v>25.014276325914015</v>
      </c>
    </row>
    <row r="71" spans="1:17" x14ac:dyDescent="0.25">
      <c r="A71" s="152" t="s">
        <v>123</v>
      </c>
      <c r="B71" s="151">
        <v>16.252675968691484</v>
      </c>
      <c r="C71" s="151">
        <v>15.926273559684249</v>
      </c>
      <c r="D71" s="151">
        <v>10.148801611453486</v>
      </c>
      <c r="E71" s="151">
        <v>9.7493360184583082</v>
      </c>
      <c r="F71" s="151">
        <v>13.53407453292434</v>
      </c>
      <c r="G71" s="151">
        <v>21.628388072083276</v>
      </c>
      <c r="H71" s="151">
        <v>23.68446936395949</v>
      </c>
      <c r="I71" s="151">
        <v>2.4277831237124299</v>
      </c>
      <c r="J71" s="151">
        <v>1.605118499366555</v>
      </c>
      <c r="K71" s="151">
        <v>4.8239843517262333</v>
      </c>
      <c r="L71" s="151">
        <v>5.9102064685598948E-2</v>
      </c>
      <c r="M71" s="151">
        <v>0.18397413640163329</v>
      </c>
      <c r="N71" s="151">
        <v>6.4078782090006045E-2</v>
      </c>
      <c r="O71" s="151">
        <v>0.48031634229866266</v>
      </c>
      <c r="P71" s="151">
        <v>0.34960960774070793</v>
      </c>
      <c r="Q71" s="151">
        <v>5.8227965837493546E-2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8.6598998678304243E-2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0.9412556982514837</v>
      </c>
      <c r="C73" s="153">
        <v>1.7351270227646738</v>
      </c>
      <c r="D73" s="153">
        <v>9.8252084704052764E-2</v>
      </c>
      <c r="E73" s="153">
        <v>0.14788755740773638</v>
      </c>
      <c r="F73" s="153">
        <v>6.2096323516466198E-2</v>
      </c>
      <c r="G73" s="153">
        <v>0.27185780597631853</v>
      </c>
      <c r="H73" s="153">
        <v>0.28821618924755638</v>
      </c>
      <c r="I73" s="153">
        <v>8.9991769692138499E-2</v>
      </c>
      <c r="J73" s="153">
        <v>3.1376448571231244E-2</v>
      </c>
      <c r="K73" s="153">
        <v>4.7843623388122127E-2</v>
      </c>
      <c r="L73" s="153">
        <v>5.9102064685598948E-2</v>
      </c>
      <c r="M73" s="153">
        <v>0.18397413640163329</v>
      </c>
      <c r="N73" s="153">
        <v>6.4078782090006045E-2</v>
      </c>
      <c r="O73" s="153">
        <v>0.17078724048755112</v>
      </c>
      <c r="P73" s="153">
        <v>0.34960960774070793</v>
      </c>
      <c r="Q73" s="153">
        <v>5.8227965837493546E-2</v>
      </c>
    </row>
    <row r="74" spans="1:17" x14ac:dyDescent="0.25">
      <c r="A74" s="154" t="s">
        <v>29</v>
      </c>
      <c r="B74" s="153">
        <v>15.311420270439999</v>
      </c>
      <c r="C74" s="153">
        <v>14.191146536919575</v>
      </c>
      <c r="D74" s="153">
        <v>10.050549526749434</v>
      </c>
      <c r="E74" s="153">
        <v>9.6014484610505715</v>
      </c>
      <c r="F74" s="153">
        <v>13.471978209407874</v>
      </c>
      <c r="G74" s="153">
        <v>21.356530266106958</v>
      </c>
      <c r="H74" s="153">
        <v>23.396253174711934</v>
      </c>
      <c r="I74" s="153">
        <v>2.3377913540202915</v>
      </c>
      <c r="J74" s="153">
        <v>1.4871430521170195</v>
      </c>
      <c r="K74" s="153">
        <v>4.7761407283381114</v>
      </c>
      <c r="L74" s="153">
        <v>0</v>
      </c>
      <c r="M74" s="153">
        <v>0</v>
      </c>
      <c r="N74" s="153">
        <v>0</v>
      </c>
      <c r="O74" s="153">
        <v>0.30952910181111154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0</v>
      </c>
      <c r="C75" s="153">
        <v>0</v>
      </c>
      <c r="D75" s="153">
        <v>0</v>
      </c>
      <c r="E75" s="153">
        <v>0</v>
      </c>
      <c r="F75" s="153">
        <v>0</v>
      </c>
      <c r="G75" s="153">
        <v>0</v>
      </c>
      <c r="H75" s="153">
        <v>0</v>
      </c>
      <c r="I75" s="153">
        <v>0</v>
      </c>
      <c r="J75" s="153">
        <v>0</v>
      </c>
      <c r="K75" s="153">
        <v>0</v>
      </c>
      <c r="L75" s="153">
        <v>0</v>
      </c>
      <c r="M75" s="153">
        <v>0</v>
      </c>
      <c r="N75" s="153">
        <v>0</v>
      </c>
      <c r="O75" s="153">
        <v>0</v>
      </c>
      <c r="P75" s="153">
        <v>0</v>
      </c>
      <c r="Q75" s="153">
        <v>0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3.5375331869316242</v>
      </c>
      <c r="F76" s="151">
        <v>2.9507507511835693</v>
      </c>
      <c r="G76" s="151">
        <v>0</v>
      </c>
      <c r="H76" s="151">
        <v>0</v>
      </c>
      <c r="I76" s="151">
        <v>28.01992978075085</v>
      </c>
      <c r="J76" s="151">
        <v>28.155751975804716</v>
      </c>
      <c r="K76" s="151">
        <v>12.251347107413741</v>
      </c>
      <c r="L76" s="151">
        <v>33.169848220589849</v>
      </c>
      <c r="M76" s="151">
        <v>37.518043728435167</v>
      </c>
      <c r="N76" s="151">
        <v>25.70481041831529</v>
      </c>
      <c r="O76" s="151">
        <v>26.347523853662992</v>
      </c>
      <c r="P76" s="151">
        <v>23.781082280908549</v>
      </c>
      <c r="Q76" s="151">
        <v>24.956048360076522</v>
      </c>
    </row>
    <row r="77" spans="1:17" x14ac:dyDescent="0.25">
      <c r="A77" s="156" t="s">
        <v>112</v>
      </c>
      <c r="B77" s="155">
        <v>9.1044478396153288</v>
      </c>
      <c r="C77" s="155">
        <v>8.8770972160912134</v>
      </c>
      <c r="D77" s="155">
        <v>5.7134143646468081</v>
      </c>
      <c r="E77" s="155">
        <v>6.8993183181669799</v>
      </c>
      <c r="F77" s="155">
        <v>8.6922554574166675</v>
      </c>
      <c r="G77" s="155">
        <v>11.94050653987053</v>
      </c>
      <c r="H77" s="155">
        <v>13.122380755742675</v>
      </c>
      <c r="I77" s="155">
        <v>12.2557140116926</v>
      </c>
      <c r="J77" s="155">
        <v>11.749447159642667</v>
      </c>
      <c r="K77" s="155">
        <v>7.4495766282543912</v>
      </c>
      <c r="L77" s="155">
        <v>13.007344647579862</v>
      </c>
      <c r="M77" s="155">
        <v>14.759630857303423</v>
      </c>
      <c r="N77" s="155">
        <v>10.04970140617338</v>
      </c>
      <c r="O77" s="155">
        <v>10.533265111730296</v>
      </c>
      <c r="P77" s="155">
        <v>9.4102992570714861</v>
      </c>
      <c r="Q77" s="155">
        <v>9.6963538170027324</v>
      </c>
    </row>
    <row r="78" spans="1:17" x14ac:dyDescent="0.25">
      <c r="A78" s="152" t="s">
        <v>121</v>
      </c>
      <c r="B78" s="151">
        <v>0.2564652127919585</v>
      </c>
      <c r="C78" s="151">
        <v>0.48935810060037832</v>
      </c>
      <c r="D78" s="151">
        <v>2.5922511791041415E-2</v>
      </c>
      <c r="E78" s="151">
        <v>3.925686823212627E-2</v>
      </c>
      <c r="F78" s="151">
        <v>1.626081056720842E-2</v>
      </c>
      <c r="G78" s="151">
        <v>7.0599533941027345E-2</v>
      </c>
      <c r="H78" s="151">
        <v>7.5436209479639124E-2</v>
      </c>
      <c r="I78" s="151">
        <v>2.3766925251388279E-2</v>
      </c>
      <c r="J78" s="151">
        <v>3.1280750638853001E-2</v>
      </c>
      <c r="K78" s="151">
        <v>1.2642957934721038E-2</v>
      </c>
      <c r="L78" s="151">
        <v>1.614624191118752E-2</v>
      </c>
      <c r="M78" s="151">
        <v>5.1293422319439758E-2</v>
      </c>
      <c r="N78" s="151">
        <v>1.769599003704668E-2</v>
      </c>
      <c r="O78" s="151">
        <v>4.721560429709766E-2</v>
      </c>
      <c r="P78" s="151">
        <v>9.5863618285172467E-2</v>
      </c>
      <c r="Q78" s="151">
        <v>1.5925062676503943E-2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2.2961402108531207E-2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0.2564652127919585</v>
      </c>
      <c r="C80" s="153">
        <v>0.48935810060037832</v>
      </c>
      <c r="D80" s="153">
        <v>2.5922511791041415E-2</v>
      </c>
      <c r="E80" s="153">
        <v>3.925686823212627E-2</v>
      </c>
      <c r="F80" s="153">
        <v>1.626081056720842E-2</v>
      </c>
      <c r="G80" s="153">
        <v>7.0599533941027345E-2</v>
      </c>
      <c r="H80" s="153">
        <v>7.5436209479639124E-2</v>
      </c>
      <c r="I80" s="153">
        <v>2.3766925251388279E-2</v>
      </c>
      <c r="J80" s="153">
        <v>8.3193485303217941E-3</v>
      </c>
      <c r="K80" s="153">
        <v>1.2642957934721038E-2</v>
      </c>
      <c r="L80" s="153">
        <v>1.614624191118752E-2</v>
      </c>
      <c r="M80" s="153">
        <v>5.1293422319439758E-2</v>
      </c>
      <c r="N80" s="153">
        <v>1.769599003704668E-2</v>
      </c>
      <c r="O80" s="153">
        <v>4.721560429709766E-2</v>
      </c>
      <c r="P80" s="153">
        <v>9.5863618285172467E-2</v>
      </c>
      <c r="Q80" s="153">
        <v>1.5925062676503943E-2</v>
      </c>
    </row>
    <row r="81" spans="1:17" x14ac:dyDescent="0.25">
      <c r="A81" s="154" t="s">
        <v>26</v>
      </c>
      <c r="B81" s="153">
        <v>0</v>
      </c>
      <c r="C81" s="153">
        <v>0</v>
      </c>
      <c r="D81" s="153">
        <v>0</v>
      </c>
      <c r="E81" s="153">
        <v>0</v>
      </c>
      <c r="F81" s="153">
        <v>0</v>
      </c>
      <c r="G81" s="153">
        <v>0</v>
      </c>
      <c r="H81" s="153">
        <v>0</v>
      </c>
      <c r="I81" s="153">
        <v>0</v>
      </c>
      <c r="J81" s="153">
        <v>0</v>
      </c>
      <c r="K81" s="153">
        <v>0</v>
      </c>
      <c r="L81" s="153">
        <v>0</v>
      </c>
      <c r="M81" s="153">
        <v>0</v>
      </c>
      <c r="N81" s="153">
        <v>0</v>
      </c>
      <c r="O81" s="153">
        <v>0</v>
      </c>
      <c r="P81" s="153">
        <v>0</v>
      </c>
      <c r="Q81" s="153">
        <v>0</v>
      </c>
    </row>
    <row r="82" spans="1:17" x14ac:dyDescent="0.25">
      <c r="A82" s="152" t="s">
        <v>120</v>
      </c>
      <c r="B82" s="151">
        <v>2.7596040740146837</v>
      </c>
      <c r="C82" s="151">
        <v>2.5328594051329265</v>
      </c>
      <c r="D82" s="151">
        <v>1.8083996843493757</v>
      </c>
      <c r="E82" s="151">
        <v>2.1790136398105164</v>
      </c>
      <c r="F82" s="151">
        <v>2.7165420005737411</v>
      </c>
      <c r="G82" s="151">
        <v>3.7107770489601677</v>
      </c>
      <c r="H82" s="151">
        <v>4.0678884073840562</v>
      </c>
      <c r="I82" s="151">
        <v>3.8365945419428353</v>
      </c>
      <c r="J82" s="151">
        <v>3.5824786975248846</v>
      </c>
      <c r="K82" s="151">
        <v>2.3154253579972273</v>
      </c>
      <c r="L82" s="151">
        <v>3.8147416039620756</v>
      </c>
      <c r="M82" s="151">
        <v>4.2480145917740062</v>
      </c>
      <c r="N82" s="151">
        <v>2.9333675483354016</v>
      </c>
      <c r="O82" s="151">
        <v>3.0786533836752907</v>
      </c>
      <c r="P82" s="151">
        <v>2.7936177215736611</v>
      </c>
      <c r="Q82" s="151">
        <v>2.8550720966465404</v>
      </c>
    </row>
    <row r="83" spans="1:17" x14ac:dyDescent="0.25">
      <c r="A83" s="150" t="s">
        <v>33</v>
      </c>
      <c r="B83" s="87">
        <v>1.0882422517577935E-3</v>
      </c>
      <c r="C83" s="87">
        <v>0</v>
      </c>
      <c r="D83" s="87">
        <v>3.6728910370560294E-3</v>
      </c>
      <c r="E83" s="87">
        <v>0</v>
      </c>
      <c r="F83" s="87">
        <v>0.4420978335445529</v>
      </c>
      <c r="G83" s="87">
        <v>1.039693006082123</v>
      </c>
      <c r="H83" s="87">
        <v>0.98342322778320601</v>
      </c>
      <c r="I83" s="87">
        <v>0.21623804122909648</v>
      </c>
      <c r="J83" s="87">
        <v>0.38931803774753126</v>
      </c>
      <c r="K83" s="87">
        <v>0.32812152105808445</v>
      </c>
      <c r="L83" s="87">
        <v>0.56536424546024122</v>
      </c>
      <c r="M83" s="87">
        <v>0.74647992245636141</v>
      </c>
      <c r="N83" s="87">
        <v>0.57706291296469381</v>
      </c>
      <c r="O83" s="87">
        <v>0.69199999488622632</v>
      </c>
      <c r="P83" s="87">
        <v>0.62113047662402898</v>
      </c>
      <c r="Q83" s="87">
        <v>0.66218657518120971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3.1653040636628826E-3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2.8295115658724303E-2</v>
      </c>
      <c r="C86" s="87">
        <v>2.7078053136108449E-2</v>
      </c>
      <c r="D86" s="87">
        <v>6.3569833965878121E-3</v>
      </c>
      <c r="E86" s="87">
        <v>1.1287283032470006E-2</v>
      </c>
      <c r="F86" s="87">
        <v>4.8032842929281961E-3</v>
      </c>
      <c r="G86" s="87">
        <v>1.5486106978256127E-2</v>
      </c>
      <c r="H86" s="87">
        <v>1.8685444029148138E-2</v>
      </c>
      <c r="I86" s="87">
        <v>8.2099971827694559E-3</v>
      </c>
      <c r="J86" s="87">
        <v>2.7983358810765172E-3</v>
      </c>
      <c r="K86" s="87">
        <v>3.9199790985650247E-3</v>
      </c>
      <c r="L86" s="87">
        <v>3.9595648710151789E-3</v>
      </c>
      <c r="M86" s="87">
        <v>6.1892527281383692E-3</v>
      </c>
      <c r="N86" s="87">
        <v>2.768819506930181E-3</v>
      </c>
      <c r="O86" s="87">
        <v>5.6471363269454955E-3</v>
      </c>
      <c r="P86" s="87">
        <v>1.0524725592496417E-2</v>
      </c>
      <c r="Q86" s="87">
        <v>2.1887579346039575E-3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4.2814465325079723E-2</v>
      </c>
      <c r="C88" s="87">
        <v>0</v>
      </c>
      <c r="D88" s="87">
        <v>0</v>
      </c>
      <c r="E88" s="87">
        <v>0</v>
      </c>
      <c r="F88" s="87">
        <v>0</v>
      </c>
      <c r="G88" s="87">
        <v>0.13791037052979754</v>
      </c>
      <c r="H88" s="87">
        <v>0.15182303886875634</v>
      </c>
      <c r="I88" s="87">
        <v>0.28250540211217617</v>
      </c>
      <c r="J88" s="87">
        <v>0</v>
      </c>
      <c r="K88" s="87">
        <v>4.2875835210328422E-2</v>
      </c>
      <c r="L88" s="87">
        <v>6.4263792175713166E-2</v>
      </c>
      <c r="M88" s="87">
        <v>7.3539845786303362E-2</v>
      </c>
      <c r="N88" s="87">
        <v>0.12091411420762839</v>
      </c>
      <c r="O88" s="87">
        <v>0</v>
      </c>
      <c r="P88" s="87">
        <v>0</v>
      </c>
      <c r="Q88" s="87">
        <v>0.27372374643888459</v>
      </c>
    </row>
    <row r="89" spans="1:17" x14ac:dyDescent="0.25">
      <c r="A89" s="150" t="s">
        <v>26</v>
      </c>
      <c r="B89" s="87">
        <v>1.5750781214276122</v>
      </c>
      <c r="C89" s="87">
        <v>0.75250241676257701</v>
      </c>
      <c r="D89" s="87">
        <v>1.4827265884025214</v>
      </c>
      <c r="E89" s="87">
        <v>1.9592012086722079</v>
      </c>
      <c r="F89" s="87">
        <v>1.8572921494275865</v>
      </c>
      <c r="G89" s="87">
        <v>2.0801840607655393</v>
      </c>
      <c r="H89" s="87">
        <v>2.4507273190845469</v>
      </c>
      <c r="I89" s="87">
        <v>3.0514289122377867</v>
      </c>
      <c r="J89" s="87">
        <v>1.9395310856488397</v>
      </c>
      <c r="K89" s="87">
        <v>1.7693014184465472</v>
      </c>
      <c r="L89" s="87">
        <v>1.9570620540788797</v>
      </c>
      <c r="M89" s="87">
        <v>1.6554059457828034</v>
      </c>
      <c r="N89" s="87">
        <v>1.3260046207419758</v>
      </c>
      <c r="O89" s="87">
        <v>1.5213569105319407</v>
      </c>
      <c r="P89" s="87">
        <v>1.5771775777535864</v>
      </c>
      <c r="Q89" s="87">
        <v>1.3266851498445205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0.28297399567483267</v>
      </c>
      <c r="C91" s="87">
        <v>0.29331989770866645</v>
      </c>
      <c r="D91" s="87">
        <v>0.19014675741402653</v>
      </c>
      <c r="E91" s="87">
        <v>6.3381029490565219E-2</v>
      </c>
      <c r="F91" s="87">
        <v>0.25823597110589347</v>
      </c>
      <c r="G91" s="87">
        <v>0.26507710317982824</v>
      </c>
      <c r="H91" s="87">
        <v>0.25037764425816322</v>
      </c>
      <c r="I91" s="87">
        <v>0.21262918009972884</v>
      </c>
      <c r="J91" s="87">
        <v>0.86857610174535382</v>
      </c>
      <c r="K91" s="87">
        <v>0.12429110960514166</v>
      </c>
      <c r="L91" s="87">
        <v>0.19040835427039757</v>
      </c>
      <c r="M91" s="87">
        <v>0.28164617747422716</v>
      </c>
      <c r="N91" s="87">
        <v>0.12431966805154612</v>
      </c>
      <c r="O91" s="87">
        <v>6.0667445076399457E-2</v>
      </c>
      <c r="P91" s="87">
        <v>7.1115746063718469E-2</v>
      </c>
      <c r="Q91" s="87">
        <v>6.4951740428232346E-2</v>
      </c>
    </row>
    <row r="92" spans="1:17" x14ac:dyDescent="0.25">
      <c r="A92" s="150" t="s">
        <v>22</v>
      </c>
      <c r="B92" s="87">
        <v>0.82935413367667676</v>
      </c>
      <c r="C92" s="87">
        <v>1.4599590375255744</v>
      </c>
      <c r="D92" s="87">
        <v>0.12549646409918394</v>
      </c>
      <c r="E92" s="87">
        <v>0.14514411861527343</v>
      </c>
      <c r="F92" s="87">
        <v>0.15411276220278014</v>
      </c>
      <c r="G92" s="87">
        <v>0.17242640142462379</v>
      </c>
      <c r="H92" s="87">
        <v>0.21285173336023588</v>
      </c>
      <c r="I92" s="87">
        <v>6.5583009081278079E-2</v>
      </c>
      <c r="J92" s="87">
        <v>0.37908983243842059</v>
      </c>
      <c r="K92" s="87">
        <v>4.6915494578560438E-2</v>
      </c>
      <c r="L92" s="87">
        <v>1.0336835931058288</v>
      </c>
      <c r="M92" s="87">
        <v>1.4847534475461723</v>
      </c>
      <c r="N92" s="87">
        <v>0.78229741286262755</v>
      </c>
      <c r="O92" s="87">
        <v>0.79898189685377929</v>
      </c>
      <c r="P92" s="87">
        <v>0.51366919553983081</v>
      </c>
      <c r="Q92" s="87">
        <v>0.52533612681908992</v>
      </c>
    </row>
    <row r="93" spans="1:17" x14ac:dyDescent="0.25">
      <c r="A93" s="149" t="s">
        <v>119</v>
      </c>
      <c r="B93" s="148">
        <v>6.0883785528086856</v>
      </c>
      <c r="C93" s="148">
        <v>5.8548797103579089</v>
      </c>
      <c r="D93" s="148">
        <v>3.879092168506391</v>
      </c>
      <c r="E93" s="148">
        <v>4.6810478101243369</v>
      </c>
      <c r="F93" s="148">
        <v>5.959452646275718</v>
      </c>
      <c r="G93" s="148">
        <v>8.1591299569693341</v>
      </c>
      <c r="H93" s="148">
        <v>8.9790561388789794</v>
      </c>
      <c r="I93" s="148">
        <v>8.3953525444983761</v>
      </c>
      <c r="J93" s="148">
        <v>8.1356877114789299</v>
      </c>
      <c r="K93" s="148">
        <v>5.121508312322443</v>
      </c>
      <c r="L93" s="148">
        <v>9.1764568017065979</v>
      </c>
      <c r="M93" s="148">
        <v>10.460322843209976</v>
      </c>
      <c r="N93" s="148">
        <v>7.0986378678009325</v>
      </c>
      <c r="O93" s="148">
        <v>7.4073961237579082</v>
      </c>
      <c r="P93" s="148">
        <v>6.5208179172126535</v>
      </c>
      <c r="Q93" s="148">
        <v>6.8253566576796887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</v>
      </c>
      <c r="C98" s="77">
        <f t="shared" si="0"/>
        <v>0.99999999999999989</v>
      </c>
      <c r="D98" s="77">
        <f t="shared" si="0"/>
        <v>1</v>
      </c>
      <c r="E98" s="77">
        <f t="shared" si="0"/>
        <v>1</v>
      </c>
      <c r="F98" s="77">
        <f t="shared" si="0"/>
        <v>0.99999999999999989</v>
      </c>
      <c r="G98" s="77">
        <f t="shared" si="0"/>
        <v>1</v>
      </c>
      <c r="H98" s="77">
        <f t="shared" si="0"/>
        <v>1</v>
      </c>
      <c r="I98" s="77">
        <f t="shared" si="0"/>
        <v>1</v>
      </c>
      <c r="J98" s="77">
        <f t="shared" si="0"/>
        <v>1</v>
      </c>
      <c r="K98" s="77">
        <f t="shared" si="0"/>
        <v>1</v>
      </c>
      <c r="L98" s="77">
        <f t="shared" si="0"/>
        <v>1.0000000000000002</v>
      </c>
      <c r="M98" s="77">
        <f t="shared" si="0"/>
        <v>1</v>
      </c>
      <c r="N98" s="77">
        <f t="shared" si="0"/>
        <v>1</v>
      </c>
      <c r="O98" s="77">
        <f t="shared" si="0"/>
        <v>1</v>
      </c>
      <c r="P98" s="77">
        <f t="shared" si="0"/>
        <v>0.99999999999999989</v>
      </c>
      <c r="Q98" s="77">
        <f t="shared" si="0"/>
        <v>1.0000000000000002</v>
      </c>
    </row>
    <row r="99" spans="1:17" x14ac:dyDescent="0.25">
      <c r="A99" s="132" t="s">
        <v>83</v>
      </c>
      <c r="B99" s="146">
        <f t="shared" ref="B99:Q99" si="1">IF(B$6=0,0,B$6/B$5)</f>
        <v>9.9193344331845981E-4</v>
      </c>
      <c r="C99" s="146">
        <f t="shared" si="1"/>
        <v>9.8206645504057615E-4</v>
      </c>
      <c r="D99" s="146">
        <f t="shared" si="1"/>
        <v>9.8476176099676063E-4</v>
      </c>
      <c r="E99" s="146">
        <f t="shared" si="1"/>
        <v>9.8699040819755679E-4</v>
      </c>
      <c r="F99" s="146">
        <f t="shared" si="1"/>
        <v>9.9140819805436939E-4</v>
      </c>
      <c r="G99" s="146">
        <f t="shared" si="1"/>
        <v>1.0004790888812768E-3</v>
      </c>
      <c r="H99" s="146">
        <f t="shared" si="1"/>
        <v>9.9969769140367272E-4</v>
      </c>
      <c r="I99" s="146">
        <f t="shared" si="1"/>
        <v>9.9000947835336411E-4</v>
      </c>
      <c r="J99" s="146">
        <f t="shared" si="1"/>
        <v>9.9094881592590189E-4</v>
      </c>
      <c r="K99" s="146">
        <f t="shared" si="1"/>
        <v>9.8167738191807857E-4</v>
      </c>
      <c r="L99" s="146">
        <f t="shared" si="1"/>
        <v>9.9142118971483773E-4</v>
      </c>
      <c r="M99" s="146">
        <f t="shared" si="1"/>
        <v>9.9740608858303473E-4</v>
      </c>
      <c r="N99" s="146">
        <f t="shared" si="1"/>
        <v>9.8333501152342837E-4</v>
      </c>
      <c r="O99" s="146">
        <f t="shared" si="1"/>
        <v>9.9785494902790471E-4</v>
      </c>
      <c r="P99" s="146">
        <f t="shared" si="1"/>
        <v>9.916220146286884E-4</v>
      </c>
      <c r="Q99" s="146">
        <f t="shared" si="1"/>
        <v>9.9584307405107641E-4</v>
      </c>
    </row>
    <row r="100" spans="1:17" x14ac:dyDescent="0.25">
      <c r="A100" s="76" t="s">
        <v>82</v>
      </c>
      <c r="B100" s="145">
        <f t="shared" ref="B100:Q100" si="2">IF(B$7=0,0,B$7/B$5)</f>
        <v>1.3748437078568452E-4</v>
      </c>
      <c r="C100" s="145">
        <f t="shared" si="2"/>
        <v>1.3611678238136961E-4</v>
      </c>
      <c r="D100" s="145">
        <f t="shared" si="2"/>
        <v>1.3649035829612174E-4</v>
      </c>
      <c r="E100" s="145">
        <f t="shared" si="2"/>
        <v>1.3679925418038556E-4</v>
      </c>
      <c r="F100" s="145">
        <f t="shared" si="2"/>
        <v>1.3741157052360242E-4</v>
      </c>
      <c r="G100" s="145">
        <f t="shared" si="2"/>
        <v>1.3866881789861873E-4</v>
      </c>
      <c r="H100" s="145">
        <f t="shared" si="2"/>
        <v>1.385605143211302E-4</v>
      </c>
      <c r="I100" s="145">
        <f t="shared" si="2"/>
        <v>1.3721770459510332E-4</v>
      </c>
      <c r="J100" s="145">
        <f t="shared" si="2"/>
        <v>1.3734789905117857E-4</v>
      </c>
      <c r="K100" s="145">
        <f t="shared" si="2"/>
        <v>1.3606285590697103E-4</v>
      </c>
      <c r="L100" s="145">
        <f t="shared" si="2"/>
        <v>1.3741337119911853E-4</v>
      </c>
      <c r="M100" s="145">
        <f t="shared" si="2"/>
        <v>1.3824289263591704E-4</v>
      </c>
      <c r="N100" s="145">
        <f t="shared" si="2"/>
        <v>1.3629260737348556E-4</v>
      </c>
      <c r="O100" s="145">
        <f t="shared" si="2"/>
        <v>1.3830510577758415E-4</v>
      </c>
      <c r="P100" s="145">
        <f t="shared" si="2"/>
        <v>1.3744120601717492E-4</v>
      </c>
      <c r="Q100" s="145">
        <f t="shared" si="2"/>
        <v>1.3802625504707208E-4</v>
      </c>
    </row>
    <row r="101" spans="1:17" x14ac:dyDescent="0.25">
      <c r="A101" s="76" t="s">
        <v>81</v>
      </c>
      <c r="B101" s="145">
        <f t="shared" ref="B101:Q101" si="3">IF(B$8=0,0,B$8/B$5)</f>
        <v>1.8930606837991391E-2</v>
      </c>
      <c r="C101" s="145">
        <f t="shared" si="3"/>
        <v>1.8742299772611288E-2</v>
      </c>
      <c r="D101" s="145">
        <f t="shared" si="3"/>
        <v>1.8793738483250912E-2</v>
      </c>
      <c r="E101" s="145">
        <f t="shared" si="3"/>
        <v>1.8836271219920937E-2</v>
      </c>
      <c r="F101" s="145">
        <f t="shared" si="3"/>
        <v>1.8920582766663835E-2</v>
      </c>
      <c r="G101" s="145">
        <f t="shared" si="3"/>
        <v>1.9093696667673219E-2</v>
      </c>
      <c r="H101" s="145">
        <f t="shared" si="3"/>
        <v>1.9078784045730331E-2</v>
      </c>
      <c r="I101" s="145">
        <f t="shared" si="3"/>
        <v>1.8893888825740043E-2</v>
      </c>
      <c r="J101" s="145">
        <f t="shared" si="3"/>
        <v>1.8911815663869801E-2</v>
      </c>
      <c r="K101" s="145">
        <f t="shared" si="3"/>
        <v>1.8734874485801124E-2</v>
      </c>
      <c r="L101" s="145">
        <f t="shared" si="3"/>
        <v>1.8920830706702717E-2</v>
      </c>
      <c r="M101" s="145">
        <f t="shared" si="3"/>
        <v>1.9035049829167167E-2</v>
      </c>
      <c r="N101" s="145">
        <f t="shared" si="3"/>
        <v>1.8766509606638379E-2</v>
      </c>
      <c r="O101" s="145">
        <f t="shared" si="3"/>
        <v>1.9043616130327991E-2</v>
      </c>
      <c r="P101" s="145">
        <f t="shared" si="3"/>
        <v>1.8924663360509263E-2</v>
      </c>
      <c r="Q101" s="145">
        <f t="shared" si="3"/>
        <v>1.900522039475715E-2</v>
      </c>
    </row>
    <row r="102" spans="1:17" x14ac:dyDescent="0.25">
      <c r="A102" s="76" t="s">
        <v>80</v>
      </c>
      <c r="B102" s="145">
        <f t="shared" ref="B102:Q102" si="4">IF(B$9=0,0,B$9/B$5)</f>
        <v>3.2799173007335146E-4</v>
      </c>
      <c r="C102" s="145">
        <f t="shared" si="4"/>
        <v>3.247291215004925E-4</v>
      </c>
      <c r="D102" s="145">
        <f t="shared" si="4"/>
        <v>3.2562034869885011E-4</v>
      </c>
      <c r="E102" s="145">
        <f t="shared" si="4"/>
        <v>3.2635727097527509E-4</v>
      </c>
      <c r="F102" s="145">
        <f t="shared" si="4"/>
        <v>3.2781805299446863E-4</v>
      </c>
      <c r="G102" s="145">
        <f t="shared" si="4"/>
        <v>3.3081742477254929E-4</v>
      </c>
      <c r="H102" s="145">
        <f t="shared" si="4"/>
        <v>3.3055904865640905E-4</v>
      </c>
      <c r="I102" s="145">
        <f t="shared" si="4"/>
        <v>3.2735555372326194E-4</v>
      </c>
      <c r="J102" s="145">
        <f t="shared" si="4"/>
        <v>3.2766615415478763E-4</v>
      </c>
      <c r="K102" s="145">
        <f t="shared" si="4"/>
        <v>3.246004709670996E-4</v>
      </c>
      <c r="L102" s="145">
        <f t="shared" si="4"/>
        <v>3.2782234880405375E-4</v>
      </c>
      <c r="M102" s="145">
        <f t="shared" si="4"/>
        <v>3.2980130953707106E-4</v>
      </c>
      <c r="N102" s="145">
        <f t="shared" si="4"/>
        <v>3.2514858113088309E-4</v>
      </c>
      <c r="O102" s="145">
        <f t="shared" si="4"/>
        <v>3.2994972928727316E-4</v>
      </c>
      <c r="P102" s="145">
        <f t="shared" si="4"/>
        <v>3.2788875337119413E-4</v>
      </c>
      <c r="Q102" s="145">
        <f t="shared" si="4"/>
        <v>3.2928448469975971E-4</v>
      </c>
    </row>
    <row r="103" spans="1:17" x14ac:dyDescent="0.25">
      <c r="A103" s="129" t="s">
        <v>79</v>
      </c>
      <c r="B103" s="144">
        <f t="shared" ref="B103:Q103" si="5">IF(B$10=0,0,B$10/B$5)</f>
        <v>1.0367607266090154E-3</v>
      </c>
      <c r="C103" s="144">
        <f t="shared" si="5"/>
        <v>1.026447831116554E-3</v>
      </c>
      <c r="D103" s="144">
        <f t="shared" si="5"/>
        <v>1.0292649428697569E-3</v>
      </c>
      <c r="E103" s="144">
        <f t="shared" si="5"/>
        <v>1.0315943067064296E-3</v>
      </c>
      <c r="F103" s="144">
        <f t="shared" si="5"/>
        <v>1.0362117445524937E-3</v>
      </c>
      <c r="G103" s="144">
        <f t="shared" si="5"/>
        <v>1.0456925654967232E-3</v>
      </c>
      <c r="H103" s="144">
        <f t="shared" si="5"/>
        <v>1.0448758552404978E-3</v>
      </c>
      <c r="I103" s="144">
        <f t="shared" si="5"/>
        <v>1.0347498141545374E-3</v>
      </c>
      <c r="J103" s="144">
        <f t="shared" si="5"/>
        <v>1.0357316021069401E-3</v>
      </c>
      <c r="K103" s="144">
        <f t="shared" si="5"/>
        <v>1.0260411750693144E-3</v>
      </c>
      <c r="L103" s="144">
        <f t="shared" si="5"/>
        <v>1.0362253233298178E-3</v>
      </c>
      <c r="M103" s="144">
        <f t="shared" si="5"/>
        <v>1.0424806907045833E-3</v>
      </c>
      <c r="N103" s="144">
        <f t="shared" si="5"/>
        <v>1.0277737159828876E-3</v>
      </c>
      <c r="O103" s="144">
        <f t="shared" si="5"/>
        <v>1.0429498359724478E-3</v>
      </c>
      <c r="P103" s="144">
        <f t="shared" si="5"/>
        <v>1.0364352238881741E-3</v>
      </c>
      <c r="Q103" s="144">
        <f t="shared" si="5"/>
        <v>1.0408470406923079E-3</v>
      </c>
    </row>
    <row r="104" spans="1:17" x14ac:dyDescent="0.25">
      <c r="A104" s="127" t="s">
        <v>117</v>
      </c>
      <c r="B104" s="143">
        <f t="shared" ref="B104:Q104" si="6">IF(B$15=0,0,B$15/B$5)</f>
        <v>0.17201597512624911</v>
      </c>
      <c r="C104" s="143">
        <f t="shared" si="6"/>
        <v>0.17866194718185444</v>
      </c>
      <c r="D104" s="143">
        <f t="shared" si="6"/>
        <v>0.17889970331939298</v>
      </c>
      <c r="E104" s="143">
        <f t="shared" si="6"/>
        <v>0.17608782975822918</v>
      </c>
      <c r="F104" s="143">
        <f t="shared" si="6"/>
        <v>0.17821737611883395</v>
      </c>
      <c r="G104" s="143">
        <f t="shared" si="6"/>
        <v>0.17785605123151813</v>
      </c>
      <c r="H104" s="143">
        <f t="shared" si="6"/>
        <v>0.17716289454111186</v>
      </c>
      <c r="I104" s="143">
        <f t="shared" si="6"/>
        <v>0.16977369127590897</v>
      </c>
      <c r="J104" s="143">
        <f t="shared" si="6"/>
        <v>0.17114151471397662</v>
      </c>
      <c r="K104" s="143">
        <f t="shared" si="6"/>
        <v>0.17880888669455883</v>
      </c>
      <c r="L104" s="143">
        <f t="shared" si="6"/>
        <v>0.17146999041909053</v>
      </c>
      <c r="M104" s="143">
        <f t="shared" si="6"/>
        <v>0.17127226365823101</v>
      </c>
      <c r="N104" s="143">
        <f t="shared" si="6"/>
        <v>0.17937050410023708</v>
      </c>
      <c r="O104" s="143">
        <f t="shared" si="6"/>
        <v>0.17092370765823223</v>
      </c>
      <c r="P104" s="143">
        <f t="shared" si="6"/>
        <v>0.17328179054662052</v>
      </c>
      <c r="Q104" s="143">
        <f t="shared" si="6"/>
        <v>0.17349653616019606</v>
      </c>
    </row>
    <row r="105" spans="1:17" x14ac:dyDescent="0.25">
      <c r="A105" s="127" t="s">
        <v>116</v>
      </c>
      <c r="B105" s="143">
        <f t="shared" ref="B105:Q105" si="7">IF(B$21=0,0,B$21/B$5)</f>
        <v>0.72998495030628396</v>
      </c>
      <c r="C105" s="143">
        <f t="shared" si="7"/>
        <v>0.72427336723454439</v>
      </c>
      <c r="D105" s="143">
        <f t="shared" si="7"/>
        <v>0.72382541331377703</v>
      </c>
      <c r="E105" s="143">
        <f t="shared" si="7"/>
        <v>0.72416078439914833</v>
      </c>
      <c r="F105" s="143">
        <f t="shared" si="7"/>
        <v>0.72304735454748581</v>
      </c>
      <c r="G105" s="143">
        <f t="shared" si="7"/>
        <v>0.72434880000435087</v>
      </c>
      <c r="H105" s="143">
        <f t="shared" si="7"/>
        <v>0.72493083153107973</v>
      </c>
      <c r="I105" s="143">
        <f t="shared" si="7"/>
        <v>0.72377023909845273</v>
      </c>
      <c r="J105" s="143">
        <f t="shared" si="7"/>
        <v>0.72236067017143801</v>
      </c>
      <c r="K105" s="143">
        <f t="shared" si="7"/>
        <v>0.71826233478891599</v>
      </c>
      <c r="L105" s="143">
        <f t="shared" si="7"/>
        <v>0.72050275568792388</v>
      </c>
      <c r="M105" s="143">
        <f t="shared" si="7"/>
        <v>0.72013180338569915</v>
      </c>
      <c r="N105" s="143">
        <f t="shared" si="7"/>
        <v>0.71370334914205669</v>
      </c>
      <c r="O105" s="143">
        <f t="shared" si="7"/>
        <v>0.72076522029725765</v>
      </c>
      <c r="P105" s="143">
        <f t="shared" si="7"/>
        <v>0.71925474479111762</v>
      </c>
      <c r="Q105" s="143">
        <f t="shared" si="7"/>
        <v>0.71854400584744627</v>
      </c>
    </row>
    <row r="106" spans="1:17" x14ac:dyDescent="0.25">
      <c r="A106" s="127" t="s">
        <v>113</v>
      </c>
      <c r="B106" s="143">
        <f t="shared" ref="B106:Q106" si="8">IF(B$27=0,0,B$27/B$5)</f>
        <v>2.2815619031752294E-2</v>
      </c>
      <c r="C106" s="143">
        <f t="shared" si="8"/>
        <v>2.2667419753974207E-2</v>
      </c>
      <c r="D106" s="143">
        <f t="shared" si="8"/>
        <v>2.2576529703856912E-2</v>
      </c>
      <c r="E106" s="143">
        <f t="shared" si="8"/>
        <v>2.4642446896474619E-2</v>
      </c>
      <c r="F106" s="143">
        <f t="shared" si="8"/>
        <v>2.403909054543096E-2</v>
      </c>
      <c r="G106" s="143">
        <f t="shared" si="8"/>
        <v>2.2941359538988702E-2</v>
      </c>
      <c r="H106" s="143">
        <f t="shared" si="8"/>
        <v>2.2922818735433583E-2</v>
      </c>
      <c r="I106" s="143">
        <f t="shared" si="8"/>
        <v>3.1603001401237715E-2</v>
      </c>
      <c r="J106" s="143">
        <f t="shared" si="8"/>
        <v>3.1993932377381178E-2</v>
      </c>
      <c r="K106" s="143">
        <f t="shared" si="8"/>
        <v>2.8839063898513772E-2</v>
      </c>
      <c r="L106" s="143">
        <f t="shared" si="8"/>
        <v>3.2734300686122264E-2</v>
      </c>
      <c r="M106" s="143">
        <f t="shared" si="8"/>
        <v>3.2896812190364923E-2</v>
      </c>
      <c r="N106" s="143">
        <f t="shared" si="8"/>
        <v>3.2459408402908861E-2</v>
      </c>
      <c r="O106" s="143">
        <f t="shared" si="8"/>
        <v>3.2728271599389264E-2</v>
      </c>
      <c r="P106" s="143">
        <f t="shared" si="8"/>
        <v>3.2598400132665281E-2</v>
      </c>
      <c r="Q106" s="143">
        <f t="shared" si="8"/>
        <v>3.2874089863094598E-2</v>
      </c>
    </row>
    <row r="107" spans="1:17" x14ac:dyDescent="0.25">
      <c r="A107" s="142" t="s">
        <v>123</v>
      </c>
      <c r="B107" s="141">
        <f t="shared" ref="B107:Q107" si="9">IF(B$28=0,0,B$28/B$5)</f>
        <v>2.2815619031752294E-2</v>
      </c>
      <c r="C107" s="141">
        <f t="shared" si="9"/>
        <v>2.2667419753974207E-2</v>
      </c>
      <c r="D107" s="141">
        <f t="shared" si="9"/>
        <v>2.2576529703856912E-2</v>
      </c>
      <c r="E107" s="141">
        <f t="shared" si="9"/>
        <v>1.8081572972306198E-2</v>
      </c>
      <c r="F107" s="141">
        <f t="shared" si="9"/>
        <v>1.9736141423302069E-2</v>
      </c>
      <c r="G107" s="141">
        <f t="shared" si="9"/>
        <v>2.2941359538988702E-2</v>
      </c>
      <c r="H107" s="141">
        <f t="shared" si="9"/>
        <v>2.2922818735433583E-2</v>
      </c>
      <c r="I107" s="141">
        <f t="shared" si="9"/>
        <v>2.5199013699757451E-3</v>
      </c>
      <c r="J107" s="141">
        <f t="shared" si="9"/>
        <v>1.7255561381936213E-3</v>
      </c>
      <c r="K107" s="141">
        <f t="shared" si="9"/>
        <v>8.1473787667176757E-3</v>
      </c>
      <c r="L107" s="141">
        <f t="shared" si="9"/>
        <v>5.8222265222935485E-5</v>
      </c>
      <c r="M107" s="141">
        <f t="shared" si="9"/>
        <v>1.6052622527490035E-4</v>
      </c>
      <c r="N107" s="141">
        <f t="shared" si="9"/>
        <v>8.0715910633346008E-5</v>
      </c>
      <c r="O107" s="141">
        <f t="shared" si="9"/>
        <v>5.8595561884784697E-4</v>
      </c>
      <c r="P107" s="141">
        <f t="shared" si="9"/>
        <v>4.722912188322543E-4</v>
      </c>
      <c r="Q107" s="141">
        <f t="shared" si="9"/>
        <v>7.6523956022022641E-5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6.5608739241684198E-3</v>
      </c>
      <c r="F108" s="141">
        <f t="shared" si="10"/>
        <v>4.3029491221288898E-3</v>
      </c>
      <c r="G108" s="141">
        <f t="shared" si="10"/>
        <v>0</v>
      </c>
      <c r="H108" s="141">
        <f t="shared" si="10"/>
        <v>0</v>
      </c>
      <c r="I108" s="141">
        <f t="shared" si="10"/>
        <v>2.9083100031261973E-2</v>
      </c>
      <c r="J108" s="141">
        <f t="shared" si="10"/>
        <v>3.0268376239187555E-2</v>
      </c>
      <c r="K108" s="141">
        <f t="shared" si="10"/>
        <v>2.0691685131796093E-2</v>
      </c>
      <c r="L108" s="141">
        <f t="shared" si="10"/>
        <v>3.2676078420899334E-2</v>
      </c>
      <c r="M108" s="141">
        <f t="shared" si="10"/>
        <v>3.2736285965090019E-2</v>
      </c>
      <c r="N108" s="141">
        <f t="shared" si="10"/>
        <v>3.2378692492275513E-2</v>
      </c>
      <c r="O108" s="141">
        <f t="shared" si="10"/>
        <v>3.2142315980541417E-2</v>
      </c>
      <c r="P108" s="141">
        <f t="shared" si="10"/>
        <v>3.2126108913833031E-2</v>
      </c>
      <c r="Q108" s="141">
        <f t="shared" si="10"/>
        <v>3.2797565907072578E-2</v>
      </c>
    </row>
    <row r="109" spans="1:17" x14ac:dyDescent="0.25">
      <c r="A109" s="127" t="s">
        <v>112</v>
      </c>
      <c r="B109" s="143">
        <f t="shared" ref="B109:Q109" si="11">IF(B$34=0,0,B$34/B$5)</f>
        <v>5.3758678426936768E-2</v>
      </c>
      <c r="C109" s="143">
        <f t="shared" si="11"/>
        <v>5.3185605866976599E-2</v>
      </c>
      <c r="D109" s="143">
        <f t="shared" si="11"/>
        <v>5.3428477768860706E-2</v>
      </c>
      <c r="E109" s="143">
        <f t="shared" si="11"/>
        <v>5.3790926486167297E-2</v>
      </c>
      <c r="F109" s="143">
        <f t="shared" si="11"/>
        <v>5.3282746455460384E-2</v>
      </c>
      <c r="G109" s="143">
        <f t="shared" si="11"/>
        <v>5.32444346604199E-2</v>
      </c>
      <c r="H109" s="143">
        <f t="shared" si="11"/>
        <v>5.3390978037022779E-2</v>
      </c>
      <c r="I109" s="143">
        <f t="shared" si="11"/>
        <v>5.3469846847834228E-2</v>
      </c>
      <c r="J109" s="143">
        <f t="shared" si="11"/>
        <v>5.3100372602095589E-2</v>
      </c>
      <c r="K109" s="143">
        <f t="shared" si="11"/>
        <v>5.2886458248348776E-2</v>
      </c>
      <c r="L109" s="143">
        <f t="shared" si="11"/>
        <v>5.3879240267112855E-2</v>
      </c>
      <c r="M109" s="143">
        <f t="shared" si="11"/>
        <v>5.4156139955077183E-2</v>
      </c>
      <c r="N109" s="143">
        <f t="shared" si="11"/>
        <v>5.3227678832148358E-2</v>
      </c>
      <c r="O109" s="143">
        <f t="shared" si="11"/>
        <v>5.4030124694727684E-2</v>
      </c>
      <c r="P109" s="143">
        <f t="shared" si="11"/>
        <v>5.3447013971182004E-2</v>
      </c>
      <c r="Q109" s="143">
        <f t="shared" si="11"/>
        <v>5.3576146880015919E-2</v>
      </c>
    </row>
    <row r="110" spans="1:17" x14ac:dyDescent="0.25">
      <c r="A110" s="142" t="s">
        <v>121</v>
      </c>
      <c r="B110" s="141">
        <f t="shared" ref="B110:Q110" si="12">IF(B$35=0,0,B$35/B$5)</f>
        <v>1.5334667576270083E-3</v>
      </c>
      <c r="C110" s="141">
        <f t="shared" si="12"/>
        <v>2.9736707373294118E-3</v>
      </c>
      <c r="D110" s="141">
        <f t="shared" si="12"/>
        <v>2.4620546316097191E-4</v>
      </c>
      <c r="E110" s="141">
        <f t="shared" si="12"/>
        <v>3.108529557881251E-4</v>
      </c>
      <c r="F110" s="141">
        <f t="shared" si="12"/>
        <v>1.0149309311355229E-4</v>
      </c>
      <c r="G110" s="141">
        <f t="shared" si="12"/>
        <v>3.2153122720154925E-4</v>
      </c>
      <c r="H110" s="141">
        <f t="shared" si="12"/>
        <v>3.1244983884472986E-4</v>
      </c>
      <c r="I110" s="141">
        <f t="shared" si="12"/>
        <v>1.0513624780903703E-4</v>
      </c>
      <c r="J110" s="141">
        <f t="shared" si="12"/>
        <v>1.4331939881379494E-4</v>
      </c>
      <c r="K110" s="141">
        <f t="shared" si="12"/>
        <v>9.1005267009687418E-5</v>
      </c>
      <c r="L110" s="141">
        <f t="shared" si="12"/>
        <v>6.778970112246885E-5</v>
      </c>
      <c r="M110" s="141">
        <f t="shared" si="12"/>
        <v>1.8836229685881848E-4</v>
      </c>
      <c r="N110" s="141">
        <f t="shared" si="12"/>
        <v>9.3812961879449831E-5</v>
      </c>
      <c r="O110" s="141">
        <f t="shared" si="12"/>
        <v>2.4241863019622211E-4</v>
      </c>
      <c r="P110" s="141">
        <f t="shared" si="12"/>
        <v>5.4503376711715452E-4</v>
      </c>
      <c r="Q110" s="141">
        <f t="shared" si="12"/>
        <v>8.8082579772042686E-5</v>
      </c>
    </row>
    <row r="111" spans="1:17" x14ac:dyDescent="0.25">
      <c r="A111" s="142" t="s">
        <v>120</v>
      </c>
      <c r="B111" s="141">
        <f t="shared" ref="B111:Q111" si="13">IF(B$39=0,0,B$39/B$5)</f>
        <v>1.6254245110647013E-2</v>
      </c>
      <c r="C111" s="141">
        <f t="shared" si="13"/>
        <v>1.514086859815144E-2</v>
      </c>
      <c r="D111" s="141">
        <f t="shared" si="13"/>
        <v>1.6864800962241754E-2</v>
      </c>
      <c r="E111" s="141">
        <f t="shared" si="13"/>
        <v>1.694185853314004E-2</v>
      </c>
      <c r="F111" s="141">
        <f t="shared" si="13"/>
        <v>1.6606354108177821E-2</v>
      </c>
      <c r="G111" s="141">
        <f t="shared" si="13"/>
        <v>1.6499382178995048E-2</v>
      </c>
      <c r="H111" s="141">
        <f t="shared" si="13"/>
        <v>1.6504050861395392E-2</v>
      </c>
      <c r="I111" s="141">
        <f t="shared" si="13"/>
        <v>1.6690930785887736E-2</v>
      </c>
      <c r="J111" s="141">
        <f t="shared" si="13"/>
        <v>1.6147601938490266E-2</v>
      </c>
      <c r="K111" s="141">
        <f t="shared" si="13"/>
        <v>1.6391128300975423E-2</v>
      </c>
      <c r="L111" s="141">
        <f t="shared" si="13"/>
        <v>1.5765840668721644E-2</v>
      </c>
      <c r="M111" s="141">
        <f t="shared" si="13"/>
        <v>1.5554851642847771E-2</v>
      </c>
      <c r="N111" s="141">
        <f t="shared" si="13"/>
        <v>1.5501371599314376E-2</v>
      </c>
      <c r="O111" s="141">
        <f t="shared" si="13"/>
        <v>1.5755982265275151E-2</v>
      </c>
      <c r="P111" s="141">
        <f t="shared" si="13"/>
        <v>1.582779066605983E-2</v>
      </c>
      <c r="Q111" s="141">
        <f t="shared" si="13"/>
        <v>1.5736563129719446E-2</v>
      </c>
    </row>
    <row r="112" spans="1:17" x14ac:dyDescent="0.25">
      <c r="A112" s="140" t="s">
        <v>119</v>
      </c>
      <c r="B112" s="139">
        <f t="shared" ref="B112:Q112" si="14">IF(B$50=0,0,B$50/B$5)</f>
        <v>3.5970966558662748E-2</v>
      </c>
      <c r="C112" s="139">
        <f t="shared" si="14"/>
        <v>3.5071066531495741E-2</v>
      </c>
      <c r="D112" s="139">
        <f t="shared" si="14"/>
        <v>3.6317471343457974E-2</v>
      </c>
      <c r="E112" s="139">
        <f t="shared" si="14"/>
        <v>3.6538214997239131E-2</v>
      </c>
      <c r="F112" s="139">
        <f t="shared" si="14"/>
        <v>3.6574899254169013E-2</v>
      </c>
      <c r="G112" s="139">
        <f t="shared" si="14"/>
        <v>3.6423521254223303E-2</v>
      </c>
      <c r="H112" s="139">
        <f t="shared" si="14"/>
        <v>3.6574477336782651E-2</v>
      </c>
      <c r="I112" s="139">
        <f t="shared" si="14"/>
        <v>3.6673779814137449E-2</v>
      </c>
      <c r="J112" s="139">
        <f t="shared" si="14"/>
        <v>3.6809451264791529E-2</v>
      </c>
      <c r="K112" s="139">
        <f t="shared" si="14"/>
        <v>3.6404324680363663E-2</v>
      </c>
      <c r="L112" s="139">
        <f t="shared" si="14"/>
        <v>3.8045609897268746E-2</v>
      </c>
      <c r="M112" s="139">
        <f t="shared" si="14"/>
        <v>3.8412926015370594E-2</v>
      </c>
      <c r="N112" s="139">
        <f t="shared" si="14"/>
        <v>3.7632494270954539E-2</v>
      </c>
      <c r="O112" s="139">
        <f t="shared" si="14"/>
        <v>3.803172379925631E-2</v>
      </c>
      <c r="P112" s="139">
        <f t="shared" si="14"/>
        <v>3.7074189538005023E-2</v>
      </c>
      <c r="Q112" s="139">
        <f t="shared" si="14"/>
        <v>3.7751501170524435E-2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0.99999999999999989</v>
      </c>
      <c r="C115" s="77">
        <f t="shared" si="15"/>
        <v>1</v>
      </c>
      <c r="D115" s="77">
        <f t="shared" si="15"/>
        <v>1</v>
      </c>
      <c r="E115" s="77">
        <f t="shared" si="15"/>
        <v>1</v>
      </c>
      <c r="F115" s="77">
        <f t="shared" si="15"/>
        <v>1</v>
      </c>
      <c r="G115" s="77">
        <f t="shared" si="15"/>
        <v>1</v>
      </c>
      <c r="H115" s="77">
        <f t="shared" si="15"/>
        <v>0.99999999999999989</v>
      </c>
      <c r="I115" s="77">
        <f t="shared" si="15"/>
        <v>1</v>
      </c>
      <c r="J115" s="77">
        <f t="shared" si="15"/>
        <v>1</v>
      </c>
      <c r="K115" s="77">
        <f t="shared" si="15"/>
        <v>1</v>
      </c>
      <c r="L115" s="77">
        <f t="shared" si="15"/>
        <v>1</v>
      </c>
      <c r="M115" s="77">
        <f t="shared" si="15"/>
        <v>1</v>
      </c>
      <c r="N115" s="77">
        <f t="shared" si="15"/>
        <v>1</v>
      </c>
      <c r="O115" s="77">
        <f t="shared" si="15"/>
        <v>1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2.1207698252758756E-3</v>
      </c>
      <c r="C116" s="146">
        <f t="shared" si="16"/>
        <v>2.1047856467373929E-3</v>
      </c>
      <c r="D116" s="146">
        <f t="shared" si="16"/>
        <v>2.107022083936194E-3</v>
      </c>
      <c r="E116" s="146">
        <f t="shared" si="16"/>
        <v>2.080235512822751E-3</v>
      </c>
      <c r="F116" s="146">
        <f t="shared" si="16"/>
        <v>2.0916948145308103E-3</v>
      </c>
      <c r="G116" s="146">
        <f t="shared" si="16"/>
        <v>2.1177199375083076E-3</v>
      </c>
      <c r="H116" s="146">
        <f t="shared" si="16"/>
        <v>2.1180033719597063E-3</v>
      </c>
      <c r="I116" s="146">
        <f t="shared" si="16"/>
        <v>1.9916891348747577E-3</v>
      </c>
      <c r="J116" s="146">
        <f t="shared" si="16"/>
        <v>1.9861355718382152E-3</v>
      </c>
      <c r="K116" s="146">
        <f t="shared" si="16"/>
        <v>2.011184547366839E-3</v>
      </c>
      <c r="L116" s="146">
        <f t="shared" si="16"/>
        <v>1.9731831563311758E-3</v>
      </c>
      <c r="M116" s="146">
        <f t="shared" si="16"/>
        <v>1.9757468785930815E-3</v>
      </c>
      <c r="N116" s="146">
        <f t="shared" si="16"/>
        <v>1.9595211371411579E-3</v>
      </c>
      <c r="O116" s="146">
        <f t="shared" si="16"/>
        <v>1.9794148625249782E-3</v>
      </c>
      <c r="P116" s="146">
        <f t="shared" si="16"/>
        <v>1.9738326515845524E-3</v>
      </c>
      <c r="Q116" s="146">
        <f t="shared" si="16"/>
        <v>1.9730781000924041E-3</v>
      </c>
    </row>
    <row r="117" spans="1:17" x14ac:dyDescent="0.25">
      <c r="A117" s="76" t="s">
        <v>82</v>
      </c>
      <c r="B117" s="145">
        <f t="shared" ref="B117:Q117" si="17">IF(B$55=0,0,B$55/B$53)</f>
        <v>4.0756388219457374E-4</v>
      </c>
      <c r="C117" s="145">
        <f t="shared" si="17"/>
        <v>4.044920854436051E-4</v>
      </c>
      <c r="D117" s="145">
        <f t="shared" si="17"/>
        <v>4.0492187797279162E-4</v>
      </c>
      <c r="E117" s="145">
        <f t="shared" si="17"/>
        <v>3.997741062610472E-4</v>
      </c>
      <c r="F117" s="145">
        <f t="shared" si="17"/>
        <v>4.0197632426495892E-4</v>
      </c>
      <c r="G117" s="145">
        <f t="shared" si="17"/>
        <v>4.0697776290713719E-4</v>
      </c>
      <c r="H117" s="145">
        <f t="shared" si="17"/>
        <v>4.0703223258318724E-4</v>
      </c>
      <c r="I117" s="145">
        <f t="shared" si="17"/>
        <v>3.8275749978134235E-4</v>
      </c>
      <c r="J117" s="145">
        <f t="shared" si="17"/>
        <v>3.816902308659659E-4</v>
      </c>
      <c r="K117" s="145">
        <f t="shared" si="17"/>
        <v>3.8650407609790383E-4</v>
      </c>
      <c r="L117" s="145">
        <f t="shared" si="17"/>
        <v>3.7920107023904111E-4</v>
      </c>
      <c r="M117" s="145">
        <f t="shared" si="17"/>
        <v>3.7969375953774673E-4</v>
      </c>
      <c r="N117" s="145">
        <f t="shared" si="17"/>
        <v>3.765755398710884E-4</v>
      </c>
      <c r="O117" s="145">
        <f t="shared" si="17"/>
        <v>3.8039866289561898E-4</v>
      </c>
      <c r="P117" s="145">
        <f t="shared" si="17"/>
        <v>3.7932588850256928E-4</v>
      </c>
      <c r="Q117" s="145">
        <f t="shared" si="17"/>
        <v>3.7918088081159251E-4</v>
      </c>
    </row>
    <row r="118" spans="1:17" x14ac:dyDescent="0.25">
      <c r="A118" s="76" t="s">
        <v>81</v>
      </c>
      <c r="B118" s="145">
        <f t="shared" ref="B118:Q118" si="18">IF(B$56=0,0,B$56/B$53)</f>
        <v>5.660529455819456E-2</v>
      </c>
      <c r="C118" s="145">
        <f t="shared" si="18"/>
        <v>5.617866215157602E-2</v>
      </c>
      <c r="D118" s="145">
        <f t="shared" si="18"/>
        <v>5.6238354714573738E-2</v>
      </c>
      <c r="E118" s="145">
        <f t="shared" si="18"/>
        <v>5.5523396528159859E-2</v>
      </c>
      <c r="F118" s="145">
        <f t="shared" si="18"/>
        <v>5.5829255816086866E-2</v>
      </c>
      <c r="G118" s="145">
        <f t="shared" si="18"/>
        <v>5.6523890252364158E-2</v>
      </c>
      <c r="H118" s="145">
        <f t="shared" si="18"/>
        <v>5.6531455378205808E-2</v>
      </c>
      <c r="I118" s="145">
        <f t="shared" si="18"/>
        <v>5.3160012371109538E-2</v>
      </c>
      <c r="J118" s="145">
        <f t="shared" si="18"/>
        <v>5.3011782672730982E-2</v>
      </c>
      <c r="K118" s="145">
        <f t="shared" si="18"/>
        <v>5.368036283700902E-2</v>
      </c>
      <c r="L118" s="145">
        <f t="shared" si="18"/>
        <v>5.2666070806088067E-2</v>
      </c>
      <c r="M118" s="145">
        <f t="shared" si="18"/>
        <v>5.2734498908030579E-2</v>
      </c>
      <c r="N118" s="145">
        <f t="shared" si="18"/>
        <v>5.2301418965377329E-2</v>
      </c>
      <c r="O118" s="145">
        <f t="shared" si="18"/>
        <v>5.2832400768206611E-2</v>
      </c>
      <c r="P118" s="145">
        <f t="shared" si="18"/>
        <v>5.2683406430960394E-2</v>
      </c>
      <c r="Q118" s="145">
        <f t="shared" si="18"/>
        <v>5.2663266758581351E-2</v>
      </c>
    </row>
    <row r="119" spans="1:17" x14ac:dyDescent="0.25">
      <c r="A119" s="76" t="s">
        <v>80</v>
      </c>
      <c r="B119" s="145">
        <f t="shared" ref="B119:Q119" si="19">IF(B$57=0,0,B$57/B$53)</f>
        <v>9.7220412591339977E-4</v>
      </c>
      <c r="C119" s="145">
        <f t="shared" si="19"/>
        <v>9.6487665258779927E-4</v>
      </c>
      <c r="D119" s="145">
        <f t="shared" si="19"/>
        <v>9.659018809959495E-4</v>
      </c>
      <c r="E119" s="145">
        <f t="shared" si="19"/>
        <v>9.5362237067606948E-4</v>
      </c>
      <c r="F119" s="145">
        <f t="shared" si="19"/>
        <v>9.5887554820994704E-4</v>
      </c>
      <c r="G119" s="145">
        <f t="shared" si="19"/>
        <v>9.7080599517999184E-4</v>
      </c>
      <c r="H119" s="145">
        <f t="shared" si="19"/>
        <v>9.7093592731114153E-4</v>
      </c>
      <c r="I119" s="145">
        <f t="shared" si="19"/>
        <v>9.1303090575152197E-4</v>
      </c>
      <c r="J119" s="145">
        <f t="shared" si="19"/>
        <v>9.1048503923017807E-4</v>
      </c>
      <c r="K119" s="145">
        <f t="shared" si="19"/>
        <v>9.2196800030808007E-4</v>
      </c>
      <c r="L119" s="145">
        <f t="shared" si="19"/>
        <v>9.0454738788941949E-4</v>
      </c>
      <c r="M119" s="145">
        <f t="shared" si="19"/>
        <v>9.057226504431468E-4</v>
      </c>
      <c r="N119" s="145">
        <f t="shared" si="19"/>
        <v>8.9828443975306779E-4</v>
      </c>
      <c r="O119" s="145">
        <f t="shared" si="19"/>
        <v>9.0740412905995532E-4</v>
      </c>
      <c r="P119" s="145">
        <f t="shared" si="19"/>
        <v>9.0484512975540058E-4</v>
      </c>
      <c r="Q119" s="145">
        <f t="shared" si="19"/>
        <v>9.0449922796769248E-4</v>
      </c>
    </row>
    <row r="120" spans="1:17" x14ac:dyDescent="0.25">
      <c r="A120" s="129" t="s">
        <v>79</v>
      </c>
      <c r="B120" s="144">
        <f t="shared" ref="B120:Q120" si="20">IF(B$58=0,0,B$58/B$53)</f>
        <v>2.2170304956295231E-3</v>
      </c>
      <c r="C120" s="144">
        <f t="shared" si="20"/>
        <v>2.2003208033069296E-3</v>
      </c>
      <c r="D120" s="144">
        <f t="shared" si="20"/>
        <v>2.2026587512597026E-3</v>
      </c>
      <c r="E120" s="144">
        <f t="shared" si="20"/>
        <v>2.1746563512236058E-3</v>
      </c>
      <c r="F120" s="144">
        <f t="shared" si="20"/>
        <v>2.1866357848437006E-3</v>
      </c>
      <c r="G120" s="144">
        <f t="shared" si="20"/>
        <v>2.2138421749978562E-3</v>
      </c>
      <c r="H120" s="144">
        <f t="shared" si="20"/>
        <v>2.2141384743957337E-3</v>
      </c>
      <c r="I120" s="144">
        <f t="shared" si="20"/>
        <v>2.0820908979393479E-3</v>
      </c>
      <c r="J120" s="144">
        <f t="shared" si="20"/>
        <v>2.0762852614838161E-3</v>
      </c>
      <c r="K120" s="144">
        <f t="shared" si="20"/>
        <v>2.1024711973498234E-3</v>
      </c>
      <c r="L120" s="144">
        <f t="shared" si="20"/>
        <v>2.0627449423841525E-3</v>
      </c>
      <c r="M120" s="144">
        <f t="shared" si="20"/>
        <v>2.0654250307036051E-3</v>
      </c>
      <c r="N120" s="144">
        <f t="shared" si="20"/>
        <v>2.0484628110490357E-3</v>
      </c>
      <c r="O120" s="144">
        <f t="shared" si="20"/>
        <v>2.0692595025720638E-3</v>
      </c>
      <c r="P120" s="144">
        <f t="shared" si="20"/>
        <v>2.0634239178987713E-3</v>
      </c>
      <c r="Q120" s="144">
        <f t="shared" si="20"/>
        <v>2.0626351176958077E-3</v>
      </c>
    </row>
    <row r="121" spans="1:17" x14ac:dyDescent="0.25">
      <c r="A121" s="127" t="s">
        <v>115</v>
      </c>
      <c r="B121" s="143">
        <f t="shared" ref="B121:Q121" si="21">IF(B$63=0,0,B$63/B$53)</f>
        <v>0.14552456205542688</v>
      </c>
      <c r="C121" s="143">
        <f t="shared" si="21"/>
        <v>0.15151498114875747</v>
      </c>
      <c r="D121" s="143">
        <f t="shared" si="21"/>
        <v>0.15146212588532379</v>
      </c>
      <c r="E121" s="143">
        <f t="shared" si="21"/>
        <v>0.14685388207730696</v>
      </c>
      <c r="F121" s="143">
        <f t="shared" si="21"/>
        <v>0.14878267949145715</v>
      </c>
      <c r="G121" s="143">
        <f t="shared" si="21"/>
        <v>0.14896549084909666</v>
      </c>
      <c r="H121" s="143">
        <f t="shared" si="21"/>
        <v>0.14852078701461188</v>
      </c>
      <c r="I121" s="143">
        <f t="shared" si="21"/>
        <v>0.13514784018389553</v>
      </c>
      <c r="J121" s="143">
        <f t="shared" si="21"/>
        <v>0.13572803283232013</v>
      </c>
      <c r="K121" s="143">
        <f t="shared" si="21"/>
        <v>0.14495351611262142</v>
      </c>
      <c r="L121" s="143">
        <f t="shared" si="21"/>
        <v>0.13503733015183406</v>
      </c>
      <c r="M121" s="143">
        <f t="shared" si="21"/>
        <v>0.13424646042009511</v>
      </c>
      <c r="N121" s="143">
        <f t="shared" si="21"/>
        <v>0.14143470708538011</v>
      </c>
      <c r="O121" s="143">
        <f t="shared" si="21"/>
        <v>0.13416160116244696</v>
      </c>
      <c r="P121" s="143">
        <f t="shared" si="21"/>
        <v>0.13648144520840438</v>
      </c>
      <c r="Q121" s="143">
        <f t="shared" si="21"/>
        <v>0.13601934968265667</v>
      </c>
    </row>
    <row r="122" spans="1:17" x14ac:dyDescent="0.25">
      <c r="A122" s="127" t="s">
        <v>114</v>
      </c>
      <c r="B122" s="143">
        <f t="shared" ref="B122:Q122" si="22">IF(B$69=0,0,B$69/B$53)</f>
        <v>0.52385717840161261</v>
      </c>
      <c r="C122" s="143">
        <f t="shared" si="22"/>
        <v>0.51990888256656265</v>
      </c>
      <c r="D122" s="143">
        <f t="shared" si="22"/>
        <v>0.52046131106053373</v>
      </c>
      <c r="E122" s="143">
        <f t="shared" si="22"/>
        <v>0.51384468657101945</v>
      </c>
      <c r="F122" s="143">
        <f t="shared" si="22"/>
        <v>0.51667528015439268</v>
      </c>
      <c r="G122" s="143">
        <f t="shared" si="22"/>
        <v>0.52310381724882837</v>
      </c>
      <c r="H122" s="143">
        <f t="shared" si="22"/>
        <v>0.52317382917100985</v>
      </c>
      <c r="I122" s="143">
        <f t="shared" si="22"/>
        <v>0.49197260259628423</v>
      </c>
      <c r="J122" s="143">
        <f t="shared" si="22"/>
        <v>0.49060080173995141</v>
      </c>
      <c r="K122" s="143">
        <f t="shared" si="22"/>
        <v>0.49678821797243627</v>
      </c>
      <c r="L122" s="143">
        <f t="shared" si="22"/>
        <v>0.48740139001684252</v>
      </c>
      <c r="M122" s="143">
        <f t="shared" si="22"/>
        <v>0.48803466209301077</v>
      </c>
      <c r="N122" s="143">
        <f t="shared" si="22"/>
        <v>0.48402669713935392</v>
      </c>
      <c r="O122" s="143">
        <f t="shared" si="22"/>
        <v>0.48894070087670377</v>
      </c>
      <c r="P122" s="143">
        <f t="shared" si="22"/>
        <v>0.48756182362296246</v>
      </c>
      <c r="Q122" s="143">
        <f t="shared" si="22"/>
        <v>0.48737543978680786</v>
      </c>
    </row>
    <row r="123" spans="1:17" x14ac:dyDescent="0.25">
      <c r="A123" s="127" t="s">
        <v>113</v>
      </c>
      <c r="B123" s="143">
        <f t="shared" ref="B123:Q123" si="23">IF(B$70=0,0,B$70/B$53)</f>
        <v>0.17196422507149742</v>
      </c>
      <c r="C123" s="143">
        <f t="shared" si="23"/>
        <v>0.17126315145869855</v>
      </c>
      <c r="D123" s="143">
        <f t="shared" si="23"/>
        <v>0.17029031358178492</v>
      </c>
      <c r="E123" s="143">
        <f t="shared" si="23"/>
        <v>0.18309574475599641</v>
      </c>
      <c r="F123" s="143">
        <f t="shared" si="23"/>
        <v>0.17879636904603882</v>
      </c>
      <c r="G123" s="143">
        <f t="shared" si="23"/>
        <v>0.17118846925956224</v>
      </c>
      <c r="H123" s="143">
        <f t="shared" si="23"/>
        <v>0.17120672744252133</v>
      </c>
      <c r="I123" s="143">
        <f t="shared" si="23"/>
        <v>0.22413278100747691</v>
      </c>
      <c r="J123" s="143">
        <f t="shared" si="23"/>
        <v>0.22605813326441981</v>
      </c>
      <c r="K123" s="143">
        <f t="shared" si="23"/>
        <v>0.20828555206906552</v>
      </c>
      <c r="L123" s="143">
        <f t="shared" si="23"/>
        <v>0.22967150582034815</v>
      </c>
      <c r="M123" s="143">
        <f t="shared" si="23"/>
        <v>0.2297248373346491</v>
      </c>
      <c r="N123" s="143">
        <f t="shared" si="23"/>
        <v>0.22802575275327672</v>
      </c>
      <c r="O123" s="143">
        <f t="shared" si="23"/>
        <v>0.22886918840706194</v>
      </c>
      <c r="P123" s="143">
        <f t="shared" si="23"/>
        <v>0.22874694525881242</v>
      </c>
      <c r="Q123" s="143">
        <f t="shared" si="23"/>
        <v>0.22961589829088161</v>
      </c>
    </row>
    <row r="124" spans="1:17" x14ac:dyDescent="0.25">
      <c r="A124" s="142" t="s">
        <v>123</v>
      </c>
      <c r="B124" s="141">
        <f t="shared" ref="B124:Q124" si="24">IF(B$71=0,0,B$71/B$53)</f>
        <v>0.17196422507149742</v>
      </c>
      <c r="C124" s="141">
        <f t="shared" si="24"/>
        <v>0.17126315145869855</v>
      </c>
      <c r="D124" s="141">
        <f t="shared" si="24"/>
        <v>0.17029031358178492</v>
      </c>
      <c r="E124" s="141">
        <f t="shared" si="24"/>
        <v>0.13434782201754186</v>
      </c>
      <c r="F124" s="141">
        <f t="shared" si="24"/>
        <v>0.14679217663399624</v>
      </c>
      <c r="G124" s="141">
        <f t="shared" si="24"/>
        <v>0.17118846925956224</v>
      </c>
      <c r="H124" s="141">
        <f t="shared" si="24"/>
        <v>0.17120672744252133</v>
      </c>
      <c r="I124" s="141">
        <f t="shared" si="24"/>
        <v>1.7871482988166276E-2</v>
      </c>
      <c r="J124" s="141">
        <f t="shared" si="24"/>
        <v>1.2192186782228253E-2</v>
      </c>
      <c r="K124" s="141">
        <f t="shared" si="24"/>
        <v>5.8843147278058068E-2</v>
      </c>
      <c r="L124" s="141">
        <f t="shared" si="24"/>
        <v>4.0850102326127731E-4</v>
      </c>
      <c r="M124" s="141">
        <f t="shared" si="24"/>
        <v>1.1209858504169139E-3</v>
      </c>
      <c r="N124" s="141">
        <f t="shared" si="24"/>
        <v>5.670253152144796E-4</v>
      </c>
      <c r="O124" s="141">
        <f t="shared" si="24"/>
        <v>4.0975945375241567E-3</v>
      </c>
      <c r="P124" s="141">
        <f t="shared" si="24"/>
        <v>3.3141250227241258E-3</v>
      </c>
      <c r="Q124" s="141">
        <f t="shared" si="24"/>
        <v>5.3449744087043097E-4</v>
      </c>
    </row>
    <row r="125" spans="1:17" x14ac:dyDescent="0.25">
      <c r="A125" s="142" t="s">
        <v>122</v>
      </c>
      <c r="B125" s="141">
        <f t="shared" ref="B125:Q125" si="25">IF(B$76=0,0,B$76/B$53)</f>
        <v>0</v>
      </c>
      <c r="C125" s="141">
        <f t="shared" si="25"/>
        <v>0</v>
      </c>
      <c r="D125" s="141">
        <f t="shared" si="25"/>
        <v>0</v>
      </c>
      <c r="E125" s="141">
        <f t="shared" si="25"/>
        <v>4.8747922738454533E-2</v>
      </c>
      <c r="F125" s="141">
        <f t="shared" si="25"/>
        <v>3.2004192412042561E-2</v>
      </c>
      <c r="G125" s="141">
        <f t="shared" si="25"/>
        <v>0</v>
      </c>
      <c r="H125" s="141">
        <f t="shared" si="25"/>
        <v>0</v>
      </c>
      <c r="I125" s="141">
        <f t="shared" si="25"/>
        <v>0.20626129801931065</v>
      </c>
      <c r="J125" s="141">
        <f t="shared" si="25"/>
        <v>0.21386594648219157</v>
      </c>
      <c r="K125" s="141">
        <f t="shared" si="25"/>
        <v>0.14944240479100745</v>
      </c>
      <c r="L125" s="141">
        <f t="shared" si="25"/>
        <v>0.22926300479708689</v>
      </c>
      <c r="M125" s="141">
        <f t="shared" si="25"/>
        <v>0.22860385148423221</v>
      </c>
      <c r="N125" s="141">
        <f t="shared" si="25"/>
        <v>0.22745872743806222</v>
      </c>
      <c r="O125" s="141">
        <f t="shared" si="25"/>
        <v>0.22477159386953777</v>
      </c>
      <c r="P125" s="141">
        <f t="shared" si="25"/>
        <v>0.22543282023608829</v>
      </c>
      <c r="Q125" s="141">
        <f t="shared" si="25"/>
        <v>0.22908140085001119</v>
      </c>
    </row>
    <row r="126" spans="1:17" x14ac:dyDescent="0.25">
      <c r="A126" s="127" t="s">
        <v>112</v>
      </c>
      <c r="B126" s="143">
        <f t="shared" ref="B126:Q126" si="26">IF(B$77=0,0,B$77/B$53)</f>
        <v>9.6331171584255096E-2</v>
      </c>
      <c r="C126" s="143">
        <f t="shared" si="26"/>
        <v>9.5459847486329519E-2</v>
      </c>
      <c r="D126" s="143">
        <f t="shared" si="26"/>
        <v>9.5867390163619282E-2</v>
      </c>
      <c r="E126" s="143">
        <f t="shared" si="26"/>
        <v>9.5074001726533838E-2</v>
      </c>
      <c r="F126" s="143">
        <f t="shared" si="26"/>
        <v>9.4277233020175086E-2</v>
      </c>
      <c r="G126" s="143">
        <f t="shared" si="26"/>
        <v>9.4508986519555263E-2</v>
      </c>
      <c r="H126" s="143">
        <f t="shared" si="26"/>
        <v>9.4857090987401263E-2</v>
      </c>
      <c r="I126" s="143">
        <f t="shared" si="26"/>
        <v>9.0217195402886863E-2</v>
      </c>
      <c r="J126" s="143">
        <f t="shared" si="26"/>
        <v>8.924665338715955E-2</v>
      </c>
      <c r="K126" s="143">
        <f t="shared" si="26"/>
        <v>9.0870223187745042E-2</v>
      </c>
      <c r="L126" s="143">
        <f t="shared" si="26"/>
        <v>8.9904026648043395E-2</v>
      </c>
      <c r="M126" s="143">
        <f t="shared" si="26"/>
        <v>8.993295292493686E-2</v>
      </c>
      <c r="N126" s="143">
        <f t="shared" si="26"/>
        <v>8.8928580128797549E-2</v>
      </c>
      <c r="O126" s="143">
        <f t="shared" si="26"/>
        <v>8.98596316285281E-2</v>
      </c>
      <c r="P126" s="143">
        <f t="shared" si="26"/>
        <v>8.9204951891119086E-2</v>
      </c>
      <c r="Q126" s="143">
        <f t="shared" si="26"/>
        <v>8.9006652154505123E-2</v>
      </c>
    </row>
    <row r="127" spans="1:17" x14ac:dyDescent="0.25">
      <c r="A127" s="142" t="s">
        <v>121</v>
      </c>
      <c r="B127" s="141">
        <f t="shared" ref="B127:Q127" si="27">IF(B$78=0,0,B$78/B$53)</f>
        <v>2.7135741622194283E-3</v>
      </c>
      <c r="C127" s="141">
        <f t="shared" si="27"/>
        <v>5.2623113741319671E-3</v>
      </c>
      <c r="D127" s="141">
        <f t="shared" si="27"/>
        <v>4.3496294742249349E-4</v>
      </c>
      <c r="E127" s="141">
        <f t="shared" si="27"/>
        <v>5.409675834570116E-4</v>
      </c>
      <c r="F127" s="141">
        <f t="shared" si="27"/>
        <v>1.7636667887315491E-4</v>
      </c>
      <c r="G127" s="141">
        <f t="shared" si="27"/>
        <v>5.5879458540891898E-4</v>
      </c>
      <c r="H127" s="141">
        <f t="shared" si="27"/>
        <v>5.4530191735392968E-4</v>
      </c>
      <c r="I127" s="141">
        <f t="shared" si="27"/>
        <v>1.7495393067141059E-4</v>
      </c>
      <c r="J127" s="141">
        <f t="shared" si="27"/>
        <v>2.3760286522628074E-4</v>
      </c>
      <c r="K127" s="141">
        <f t="shared" si="27"/>
        <v>1.5421928877461314E-4</v>
      </c>
      <c r="L127" s="141">
        <f t="shared" si="27"/>
        <v>1.1159942343184117E-4</v>
      </c>
      <c r="M127" s="141">
        <f t="shared" si="27"/>
        <v>3.1253958716253888E-4</v>
      </c>
      <c r="N127" s="141">
        <f t="shared" si="27"/>
        <v>1.5658965419621535E-4</v>
      </c>
      <c r="O127" s="141">
        <f t="shared" si="27"/>
        <v>4.0279787551635867E-4</v>
      </c>
      <c r="P127" s="141">
        <f t="shared" si="27"/>
        <v>9.0873937412896575E-4</v>
      </c>
      <c r="Q127" s="141">
        <f t="shared" si="27"/>
        <v>1.4618242495449972E-4</v>
      </c>
    </row>
    <row r="128" spans="1:17" x14ac:dyDescent="0.25">
      <c r="A128" s="142" t="s">
        <v>120</v>
      </c>
      <c r="B128" s="141">
        <f t="shared" ref="B128:Q128" si="28">IF(B$82=0,0,B$82/B$53)</f>
        <v>2.9198464117923893E-2</v>
      </c>
      <c r="C128" s="141">
        <f t="shared" si="28"/>
        <v>2.7237098640761365E-2</v>
      </c>
      <c r="D128" s="141">
        <f t="shared" si="28"/>
        <v>3.0343774675969042E-2</v>
      </c>
      <c r="E128" s="141">
        <f t="shared" si="28"/>
        <v>3.0027248635271894E-2</v>
      </c>
      <c r="F128" s="141">
        <f t="shared" si="28"/>
        <v>2.9463936541195297E-2</v>
      </c>
      <c r="G128" s="141">
        <f t="shared" si="28"/>
        <v>2.9370762197250485E-2</v>
      </c>
      <c r="H128" s="141">
        <f t="shared" si="28"/>
        <v>2.9405339470656568E-2</v>
      </c>
      <c r="I128" s="141">
        <f t="shared" si="28"/>
        <v>2.8242075422279168E-2</v>
      </c>
      <c r="J128" s="141">
        <f t="shared" si="28"/>
        <v>2.7211853480484088E-2</v>
      </c>
      <c r="K128" s="141">
        <f t="shared" si="28"/>
        <v>2.8243647868224541E-2</v>
      </c>
      <c r="L128" s="141">
        <f t="shared" si="28"/>
        <v>2.6366690520637299E-2</v>
      </c>
      <c r="M128" s="141">
        <f t="shared" si="28"/>
        <v>2.5883878804287011E-2</v>
      </c>
      <c r="N128" s="141">
        <f t="shared" si="28"/>
        <v>2.5957011111704939E-2</v>
      </c>
      <c r="O128" s="141">
        <f t="shared" si="28"/>
        <v>2.626409342539927E-2</v>
      </c>
      <c r="P128" s="141">
        <f t="shared" si="28"/>
        <v>2.6482105153870457E-2</v>
      </c>
      <c r="Q128" s="141">
        <f t="shared" si="28"/>
        <v>2.6207831704392583E-2</v>
      </c>
    </row>
    <row r="129" spans="1:17" x14ac:dyDescent="0.25">
      <c r="A129" s="140" t="s">
        <v>119</v>
      </c>
      <c r="B129" s="139">
        <f t="shared" ref="B129:Q129" si="29">IF(B$93=0,0,B$93/B$53)</f>
        <v>6.4419133304111767E-2</v>
      </c>
      <c r="C129" s="139">
        <f t="shared" si="29"/>
        <v>6.296043747143619E-2</v>
      </c>
      <c r="D129" s="139">
        <f t="shared" si="29"/>
        <v>6.5088652540227748E-2</v>
      </c>
      <c r="E129" s="139">
        <f t="shared" si="29"/>
        <v>6.4505785507804933E-2</v>
      </c>
      <c r="F129" s="139">
        <f t="shared" si="29"/>
        <v>6.4636929800106629E-2</v>
      </c>
      <c r="G129" s="139">
        <f t="shared" si="29"/>
        <v>6.4579429736895858E-2</v>
      </c>
      <c r="H129" s="139">
        <f t="shared" si="29"/>
        <v>6.4906449599390764E-2</v>
      </c>
      <c r="I129" s="139">
        <f t="shared" si="29"/>
        <v>6.1800166049936288E-2</v>
      </c>
      <c r="J129" s="139">
        <f t="shared" si="29"/>
        <v>6.1797197041449189E-2</v>
      </c>
      <c r="K129" s="139">
        <f t="shared" si="29"/>
        <v>6.2472356030745885E-2</v>
      </c>
      <c r="L129" s="139">
        <f t="shared" si="29"/>
        <v>6.342573670397425E-2</v>
      </c>
      <c r="M129" s="139">
        <f t="shared" si="29"/>
        <v>6.3736534533487307E-2</v>
      </c>
      <c r="N129" s="139">
        <f t="shared" si="29"/>
        <v>6.28149793628964E-2</v>
      </c>
      <c r="O129" s="139">
        <f t="shared" si="29"/>
        <v>6.3192740327612462E-2</v>
      </c>
      <c r="P129" s="139">
        <f t="shared" si="29"/>
        <v>6.1814107363119666E-2</v>
      </c>
      <c r="Q129" s="139">
        <f t="shared" si="29"/>
        <v>6.2652638025158039E-2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0.44101559958467729</v>
      </c>
      <c r="C134" s="170">
        <f>IF(C$5=0,0,C$5/ISI_fec!C$5)</f>
        <v>0.44544655813043638</v>
      </c>
      <c r="D134" s="170">
        <f>IF(D$5=0,0,D$5/ISI_fec!D$5)</f>
        <v>0.44422736501303134</v>
      </c>
      <c r="E134" s="170">
        <f>IF(E$5=0,0,E$5/ISI_fec!E$5)</f>
        <v>0.4432242893343516</v>
      </c>
      <c r="F134" s="170">
        <f>IF(F$5=0,0,F$5/ISI_fec!F$5)</f>
        <v>0.44427150254985265</v>
      </c>
      <c r="G134" s="170">
        <f>IF(G$5=0,0,G$5/ISI_fec!G$5)</f>
        <v>0.4402434940268139</v>
      </c>
      <c r="H134" s="170">
        <f>IF(H$5=0,0,H$5/ISI_fec!H$5)</f>
        <v>0.44058760320974227</v>
      </c>
      <c r="I134" s="170">
        <f>IF(I$5=0,0,I$5/ISI_fec!I$5)</f>
        <v>0.44489918472542661</v>
      </c>
      <c r="J134" s="170">
        <f>IF(J$5=0,0,J$5/ISI_fec!J$5)</f>
        <v>0.44447745707058972</v>
      </c>
      <c r="K134" s="170">
        <f>IF(K$5=0,0,K$5/ISI_fec!K$5)</f>
        <v>0.44867531625233342</v>
      </c>
      <c r="L134" s="170">
        <f>IF(L$5=0,0,L$5/ISI_fec!L$5)</f>
        <v>0.44426568078148948</v>
      </c>
      <c r="M134" s="170">
        <f>IF(M$5=0,0,M$5/ISI_fec!M$5)</f>
        <v>0.44159988076229656</v>
      </c>
      <c r="N134" s="170">
        <f>IF(N$5=0,0,N$5/ISI_fec!N$5)</f>
        <v>0.44791897433559702</v>
      </c>
      <c r="O134" s="170">
        <f>IF(O$5=0,0,O$5/ISI_fec!O$5)</f>
        <v>0.44140123794439318</v>
      </c>
      <c r="P134" s="170">
        <f>IF(P$5=0,0,P$5/ISI_fec!P$5)</f>
        <v>0.44417570736848183</v>
      </c>
      <c r="Q134" s="170">
        <f>IF(Q$5=0,0,Q$5/ISI_fec!Q$5)</f>
        <v>0.44229298899282782</v>
      </c>
    </row>
    <row r="135" spans="1:17" x14ac:dyDescent="0.25">
      <c r="A135" s="132" t="s">
        <v>83</v>
      </c>
      <c r="B135" s="169">
        <f>IF(B$6=0,0,B$6/ISI_fec!B$6)</f>
        <v>0.38574443641293915</v>
      </c>
      <c r="C135" s="169">
        <f>IF(C$6=0,0,C$6/ISI_fec!C$6)</f>
        <v>0.38574443641293904</v>
      </c>
      <c r="D135" s="169">
        <f>IF(D$6=0,0,D$6/ISI_fec!D$6)</f>
        <v>0.3857444364129391</v>
      </c>
      <c r="E135" s="169">
        <f>IF(E$6=0,0,E$6/ISI_fec!E$6)</f>
        <v>0.3857444364129391</v>
      </c>
      <c r="F135" s="169">
        <f>IF(F$6=0,0,F$6/ISI_fec!F$6)</f>
        <v>0.38838652073683261</v>
      </c>
      <c r="G135" s="169">
        <f>IF(G$6=0,0,G$6/ISI_fec!G$6)</f>
        <v>0.38838652073683261</v>
      </c>
      <c r="H135" s="169">
        <f>IF(H$6=0,0,H$6/ISI_fec!H$6)</f>
        <v>0.38838652073683261</v>
      </c>
      <c r="I135" s="169">
        <f>IF(I$6=0,0,I$6/ISI_fec!I$6)</f>
        <v>0.38838652073683261</v>
      </c>
      <c r="J135" s="169">
        <f>IF(J$6=0,0,J$6/ISI_fec!J$6)</f>
        <v>0.38838652073683261</v>
      </c>
      <c r="K135" s="169">
        <f>IF(K$6=0,0,K$6/ISI_fec!K$6)</f>
        <v>0.38838652073683261</v>
      </c>
      <c r="L135" s="169">
        <f>IF(L$6=0,0,L$6/ISI_fec!L$6)</f>
        <v>0.38838652073683261</v>
      </c>
      <c r="M135" s="169">
        <f>IF(M$6=0,0,M$6/ISI_fec!M$6)</f>
        <v>0.38838652073683261</v>
      </c>
      <c r="N135" s="169">
        <f>IF(N$6=0,0,N$6/ISI_fec!N$6)</f>
        <v>0.38838652073683261</v>
      </c>
      <c r="O135" s="169">
        <f>IF(O$6=0,0,O$6/ISI_fec!O$6)</f>
        <v>0.38838652073683255</v>
      </c>
      <c r="P135" s="169">
        <f>IF(P$6=0,0,P$6/ISI_fec!P$6)</f>
        <v>0.38838652073683261</v>
      </c>
      <c r="Q135" s="169">
        <f>IF(Q$6=0,0,Q$6/ISI_fec!Q$6)</f>
        <v>0.38838652073683261</v>
      </c>
    </row>
    <row r="136" spans="1:17" x14ac:dyDescent="0.25">
      <c r="A136" s="76" t="s">
        <v>82</v>
      </c>
      <c r="B136" s="168">
        <f>IF(B$7=0,0,B$7/ISI_fec!B$7)</f>
        <v>0.10024708212823036</v>
      </c>
      <c r="C136" s="168">
        <f>IF(C$7=0,0,C$7/ISI_fec!C$7)</f>
        <v>0.10024708212823036</v>
      </c>
      <c r="D136" s="168">
        <f>IF(D$7=0,0,D$7/ISI_fec!D$7)</f>
        <v>0.10024708212823036</v>
      </c>
      <c r="E136" s="168">
        <f>IF(E$7=0,0,E$7/ISI_fec!E$7)</f>
        <v>0.10024708212823036</v>
      </c>
      <c r="F136" s="168">
        <f>IF(F$7=0,0,F$7/ISI_fec!F$7)</f>
        <v>0.10093370575570253</v>
      </c>
      <c r="G136" s="168">
        <f>IF(G$7=0,0,G$7/ISI_fec!G$7)</f>
        <v>0.10093370575570254</v>
      </c>
      <c r="H136" s="168">
        <f>IF(H$7=0,0,H$7/ISI_fec!H$7)</f>
        <v>0.10093370575570254</v>
      </c>
      <c r="I136" s="168">
        <f>IF(I$7=0,0,I$7/ISI_fec!I$7)</f>
        <v>0.10093370575570253</v>
      </c>
      <c r="J136" s="168">
        <f>IF(J$7=0,0,J$7/ISI_fec!J$7)</f>
        <v>0.10093370575570254</v>
      </c>
      <c r="K136" s="168">
        <f>IF(K$7=0,0,K$7/ISI_fec!K$7)</f>
        <v>0.10093370575570254</v>
      </c>
      <c r="L136" s="168">
        <f>IF(L$7=0,0,L$7/ISI_fec!L$7)</f>
        <v>0.10093370575570254</v>
      </c>
      <c r="M136" s="168">
        <f>IF(M$7=0,0,M$7/ISI_fec!M$7)</f>
        <v>0.10093370575570254</v>
      </c>
      <c r="N136" s="168">
        <f>IF(N$7=0,0,N$7/ISI_fec!N$7)</f>
        <v>0.10093370575570254</v>
      </c>
      <c r="O136" s="168">
        <f>IF(O$7=0,0,O$7/ISI_fec!O$7)</f>
        <v>0.10093370575570254</v>
      </c>
      <c r="P136" s="168">
        <f>IF(P$7=0,0,P$7/ISI_fec!P$7)</f>
        <v>0.10093370575570254</v>
      </c>
      <c r="Q136" s="168">
        <f>IF(Q$7=0,0,Q$7/ISI_fec!Q$7)</f>
        <v>0.10093370575570254</v>
      </c>
    </row>
    <row r="137" spans="1:17" x14ac:dyDescent="0.25">
      <c r="A137" s="76" t="s">
        <v>81</v>
      </c>
      <c r="B137" s="168">
        <f>IF(B$8=0,0,B$8/ISI_fec!B$8)</f>
        <v>0.55213202419455321</v>
      </c>
      <c r="C137" s="168">
        <f>IF(C$8=0,0,C$8/ISI_fec!C$8)</f>
        <v>0.55213202419455309</v>
      </c>
      <c r="D137" s="168">
        <f>IF(D$8=0,0,D$8/ISI_fec!D$8)</f>
        <v>0.55213202419455309</v>
      </c>
      <c r="E137" s="168">
        <f>IF(E$8=0,0,E$8/ISI_fec!E$8)</f>
        <v>0.55213202419455309</v>
      </c>
      <c r="F137" s="168">
        <f>IF(F$8=0,0,F$8/ISI_fec!F$8)</f>
        <v>0.55591374916098235</v>
      </c>
      <c r="G137" s="168">
        <f>IF(G$8=0,0,G$8/ISI_fec!G$8)</f>
        <v>0.55591374916098246</v>
      </c>
      <c r="H137" s="168">
        <f>IF(H$8=0,0,H$8/ISI_fec!H$8)</f>
        <v>0.55591374916098246</v>
      </c>
      <c r="I137" s="168">
        <f>IF(I$8=0,0,I$8/ISI_fec!I$8)</f>
        <v>0.55591374916098246</v>
      </c>
      <c r="J137" s="168">
        <f>IF(J$8=0,0,J$8/ISI_fec!J$8)</f>
        <v>0.55591374916098235</v>
      </c>
      <c r="K137" s="168">
        <f>IF(K$8=0,0,K$8/ISI_fec!K$8)</f>
        <v>0.55591374916098246</v>
      </c>
      <c r="L137" s="168">
        <f>IF(L$8=0,0,L$8/ISI_fec!L$8)</f>
        <v>0.55591374916098246</v>
      </c>
      <c r="M137" s="168">
        <f>IF(M$8=0,0,M$8/ISI_fec!M$8)</f>
        <v>0.55591374916098246</v>
      </c>
      <c r="N137" s="168">
        <f>IF(N$8=0,0,N$8/ISI_fec!N$8)</f>
        <v>0.55591374916098246</v>
      </c>
      <c r="O137" s="168">
        <f>IF(O$8=0,0,O$8/ISI_fec!O$8)</f>
        <v>0.55591374916098235</v>
      </c>
      <c r="P137" s="168">
        <f>IF(P$8=0,0,P$8/ISI_fec!P$8)</f>
        <v>0.55591374916098246</v>
      </c>
      <c r="Q137" s="168">
        <f>IF(Q$8=0,0,Q$8/ISI_fec!Q$8)</f>
        <v>0.55591374916098235</v>
      </c>
    </row>
    <row r="138" spans="1:17" x14ac:dyDescent="0.25">
      <c r="A138" s="76" t="s">
        <v>80</v>
      </c>
      <c r="B138" s="168">
        <f>IF(B$9=0,0,B$9/ISI_fec!B$9)</f>
        <v>0.38264962004501246</v>
      </c>
      <c r="C138" s="168">
        <f>IF(C$9=0,0,C$9/ISI_fec!C$9)</f>
        <v>0.38264962004501252</v>
      </c>
      <c r="D138" s="168">
        <f>IF(D$9=0,0,D$9/ISI_fec!D$9)</f>
        <v>0.38264962004501246</v>
      </c>
      <c r="E138" s="168">
        <f>IF(E$9=0,0,E$9/ISI_fec!E$9)</f>
        <v>0.38264962004501257</v>
      </c>
      <c r="F138" s="168">
        <f>IF(F$9=0,0,F$9/ISI_fec!F$9)</f>
        <v>0.38527050700339877</v>
      </c>
      <c r="G138" s="168">
        <f>IF(G$9=0,0,G$9/ISI_fec!G$9)</f>
        <v>0.38527050700339871</v>
      </c>
      <c r="H138" s="168">
        <f>IF(H$9=0,0,H$9/ISI_fec!H$9)</f>
        <v>0.38527050700339865</v>
      </c>
      <c r="I138" s="168">
        <f>IF(I$9=0,0,I$9/ISI_fec!I$9)</f>
        <v>0.38527050700339877</v>
      </c>
      <c r="J138" s="168">
        <f>IF(J$9=0,0,J$9/ISI_fec!J$9)</f>
        <v>0.38527050700339871</v>
      </c>
      <c r="K138" s="168">
        <f>IF(K$9=0,0,K$9/ISI_fec!K$9)</f>
        <v>0.38527050700339871</v>
      </c>
      <c r="L138" s="168">
        <f>IF(L$9=0,0,L$9/ISI_fec!L$9)</f>
        <v>0.38527050700339871</v>
      </c>
      <c r="M138" s="168">
        <f>IF(M$9=0,0,M$9/ISI_fec!M$9)</f>
        <v>0.38527050700339871</v>
      </c>
      <c r="N138" s="168">
        <f>IF(N$9=0,0,N$9/ISI_fec!N$9)</f>
        <v>0.38527050700339877</v>
      </c>
      <c r="O138" s="168">
        <f>IF(O$9=0,0,O$9/ISI_fec!O$9)</f>
        <v>0.38527050700339871</v>
      </c>
      <c r="P138" s="168">
        <f>IF(P$9=0,0,P$9/ISI_fec!P$9)</f>
        <v>0.38527050700339871</v>
      </c>
      <c r="Q138" s="168">
        <f>IF(Q$9=0,0,Q$9/ISI_fec!Q$9)</f>
        <v>0.38527050700339871</v>
      </c>
    </row>
    <row r="139" spans="1:17" x14ac:dyDescent="0.25">
      <c r="A139" s="129" t="s">
        <v>79</v>
      </c>
      <c r="B139" s="167">
        <f>IF(B$10=0,0,B$10/ISI_fec!B$10)</f>
        <v>0.60476539763031512</v>
      </c>
      <c r="C139" s="167">
        <f>IF(C$10=0,0,C$10/ISI_fec!C$10)</f>
        <v>0.60476539763031512</v>
      </c>
      <c r="D139" s="167">
        <f>IF(D$10=0,0,D$10/ISI_fec!D$10)</f>
        <v>0.60476539763031523</v>
      </c>
      <c r="E139" s="167">
        <f>IF(E$10=0,0,E$10/ISI_fec!E$10)</f>
        <v>0.60476539763031512</v>
      </c>
      <c r="F139" s="167">
        <f>IF(F$10=0,0,F$10/ISI_fec!F$10)</f>
        <v>0.60890762503758711</v>
      </c>
      <c r="G139" s="167">
        <f>IF(G$10=0,0,G$10/ISI_fec!G$10)</f>
        <v>0.608907625037587</v>
      </c>
      <c r="H139" s="167">
        <f>IF(H$10=0,0,H$10/ISI_fec!H$10)</f>
        <v>0.608907625037587</v>
      </c>
      <c r="I139" s="167">
        <f>IF(I$10=0,0,I$10/ISI_fec!I$10)</f>
        <v>0.60890762503758689</v>
      </c>
      <c r="J139" s="167">
        <f>IF(J$10=0,0,J$10/ISI_fec!J$10)</f>
        <v>0.608907625037587</v>
      </c>
      <c r="K139" s="167">
        <f>IF(K$10=0,0,K$10/ISI_fec!K$10)</f>
        <v>0.60890762503758689</v>
      </c>
      <c r="L139" s="167">
        <f>IF(L$10=0,0,L$10/ISI_fec!L$10)</f>
        <v>0.60890762503758689</v>
      </c>
      <c r="M139" s="167">
        <f>IF(M$10=0,0,M$10/ISI_fec!M$10)</f>
        <v>0.60890762503758689</v>
      </c>
      <c r="N139" s="167">
        <f>IF(N$10=0,0,N$10/ISI_fec!N$10)</f>
        <v>0.60890762503758689</v>
      </c>
      <c r="O139" s="167">
        <f>IF(O$10=0,0,O$10/ISI_fec!O$10)</f>
        <v>0.60890762503758689</v>
      </c>
      <c r="P139" s="167">
        <f>IF(P$10=0,0,P$10/ISI_fec!P$10)</f>
        <v>0.608907625037587</v>
      </c>
      <c r="Q139" s="167">
        <f>IF(Q$10=0,0,Q$10/ISI_fec!Q$10)</f>
        <v>0.60890762503758689</v>
      </c>
    </row>
    <row r="140" spans="1:17" x14ac:dyDescent="0.25">
      <c r="A140" s="127" t="s">
        <v>117</v>
      </c>
      <c r="B140" s="166">
        <f>IF(B$15=0,0,B$15/ISI_fec!B$15)</f>
        <v>0.40662812381954699</v>
      </c>
      <c r="C140" s="166">
        <f>IF(C$15=0,0,C$15/ISI_fec!C$15)</f>
        <v>0.42658182693087698</v>
      </c>
      <c r="D140" s="166">
        <f>IF(D$15=0,0,D$15/ISI_fec!D$15)</f>
        <v>0.42598039103780738</v>
      </c>
      <c r="E140" s="166">
        <f>IF(E$15=0,0,E$15/ISI_fec!E$15)</f>
        <v>0.41833824738677738</v>
      </c>
      <c r="F140" s="166">
        <f>IF(F$15=0,0,F$15/ISI_fec!F$15)</f>
        <v>0.42439785606732333</v>
      </c>
      <c r="G140" s="166">
        <f>IF(G$15=0,0,G$15/ISI_fec!G$15)</f>
        <v>0.41969739329167388</v>
      </c>
      <c r="H140" s="166">
        <f>IF(H$15=0,0,H$15/ISI_fec!H$15)</f>
        <v>0.41838848179971772</v>
      </c>
      <c r="I140" s="166">
        <f>IF(I$15=0,0,I$15/ISI_fec!I$15)</f>
        <v>0.4048616871693107</v>
      </c>
      <c r="J140" s="166">
        <f>IF(J$15=0,0,J$15/ISI_fec!J$15)</f>
        <v>0.40773668738370833</v>
      </c>
      <c r="K140" s="166">
        <f>IF(K$15=0,0,K$15/ISI_fec!K$15)</f>
        <v>0.43002722947919692</v>
      </c>
      <c r="L140" s="166">
        <f>IF(L$15=0,0,L$15/ISI_fec!L$15)</f>
        <v>0.40832462184758861</v>
      </c>
      <c r="M140" s="166">
        <f>IF(M$15=0,0,M$15/ISI_fec!M$15)</f>
        <v>0.4054064598132901</v>
      </c>
      <c r="N140" s="166">
        <f>IF(N$15=0,0,N$15/ISI_fec!N$15)</f>
        <v>0.43065071049500669</v>
      </c>
      <c r="O140" s="166">
        <f>IF(O$15=0,0,O$15/ISI_fec!O$15)</f>
        <v>0.40439942658692701</v>
      </c>
      <c r="P140" s="166">
        <f>IF(P$15=0,0,P$15/ISI_fec!P$15)</f>
        <v>0.41255552625743963</v>
      </c>
      <c r="Q140" s="166">
        <f>IF(Q$15=0,0,Q$15/ISI_fec!Q$15)</f>
        <v>0.41131594265107829</v>
      </c>
    </row>
    <row r="141" spans="1:17" x14ac:dyDescent="0.25">
      <c r="A141" s="127" t="s">
        <v>116</v>
      </c>
      <c r="B141" s="166">
        <f>IF(B$21=0,0,B$21/ISI_fec!B$21)</f>
        <v>0.45148143206842434</v>
      </c>
      <c r="C141" s="166">
        <f>IF(C$21=0,0,C$21/ISI_fec!C$21)</f>
        <v>0.45244954839768065</v>
      </c>
      <c r="D141" s="166">
        <f>IF(D$21=0,0,D$21/ISI_fec!D$21)</f>
        <v>0.45093211958815804</v>
      </c>
      <c r="E141" s="166">
        <f>IF(E$21=0,0,E$21/ISI_fec!E$21)</f>
        <v>0.45012236368446901</v>
      </c>
      <c r="F141" s="166">
        <f>IF(F$21=0,0,F$21/ISI_fec!F$21)</f>
        <v>0.45049215646937996</v>
      </c>
      <c r="G141" s="166">
        <f>IF(G$21=0,0,G$21/ISI_fec!G$21)</f>
        <v>0.44721125747998264</v>
      </c>
      <c r="H141" s="166">
        <f>IF(H$21=0,0,H$21/ISI_fec!H$21)</f>
        <v>0.44792043868358344</v>
      </c>
      <c r="I141" s="166">
        <f>IF(I$21=0,0,I$21/ISI_fec!I$21)</f>
        <v>0.45157965445027781</v>
      </c>
      <c r="J141" s="166">
        <f>IF(J$21=0,0,J$21/ISI_fec!J$21)</f>
        <v>0.45027296008491891</v>
      </c>
      <c r="K141" s="166">
        <f>IF(K$21=0,0,K$21/ISI_fec!K$21)</f>
        <v>0.45194679013477917</v>
      </c>
      <c r="L141" s="166">
        <f>IF(L$21=0,0,L$21/ISI_fec!L$21)</f>
        <v>0.44890087043125165</v>
      </c>
      <c r="M141" s="166">
        <f>IF(M$21=0,0,M$21/ISI_fec!M$21)</f>
        <v>0.44597752641601429</v>
      </c>
      <c r="N141" s="166">
        <f>IF(N$21=0,0,N$21/ISI_fec!N$21)</f>
        <v>0.44832115296760094</v>
      </c>
      <c r="O141" s="166">
        <f>IF(O$21=0,0,O$21/ISI_fec!O$21)</f>
        <v>0.4461690129727926</v>
      </c>
      <c r="P141" s="166">
        <f>IF(P$21=0,0,P$21/ISI_fec!P$21)</f>
        <v>0.4480325570758526</v>
      </c>
      <c r="Q141" s="166">
        <f>IF(Q$21=0,0,Q$21/ISI_fec!Q$21)</f>
        <v>0.44569263937238268</v>
      </c>
    </row>
    <row r="142" spans="1:17" x14ac:dyDescent="0.25">
      <c r="A142" s="127" t="s">
        <v>113</v>
      </c>
      <c r="B142" s="166">
        <f>IF(B$27=0,0,B$27/ISI_fec!B$27)</f>
        <v>0.34158062882090584</v>
      </c>
      <c r="C142" s="166">
        <f>IF(C$27=0,0,C$27/ISI_fec!C$27)</f>
        <v>0.34277151192828736</v>
      </c>
      <c r="D142" s="166">
        <f>IF(D$27=0,0,D$27/ISI_fec!D$27)</f>
        <v>0.34046268512207095</v>
      </c>
      <c r="E142" s="166">
        <f>IF(E$27=0,0,E$27/ISI_fec!E$27)</f>
        <v>0.37077838398939106</v>
      </c>
      <c r="F142" s="166">
        <f>IF(F$27=0,0,F$27/ISI_fec!F$27)</f>
        <v>0.36255467997920843</v>
      </c>
      <c r="G142" s="166">
        <f>IF(G$27=0,0,G$27/ISI_fec!G$27)</f>
        <v>0.34286181789113596</v>
      </c>
      <c r="H142" s="166">
        <f>IF(H$27=0,0,H$27/ISI_fec!H$27)</f>
        <v>0.34285249878549739</v>
      </c>
      <c r="I142" s="166">
        <f>IF(I$27=0,0,I$27/ISI_fec!I$27)</f>
        <v>0.47730607933511804</v>
      </c>
      <c r="J142" s="166">
        <f>IF(J$27=0,0,J$27/ISI_fec!J$27)</f>
        <v>0.48275233995472233</v>
      </c>
      <c r="K142" s="166">
        <f>IF(K$27=0,0,K$27/ISI_fec!K$27)</f>
        <v>0.43925869045215055</v>
      </c>
      <c r="L142" s="166">
        <f>IF(L$27=0,0,L$27/ISI_fec!L$27)</f>
        <v>0.49368832686566388</v>
      </c>
      <c r="M142" s="166">
        <f>IF(M$27=0,0,M$27/ISI_fec!M$27)</f>
        <v>0.4931622081381381</v>
      </c>
      <c r="N142" s="166">
        <f>IF(N$27=0,0,N$27/ISI_fec!N$27)</f>
        <v>0.49356810337078205</v>
      </c>
      <c r="O142" s="166">
        <f>IF(O$27=0,0,O$27/ISI_fec!O$27)</f>
        <v>0.49041488458373905</v>
      </c>
      <c r="P142" s="166">
        <f>IF(P$27=0,0,P$27/ISI_fec!P$27)</f>
        <v>0.49153915040102725</v>
      </c>
      <c r="Q142" s="166">
        <f>IF(Q$27=0,0,Q$27/ISI_fec!Q$27)</f>
        <v>0.49359507619343146</v>
      </c>
    </row>
    <row r="143" spans="1:17" x14ac:dyDescent="0.25">
      <c r="A143" s="72" t="s">
        <v>112</v>
      </c>
      <c r="B143" s="165">
        <f>IF(B$34=0,0,B$34/ISI_fec!B$34)</f>
        <v>0.44798032537477528</v>
      </c>
      <c r="C143" s="165">
        <f>IF(C$34=0,0,C$34/ISI_fec!C$34)</f>
        <v>0.44765776698576576</v>
      </c>
      <c r="D143" s="165">
        <f>IF(D$34=0,0,D$34/ISI_fec!D$34)</f>
        <v>0.44847115446676067</v>
      </c>
      <c r="E143" s="165">
        <f>IF(E$34=0,0,E$34/ISI_fec!E$34)</f>
        <v>0.45049397026698784</v>
      </c>
      <c r="F143" s="165">
        <f>IF(F$34=0,0,F$34/ISI_fec!F$34)</f>
        <v>0.44729234389783262</v>
      </c>
      <c r="G143" s="165">
        <f>IF(G$34=0,0,G$34/ISI_fec!G$34)</f>
        <v>0.44291824692886966</v>
      </c>
      <c r="H143" s="165">
        <f>IF(H$34=0,0,H$34/ISI_fec!H$34)</f>
        <v>0.4444844328621862</v>
      </c>
      <c r="I143" s="165">
        <f>IF(I$34=0,0,I$34/ISI_fec!I$34)</f>
        <v>0.44949716360513342</v>
      </c>
      <c r="J143" s="165">
        <f>IF(J$34=0,0,J$34/ISI_fec!J$34)</f>
        <v>0.44596801642404305</v>
      </c>
      <c r="K143" s="165">
        <f>IF(K$34=0,0,K$34/ISI_fec!K$34)</f>
        <v>0.44836640744079975</v>
      </c>
      <c r="L143" s="165">
        <f>IF(L$34=0,0,L$34/ISI_fec!L$34)</f>
        <v>0.45229379985830698</v>
      </c>
      <c r="M143" s="165">
        <f>IF(M$34=0,0,M$34/ISI_fec!M$34)</f>
        <v>0.45189033722686456</v>
      </c>
      <c r="N143" s="165">
        <f>IF(N$34=0,0,N$34/ISI_fec!N$34)</f>
        <v>0.45049854568357878</v>
      </c>
      <c r="O143" s="165">
        <f>IF(O$34=0,0,O$34/ISI_fec!O$34)</f>
        <v>0.45063604038711863</v>
      </c>
      <c r="P143" s="165">
        <f>IF(P$34=0,0,P$34/ISI_fec!P$34)</f>
        <v>0.44857457551821095</v>
      </c>
      <c r="Q143" s="165">
        <f>IF(Q$34=0,0,Q$34/ISI_fec!Q$34)</f>
        <v>0.44775241537448246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0.46961933790527138</v>
      </c>
      <c r="C145" s="170">
        <f>IF(C$53=0,0,C$53/ISI_fec!C$53)</f>
        <v>0.47431984417083628</v>
      </c>
      <c r="D145" s="170">
        <f>IF(D$53=0,0,D$53/ISI_fec!D$53)</f>
        <v>0.47381639119247415</v>
      </c>
      <c r="E145" s="170">
        <f>IF(E$53=0,0,E$53/ISI_fec!E$53)</f>
        <v>0.47991758328306117</v>
      </c>
      <c r="F145" s="170">
        <f>IF(F$53=0,0,F$53/ISI_fec!F$53)</f>
        <v>0.48193443078775511</v>
      </c>
      <c r="G145" s="170">
        <f>IF(G$53=0,0,G$53/ISI_fec!G$53)</f>
        <v>0.49307693842907985</v>
      </c>
      <c r="H145" s="170">
        <f>IF(H$53=0,0,H$53/ISI_fec!H$53)</f>
        <v>0.49680204425752489</v>
      </c>
      <c r="I145" s="170">
        <f>IF(I$53=0,0,I$53/ISI_fec!I$53)</f>
        <v>0.52830955720410633</v>
      </c>
      <c r="J145" s="170">
        <f>IF(J$53=0,0,J$53/ISI_fec!J$53)</f>
        <v>0.52978679796769912</v>
      </c>
      <c r="K145" s="170">
        <f>IF(K$53=0,0,K$53/ISI_fec!K$53)</f>
        <v>0.52318838980318938</v>
      </c>
      <c r="L145" s="170">
        <f>IF(L$53=0,0,L$53/ISI_fec!L$53)</f>
        <v>0.53326443698737358</v>
      </c>
      <c r="M145" s="170">
        <f>IF(M$53=0,0,M$53/ISI_fec!M$53)</f>
        <v>0.5418363076973074</v>
      </c>
      <c r="N145" s="170">
        <f>IF(N$53=0,0,N$53/ISI_fec!N$53)</f>
        <v>0.54632296296798655</v>
      </c>
      <c r="O145" s="170">
        <f>IF(O$53=0,0,O$53/ISI_fec!O$53)</f>
        <v>0.54083224992853007</v>
      </c>
      <c r="P145" s="170">
        <f>IF(P$53=0,0,P$53/ISI_fec!P$53)</f>
        <v>0.54236178167483184</v>
      </c>
      <c r="Q145" s="170">
        <f>IF(Q$53=0,0,Q$53/ISI_fec!Q$53)</f>
        <v>0.54256919358195721</v>
      </c>
    </row>
    <row r="146" spans="1:17" x14ac:dyDescent="0.25">
      <c r="A146" s="132" t="s">
        <v>83</v>
      </c>
      <c r="B146" s="169">
        <f>IF(B$54=0,0,B$54/ISI_fec!B$54)</f>
        <v>0.38248271927144628</v>
      </c>
      <c r="C146" s="169">
        <f>IF(C$54=0,0,C$54/ISI_fec!C$54)</f>
        <v>0.38339944424500566</v>
      </c>
      <c r="D146" s="169">
        <f>IF(D$54=0,0,D$54/ISI_fec!D$54)</f>
        <v>0.38339944424500561</v>
      </c>
      <c r="E146" s="169">
        <f>IF(E$54=0,0,E$54/ISI_fec!E$54)</f>
        <v>0.38339944424500566</v>
      </c>
      <c r="F146" s="169">
        <f>IF(F$54=0,0,F$54/ISI_fec!F$54)</f>
        <v>0.38713156684846906</v>
      </c>
      <c r="G146" s="169">
        <f>IF(G$54=0,0,G$54/ISI_fec!G$54)</f>
        <v>0.40101029933731303</v>
      </c>
      <c r="H146" s="169">
        <f>IF(H$54=0,0,H$54/ISI_fec!H$54)</f>
        <v>0.4040939350630906</v>
      </c>
      <c r="I146" s="169">
        <f>IF(I$54=0,0,I$54/ISI_fec!I$54)</f>
        <v>0.4040939350630906</v>
      </c>
      <c r="J146" s="169">
        <f>IF(J$54=0,0,J$54/ISI_fec!J$54)</f>
        <v>0.4040939350630906</v>
      </c>
      <c r="K146" s="169">
        <f>IF(K$54=0,0,K$54/ISI_fec!K$54)</f>
        <v>0.40409393506309055</v>
      </c>
      <c r="L146" s="169">
        <f>IF(L$54=0,0,L$54/ISI_fec!L$54)</f>
        <v>0.40409393506309066</v>
      </c>
      <c r="M146" s="169">
        <f>IF(M$54=0,0,M$54/ISI_fec!M$54)</f>
        <v>0.41112294767625074</v>
      </c>
      <c r="N146" s="169">
        <f>IF(N$54=0,0,N$54/ISI_fec!N$54)</f>
        <v>0.41112294767625068</v>
      </c>
      <c r="O146" s="169">
        <f>IF(O$54=0,0,O$54/ISI_fec!O$54)</f>
        <v>0.41112294767625068</v>
      </c>
      <c r="P146" s="169">
        <f>IF(P$54=0,0,P$54/ISI_fec!P$54)</f>
        <v>0.41112294767625068</v>
      </c>
      <c r="Q146" s="169">
        <f>IF(Q$54=0,0,Q$54/ISI_fec!Q$54)</f>
        <v>0.41112294767625068</v>
      </c>
    </row>
    <row r="147" spans="1:17" x14ac:dyDescent="0.25">
      <c r="A147" s="76" t="s">
        <v>82</v>
      </c>
      <c r="B147" s="168">
        <f>IF(B$55=0,0,B$55/ISI_fec!B$55)</f>
        <v>9.9479091756431187E-2</v>
      </c>
      <c r="C147" s="168">
        <f>IF(C$55=0,0,C$55/ISI_fec!C$55)</f>
        <v>9.9717520744631818E-2</v>
      </c>
      <c r="D147" s="168">
        <f>IF(D$55=0,0,D$55/ISI_fec!D$55)</f>
        <v>9.9717520744631805E-2</v>
      </c>
      <c r="E147" s="168">
        <f>IF(E$55=0,0,E$55/ISI_fec!E$55)</f>
        <v>9.9717520744631818E-2</v>
      </c>
      <c r="F147" s="168">
        <f>IF(F$55=0,0,F$55/ISI_fec!F$55)</f>
        <v>0.1006882003288582</v>
      </c>
      <c r="G147" s="168">
        <f>IF(G$55=0,0,G$55/ISI_fec!G$55)</f>
        <v>0.10429788942893187</v>
      </c>
      <c r="H147" s="168">
        <f>IF(H$55=0,0,H$55/ISI_fec!H$55)</f>
        <v>0.10509990548312731</v>
      </c>
      <c r="I147" s="168">
        <f>IF(I$55=0,0,I$55/ISI_fec!I$55)</f>
        <v>0.10509990548312731</v>
      </c>
      <c r="J147" s="168">
        <f>IF(J$55=0,0,J$55/ISI_fec!J$55)</f>
        <v>0.10509990548312732</v>
      </c>
      <c r="K147" s="168">
        <f>IF(K$55=0,0,K$55/ISI_fec!K$55)</f>
        <v>0.10509990548312731</v>
      </c>
      <c r="L147" s="168">
        <f>IF(L$55=0,0,L$55/ISI_fec!L$55)</f>
        <v>0.10509990548312732</v>
      </c>
      <c r="M147" s="168">
        <f>IF(M$55=0,0,M$55/ISI_fec!M$55)</f>
        <v>0.10692806596063485</v>
      </c>
      <c r="N147" s="168">
        <f>IF(N$55=0,0,N$55/ISI_fec!N$55)</f>
        <v>0.10692806596063488</v>
      </c>
      <c r="O147" s="168">
        <f>IF(O$55=0,0,O$55/ISI_fec!O$55)</f>
        <v>0.10692806596063485</v>
      </c>
      <c r="P147" s="168">
        <f>IF(P$55=0,0,P$55/ISI_fec!P$55)</f>
        <v>0.10692806596063487</v>
      </c>
      <c r="Q147" s="168">
        <f>IF(Q$55=0,0,Q$55/ISI_fec!Q$55)</f>
        <v>0.10692806596063484</v>
      </c>
    </row>
    <row r="148" spans="1:17" x14ac:dyDescent="0.25">
      <c r="A148" s="76" t="s">
        <v>81</v>
      </c>
      <c r="B148" s="168">
        <f>IF(B$56=0,0,B$56/ISI_fec!B$56)</f>
        <v>0.55265380837315248</v>
      </c>
      <c r="C148" s="168">
        <f>IF(C$56=0,0,C$56/ISI_fec!C$56)</f>
        <v>0.55397839513836233</v>
      </c>
      <c r="D148" s="168">
        <f>IF(D$56=0,0,D$56/ISI_fec!D$56)</f>
        <v>0.55397839513836222</v>
      </c>
      <c r="E148" s="168">
        <f>IF(E$56=0,0,E$56/ISI_fec!E$56)</f>
        <v>0.55397839513836211</v>
      </c>
      <c r="F148" s="168">
        <f>IF(F$56=0,0,F$56/ISI_fec!F$56)</f>
        <v>0.55937098326377699</v>
      </c>
      <c r="G148" s="168">
        <f>IF(G$56=0,0,G$56/ISI_fec!G$56)</f>
        <v>0.57942452811401723</v>
      </c>
      <c r="H148" s="168">
        <f>IF(H$56=0,0,H$56/ISI_fec!H$56)</f>
        <v>0.5838801098739792</v>
      </c>
      <c r="I148" s="168">
        <f>IF(I$56=0,0,I$56/ISI_fec!I$56)</f>
        <v>0.58388010987397909</v>
      </c>
      <c r="J148" s="168">
        <f>IF(J$56=0,0,J$56/ISI_fec!J$56)</f>
        <v>0.58388010987397909</v>
      </c>
      <c r="K148" s="168">
        <f>IF(K$56=0,0,K$56/ISI_fec!K$56)</f>
        <v>0.5838801098739792</v>
      </c>
      <c r="L148" s="168">
        <f>IF(L$56=0,0,L$56/ISI_fec!L$56)</f>
        <v>0.5838801098739792</v>
      </c>
      <c r="M148" s="168">
        <f>IF(M$56=0,0,M$56/ISI_fec!M$56)</f>
        <v>0.59403641339839797</v>
      </c>
      <c r="N148" s="168">
        <f>IF(N$56=0,0,N$56/ISI_fec!N$56)</f>
        <v>0.59403641339839797</v>
      </c>
      <c r="O148" s="168">
        <f>IF(O$56=0,0,O$56/ISI_fec!O$56)</f>
        <v>0.59403641339839797</v>
      </c>
      <c r="P148" s="168">
        <f>IF(P$56=0,0,P$56/ISI_fec!P$56)</f>
        <v>0.59403641339839786</v>
      </c>
      <c r="Q148" s="168">
        <f>IF(Q$56=0,0,Q$56/ISI_fec!Q$56)</f>
        <v>0.59403641339839797</v>
      </c>
    </row>
    <row r="149" spans="1:17" x14ac:dyDescent="0.25">
      <c r="A149" s="76" t="s">
        <v>80</v>
      </c>
      <c r="B149" s="168">
        <f>IF(B$57=0,0,B$57/ISI_fec!B$57)</f>
        <v>0.37967636553838952</v>
      </c>
      <c r="C149" s="168">
        <f>IF(C$57=0,0,C$57/ISI_fec!C$57)</f>
        <v>0.38058636431381726</v>
      </c>
      <c r="D149" s="168">
        <f>IF(D$57=0,0,D$57/ISI_fec!D$57)</f>
        <v>0.38058636431381732</v>
      </c>
      <c r="E149" s="168">
        <f>IF(E$57=0,0,E$57/ISI_fec!E$57)</f>
        <v>0.38058636431381732</v>
      </c>
      <c r="F149" s="168">
        <f>IF(F$57=0,0,F$57/ISI_fec!F$57)</f>
        <v>0.38429110357243212</v>
      </c>
      <c r="G149" s="168">
        <f>IF(G$57=0,0,G$57/ISI_fec!G$57)</f>
        <v>0.39806800496991496</v>
      </c>
      <c r="H149" s="168">
        <f>IF(H$57=0,0,H$57/ISI_fec!H$57)</f>
        <v>0.40112901543134877</v>
      </c>
      <c r="I149" s="168">
        <f>IF(I$57=0,0,I$57/ISI_fec!I$57)</f>
        <v>0.40112901543134871</v>
      </c>
      <c r="J149" s="168">
        <f>IF(J$57=0,0,J$57/ISI_fec!J$57)</f>
        <v>0.40112901543134877</v>
      </c>
      <c r="K149" s="168">
        <f>IF(K$57=0,0,K$57/ISI_fec!K$57)</f>
        <v>0.40112901543134877</v>
      </c>
      <c r="L149" s="168">
        <f>IF(L$57=0,0,L$57/ISI_fec!L$57)</f>
        <v>0.40112901543134877</v>
      </c>
      <c r="M149" s="168">
        <f>IF(M$57=0,0,M$57/ISI_fec!M$57)</f>
        <v>0.40810645474513413</v>
      </c>
      <c r="N149" s="168">
        <f>IF(N$57=0,0,N$57/ISI_fec!N$57)</f>
        <v>0.40810645474513413</v>
      </c>
      <c r="O149" s="168">
        <f>IF(O$57=0,0,O$57/ISI_fec!O$57)</f>
        <v>0.40810645474513413</v>
      </c>
      <c r="P149" s="168">
        <f>IF(P$57=0,0,P$57/ISI_fec!P$57)</f>
        <v>0.40810645474513413</v>
      </c>
      <c r="Q149" s="168">
        <f>IF(Q$57=0,0,Q$57/ISI_fec!Q$57)</f>
        <v>0.40810645474513418</v>
      </c>
    </row>
    <row r="150" spans="1:17" x14ac:dyDescent="0.25">
      <c r="A150" s="129" t="s">
        <v>79</v>
      </c>
      <c r="B150" s="167">
        <f>IF(B$58=0,0,B$58/ISI_fec!B$58)</f>
        <v>0.59976512484031319</v>
      </c>
      <c r="C150" s="167">
        <f>IF(C$58=0,0,C$58/ISI_fec!C$58)</f>
        <v>0.60120262682539205</v>
      </c>
      <c r="D150" s="167">
        <f>IF(D$58=0,0,D$58/ISI_fec!D$58)</f>
        <v>0.60120262682539194</v>
      </c>
      <c r="E150" s="167">
        <f>IF(E$58=0,0,E$58/ISI_fec!E$58)</f>
        <v>0.60120262682539205</v>
      </c>
      <c r="F150" s="167">
        <f>IF(F$58=0,0,F$58/ISI_fec!F$58)</f>
        <v>0.60705490946825058</v>
      </c>
      <c r="G150" s="167">
        <f>IF(G$58=0,0,G$58/ISI_fec!G$58)</f>
        <v>0.62881793117979945</v>
      </c>
      <c r="H150" s="167">
        <f>IF(H$58=0,0,H$58/ISI_fec!H$58)</f>
        <v>0.63365333176876171</v>
      </c>
      <c r="I150" s="167">
        <f>IF(I$58=0,0,I$58/ISI_fec!I$58)</f>
        <v>0.63365333176876182</v>
      </c>
      <c r="J150" s="167">
        <f>IF(J$58=0,0,J$58/ISI_fec!J$58)</f>
        <v>0.63365333176876171</v>
      </c>
      <c r="K150" s="167">
        <f>IF(K$58=0,0,K$58/ISI_fec!K$58)</f>
        <v>0.63365333176876182</v>
      </c>
      <c r="L150" s="167">
        <f>IF(L$58=0,0,L$58/ISI_fec!L$58)</f>
        <v>0.63365333176876182</v>
      </c>
      <c r="M150" s="167">
        <f>IF(M$58=0,0,M$58/ISI_fec!M$58)</f>
        <v>0.64467541568268683</v>
      </c>
      <c r="N150" s="167">
        <f>IF(N$58=0,0,N$58/ISI_fec!N$58)</f>
        <v>0.64467541568268671</v>
      </c>
      <c r="O150" s="167">
        <f>IF(O$58=0,0,O$58/ISI_fec!O$58)</f>
        <v>0.64467541568268683</v>
      </c>
      <c r="P150" s="167">
        <f>IF(P$58=0,0,P$58/ISI_fec!P$58)</f>
        <v>0.64467541568268683</v>
      </c>
      <c r="Q150" s="167">
        <f>IF(Q$58=0,0,Q$58/ISI_fec!Q$58)</f>
        <v>0.64467541568268683</v>
      </c>
    </row>
    <row r="151" spans="1:17" x14ac:dyDescent="0.25">
      <c r="A151" s="127" t="s">
        <v>115</v>
      </c>
      <c r="B151" s="166">
        <f>IF(B$63=0,0,B$63/ISI_fec!B$63)</f>
        <v>0.41942543813380606</v>
      </c>
      <c r="C151" s="166">
        <f>IF(C$63=0,0,C$63/ISI_fec!C$63)</f>
        <v>0.44106171798154309</v>
      </c>
      <c r="D151" s="166">
        <f>IF(D$63=0,0,D$63/ISI_fec!D$63)</f>
        <v>0.44043986695201942</v>
      </c>
      <c r="E151" s="166">
        <f>IF(E$63=0,0,E$63/ISI_fec!E$63)</f>
        <v>0.43253831842137547</v>
      </c>
      <c r="F151" s="166">
        <f>IF(F$63=0,0,F$63/ISI_fec!F$63)</f>
        <v>0.44006094239813071</v>
      </c>
      <c r="G151" s="166">
        <f>IF(G$63=0,0,G$63/ISI_fec!G$63)</f>
        <v>0.45078852946430681</v>
      </c>
      <c r="H151" s="166">
        <f>IF(H$63=0,0,H$63/ISI_fec!H$63)</f>
        <v>0.45283825698680563</v>
      </c>
      <c r="I151" s="166">
        <f>IF(I$63=0,0,I$63/ISI_fec!I$63)</f>
        <v>0.43819767683339628</v>
      </c>
      <c r="J151" s="166">
        <f>IF(J$63=0,0,J$63/ISI_fec!J$63)</f>
        <v>0.4413094022812965</v>
      </c>
      <c r="K151" s="166">
        <f>IF(K$63=0,0,K$63/ISI_fec!K$63)</f>
        <v>0.46543532990337705</v>
      </c>
      <c r="L151" s="166">
        <f>IF(L$63=0,0,L$63/ISI_fec!L$63)</f>
        <v>0.44194574680182647</v>
      </c>
      <c r="M151" s="166">
        <f>IF(M$63=0,0,M$63/ISI_fec!M$63)</f>
        <v>0.44641979212808791</v>
      </c>
      <c r="N151" s="166">
        <f>IF(N$63=0,0,N$63/ISI_fec!N$63)</f>
        <v>0.47421790157841937</v>
      </c>
      <c r="O151" s="166">
        <f>IF(O$63=0,0,O$63/ISI_fec!O$63)</f>
        <v>0.44531088142206182</v>
      </c>
      <c r="P151" s="166">
        <f>IF(P$63=0,0,P$63/ISI_fec!P$63)</f>
        <v>0.45429210071778575</v>
      </c>
      <c r="Q151" s="166">
        <f>IF(Q$63=0,0,Q$63/ISI_fec!Q$63)</f>
        <v>0.45292711345011355</v>
      </c>
    </row>
    <row r="152" spans="1:17" x14ac:dyDescent="0.25">
      <c r="A152" s="127" t="s">
        <v>114</v>
      </c>
      <c r="B152" s="166">
        <f>IF(B$69=0,0,B$69/ISI_fec!B$69)</f>
        <v>0.54977653120171288</v>
      </c>
      <c r="C152" s="166">
        <f>IF(C$69=0,0,C$69/ISI_fec!C$69)</f>
        <v>0.55109422178127532</v>
      </c>
      <c r="D152" s="166">
        <f>IF(D$69=0,0,D$69/ISI_fec!D$69)</f>
        <v>0.55109422178127543</v>
      </c>
      <c r="E152" s="166">
        <f>IF(E$69=0,0,E$69/ISI_fec!E$69)</f>
        <v>0.55109422178127532</v>
      </c>
      <c r="F152" s="166">
        <f>IF(F$69=0,0,F$69/ISI_fec!F$69)</f>
        <v>0.5564587345175892</v>
      </c>
      <c r="G152" s="166">
        <f>IF(G$69=0,0,G$69/ISI_fec!G$69)</f>
        <v>0.57640787475515887</v>
      </c>
      <c r="H152" s="166">
        <f>IF(H$69=0,0,H$69/ISI_fec!H$69)</f>
        <v>0.58084025945488327</v>
      </c>
      <c r="I152" s="166">
        <f>IF(I$69=0,0,I$69/ISI_fec!I$69)</f>
        <v>0.58084025945488316</v>
      </c>
      <c r="J152" s="166">
        <f>IF(J$69=0,0,J$69/ISI_fec!J$69)</f>
        <v>0.58084025945488316</v>
      </c>
      <c r="K152" s="166">
        <f>IF(K$69=0,0,K$69/ISI_fec!K$69)</f>
        <v>0.58084025945488327</v>
      </c>
      <c r="L152" s="166">
        <f>IF(L$69=0,0,L$69/ISI_fec!L$69)</f>
        <v>0.58084025945488327</v>
      </c>
      <c r="M152" s="166">
        <f>IF(M$69=0,0,M$69/ISI_fec!M$69)</f>
        <v>0.59094368629622429</v>
      </c>
      <c r="N152" s="166">
        <f>IF(N$69=0,0,N$69/ISI_fec!N$69)</f>
        <v>0.59094368629622429</v>
      </c>
      <c r="O152" s="166">
        <f>IF(O$69=0,0,O$69/ISI_fec!O$69)</f>
        <v>0.59094368629622429</v>
      </c>
      <c r="P152" s="166">
        <f>IF(P$69=0,0,P$69/ISI_fec!P$69)</f>
        <v>0.59094368629622429</v>
      </c>
      <c r="Q152" s="166">
        <f>IF(Q$69=0,0,Q$69/ISI_fec!Q$69)</f>
        <v>0.59094368629622429</v>
      </c>
    </row>
    <row r="153" spans="1:17" x14ac:dyDescent="0.25">
      <c r="A153" s="127" t="s">
        <v>113</v>
      </c>
      <c r="B153" s="166">
        <f>IF(B$70=0,0,B$70/ISI_fec!B$70)</f>
        <v>0.34499055750189167</v>
      </c>
      <c r="C153" s="166">
        <f>IF(C$70=0,0,C$70/ISI_fec!C$70)</f>
        <v>0.34702307642314473</v>
      </c>
      <c r="D153" s="166">
        <f>IF(D$70=0,0,D$70/ISI_fec!D$70)</f>
        <v>0.3446856120967946</v>
      </c>
      <c r="E153" s="166">
        <f>IF(E$70=0,0,E$70/ISI_fec!E$70)</f>
        <v>0.375377331562256</v>
      </c>
      <c r="F153" s="166">
        <f>IF(F$70=0,0,F$70/ISI_fec!F$70)</f>
        <v>0.36810335796422827</v>
      </c>
      <c r="G153" s="166">
        <f>IF(G$70=0,0,G$70/ISI_fec!G$70)</f>
        <v>0.36058887937524992</v>
      </c>
      <c r="H153" s="166">
        <f>IF(H$70=0,0,H$70/ISI_fec!H$70)</f>
        <v>0.36335181153640961</v>
      </c>
      <c r="I153" s="166">
        <f>IF(I$70=0,0,I$70/ISI_fec!I$70)</f>
        <v>0.50584443513786781</v>
      </c>
      <c r="J153" s="166">
        <f>IF(J$70=0,0,J$70/ISI_fec!J$70)</f>
        <v>0.51161633025090514</v>
      </c>
      <c r="K153" s="166">
        <f>IF(K$70=0,0,K$70/ISI_fec!K$70)</f>
        <v>0.46552217491276221</v>
      </c>
      <c r="L153" s="166">
        <f>IF(L$70=0,0,L$70/ISI_fec!L$70)</f>
        <v>0.52320618498174409</v>
      </c>
      <c r="M153" s="166">
        <f>IF(M$70=0,0,M$70/ISI_fec!M$70)</f>
        <v>0.53173982145602627</v>
      </c>
      <c r="N153" s="166">
        <f>IF(N$70=0,0,N$70/ISI_fec!N$70)</f>
        <v>0.53217746784290343</v>
      </c>
      <c r="O153" s="166">
        <f>IF(O$70=0,0,O$70/ISI_fec!O$70)</f>
        <v>0.52877758851888901</v>
      </c>
      <c r="P153" s="166">
        <f>IF(P$70=0,0,P$70/ISI_fec!P$70)</f>
        <v>0.52998980002879137</v>
      </c>
      <c r="Q153" s="166">
        <f>IF(Q$70=0,0,Q$70/ISI_fec!Q$70)</f>
        <v>0.53220655061458189</v>
      </c>
    </row>
    <row r="154" spans="1:17" x14ac:dyDescent="0.25">
      <c r="A154" s="72" t="s">
        <v>112</v>
      </c>
      <c r="B154" s="165">
        <f>IF(B$77=0,0,B$77/ISI_fec!B$77)</f>
        <v>0.45271866921007137</v>
      </c>
      <c r="C154" s="165">
        <f>IF(C$77=0,0,C$77/ISI_fec!C$77)</f>
        <v>0.45311414614066997</v>
      </c>
      <c r="D154" s="165">
        <f>IF(D$77=0,0,D$77/ISI_fec!D$77)</f>
        <v>0.45456560905752302</v>
      </c>
      <c r="E154" s="165">
        <f>IF(E$77=0,0,E$77/ISI_fec!E$77)</f>
        <v>0.45660853607136798</v>
      </c>
      <c r="F154" s="165">
        <f>IF(F$77=0,0,F$77/ISI_fec!F$77)</f>
        <v>0.45468473350517785</v>
      </c>
      <c r="G154" s="165">
        <f>IF(G$77=0,0,G$77/ISI_fec!G$77)</f>
        <v>0.4663407715115141</v>
      </c>
      <c r="H154" s="165">
        <f>IF(H$77=0,0,H$77/ISI_fec!H$77)</f>
        <v>0.47159453777347143</v>
      </c>
      <c r="I154" s="165">
        <f>IF(I$77=0,0,I$77/ISI_fec!I$77)</f>
        <v>0.47697254281229351</v>
      </c>
      <c r="J154" s="165">
        <f>IF(J$77=0,0,J$77/ISI_fec!J$77)</f>
        <v>0.47316069556948293</v>
      </c>
      <c r="K154" s="165">
        <f>IF(K$77=0,0,K$77/ISI_fec!K$77)</f>
        <v>0.47576805981630083</v>
      </c>
      <c r="L154" s="165">
        <f>IF(L$77=0,0,L$77/ISI_fec!L$77)</f>
        <v>0.4797747143142469</v>
      </c>
      <c r="M154" s="165">
        <f>IF(M$77=0,0,M$77/ISI_fec!M$77)</f>
        <v>0.48764362035819259</v>
      </c>
      <c r="N154" s="165">
        <f>IF(N$77=0,0,N$77/ISI_fec!N$77)</f>
        <v>0.48619042709856758</v>
      </c>
      <c r="O154" s="165">
        <f>IF(O$77=0,0,O$77/ISI_fec!O$77)</f>
        <v>0.48634315166815523</v>
      </c>
      <c r="P154" s="165">
        <f>IF(P$77=0,0,P$77/ISI_fec!P$77)</f>
        <v>0.48416526853854147</v>
      </c>
      <c r="Q154" s="165">
        <f>IF(Q$77=0,0,Q$77/ISI_fec!Q$77)</f>
        <v>0.48327372932637558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9661.6611749788535</v>
      </c>
      <c r="C5" s="96">
        <v>9397.0463846837993</v>
      </c>
      <c r="D5" s="96">
        <v>10679.366948739689</v>
      </c>
      <c r="E5" s="96">
        <v>11937.720853944207</v>
      </c>
      <c r="F5" s="96">
        <v>13166.6104010778</v>
      </c>
      <c r="G5" s="96">
        <v>13568.486321036969</v>
      </c>
      <c r="H5" s="96">
        <v>13298.332915547006</v>
      </c>
      <c r="I5" s="96">
        <v>12256.243799602535</v>
      </c>
      <c r="J5" s="96">
        <v>10165.197097980543</v>
      </c>
      <c r="K5" s="96">
        <v>5756.0023387576985</v>
      </c>
      <c r="L5" s="96">
        <v>6253.4886007746654</v>
      </c>
      <c r="M5" s="96">
        <v>5591.1984186406398</v>
      </c>
      <c r="N5" s="96">
        <v>5190.8603892785595</v>
      </c>
      <c r="O5" s="96">
        <v>5375.1694465859518</v>
      </c>
      <c r="P5" s="96">
        <v>5190.3119426198118</v>
      </c>
      <c r="Q5" s="96">
        <v>5666.7889706712076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2.2839240385702961</v>
      </c>
      <c r="C10" s="158">
        <v>2.2392513515159873</v>
      </c>
      <c r="D10" s="158">
        <v>2.4131947848744622</v>
      </c>
      <c r="E10" s="158">
        <v>2.5382047944694106</v>
      </c>
      <c r="F10" s="158">
        <v>2.8716707047836492</v>
      </c>
      <c r="G10" s="158">
        <v>2.8780688244843002</v>
      </c>
      <c r="H10" s="158">
        <v>2.8462783490522217</v>
      </c>
      <c r="I10" s="158">
        <v>2.5183035847878115</v>
      </c>
      <c r="J10" s="158">
        <v>2.1794914154241569</v>
      </c>
      <c r="K10" s="158">
        <v>1.3328677184178923</v>
      </c>
      <c r="L10" s="158">
        <v>1.4221093309507582</v>
      </c>
      <c r="M10" s="158">
        <v>1.3236192161946922</v>
      </c>
      <c r="N10" s="158">
        <v>1.2072226088836471</v>
      </c>
      <c r="O10" s="158">
        <v>1.1885802236823859</v>
      </c>
      <c r="P10" s="158">
        <v>1.2158641367568199</v>
      </c>
      <c r="Q10" s="158">
        <v>1.3289047696643821</v>
      </c>
    </row>
    <row r="11" spans="1:17" x14ac:dyDescent="0.25">
      <c r="A11" s="92" t="s">
        <v>125</v>
      </c>
      <c r="B11" s="91">
        <v>1.069439312847134</v>
      </c>
      <c r="C11" s="91">
        <v>1.0485214859231256</v>
      </c>
      <c r="D11" s="91">
        <v>1.1299698803108855</v>
      </c>
      <c r="E11" s="91">
        <v>1.188505372955345</v>
      </c>
      <c r="F11" s="91">
        <v>1.3446496001546184</v>
      </c>
      <c r="G11" s="91">
        <v>1.3476454969623168</v>
      </c>
      <c r="H11" s="91">
        <v>1.3327597198405663</v>
      </c>
      <c r="I11" s="91">
        <v>1.1791867022608331</v>
      </c>
      <c r="J11" s="91">
        <v>1.0205391082649606</v>
      </c>
      <c r="K11" s="91">
        <v>0.62411057146771454</v>
      </c>
      <c r="L11" s="91">
        <v>0.66589763932670576</v>
      </c>
      <c r="M11" s="91">
        <v>0.61977999317552412</v>
      </c>
      <c r="N11" s="91">
        <v>0.56527769553414364</v>
      </c>
      <c r="O11" s="91">
        <v>0.55654846492805554</v>
      </c>
      <c r="P11" s="91">
        <v>0.56932406024442561</v>
      </c>
      <c r="Q11" s="91">
        <v>0.62225493480019411</v>
      </c>
    </row>
    <row r="12" spans="1:17" x14ac:dyDescent="0.25">
      <c r="A12" s="92" t="s">
        <v>26</v>
      </c>
      <c r="B12" s="91">
        <v>1.2144847257231619</v>
      </c>
      <c r="C12" s="91">
        <v>1.1907298655928615</v>
      </c>
      <c r="D12" s="91">
        <v>1.2832249045635766</v>
      </c>
      <c r="E12" s="91">
        <v>1.3496994215140656</v>
      </c>
      <c r="F12" s="91">
        <v>1.5270211046290307</v>
      </c>
      <c r="G12" s="91">
        <v>1.5304233275219832</v>
      </c>
      <c r="H12" s="91">
        <v>1.5135186292116554</v>
      </c>
      <c r="I12" s="91">
        <v>1.3391168825269784</v>
      </c>
      <c r="J12" s="91">
        <v>1.1589523071591963</v>
      </c>
      <c r="K12" s="91">
        <v>0.70875714695017777</v>
      </c>
      <c r="L12" s="91">
        <v>0.75621169162405255</v>
      </c>
      <c r="M12" s="91">
        <v>0.70383922301916813</v>
      </c>
      <c r="N12" s="91">
        <v>0.64194491334950343</v>
      </c>
      <c r="O12" s="91">
        <v>0.63203175875433038</v>
      </c>
      <c r="P12" s="91">
        <v>0.6465400765123942</v>
      </c>
      <c r="Q12" s="91">
        <v>0.70664983486418786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675.77354788938271</v>
      </c>
      <c r="C15" s="155">
        <v>447.89430152770331</v>
      </c>
      <c r="D15" s="155">
        <v>489.65924163057423</v>
      </c>
      <c r="E15" s="155">
        <v>608.21493379916865</v>
      </c>
      <c r="F15" s="155">
        <v>644.35199022859854</v>
      </c>
      <c r="G15" s="155">
        <v>710.33889587108706</v>
      </c>
      <c r="H15" s="155">
        <v>720.26934125058699</v>
      </c>
      <c r="I15" s="155">
        <v>799.81535294780576</v>
      </c>
      <c r="J15" s="155">
        <v>662.3093584275922</v>
      </c>
      <c r="K15" s="155">
        <v>263.26964535600553</v>
      </c>
      <c r="L15" s="155">
        <v>428.16461707501844</v>
      </c>
      <c r="M15" s="155">
        <v>416.94192753890542</v>
      </c>
      <c r="N15" s="155">
        <v>234.86058943527223</v>
      </c>
      <c r="O15" s="155">
        <v>380.11575891217342</v>
      </c>
      <c r="P15" s="155">
        <v>341.52286869923415</v>
      </c>
      <c r="Q15" s="155">
        <v>381.1349244997437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675.77354788938271</v>
      </c>
      <c r="C18" s="153">
        <v>447.89430152770331</v>
      </c>
      <c r="D18" s="153">
        <v>489.65924163057423</v>
      </c>
      <c r="E18" s="153">
        <v>608.21493379916865</v>
      </c>
      <c r="F18" s="153">
        <v>644.35199022859854</v>
      </c>
      <c r="G18" s="153">
        <v>710.33889587108706</v>
      </c>
      <c r="H18" s="153">
        <v>720.26934125058699</v>
      </c>
      <c r="I18" s="153">
        <v>799.81535294780576</v>
      </c>
      <c r="J18" s="153">
        <v>662.3093584275922</v>
      </c>
      <c r="K18" s="153">
        <v>263.26964535600553</v>
      </c>
      <c r="L18" s="153">
        <v>428.16461707501844</v>
      </c>
      <c r="M18" s="153">
        <v>416.94192753890542</v>
      </c>
      <c r="N18" s="153">
        <v>234.86058943527223</v>
      </c>
      <c r="O18" s="153">
        <v>380.11575891217342</v>
      </c>
      <c r="P18" s="153">
        <v>341.52286869923415</v>
      </c>
      <c r="Q18" s="153">
        <v>381.1349244997437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7923.3744437541518</v>
      </c>
      <c r="C21" s="155">
        <v>7847.8999373558909</v>
      </c>
      <c r="D21" s="155">
        <v>8827.0102396518341</v>
      </c>
      <c r="E21" s="155">
        <v>10011.850638479475</v>
      </c>
      <c r="F21" s="155">
        <v>10991.754906945953</v>
      </c>
      <c r="G21" s="155">
        <v>11294.864619002941</v>
      </c>
      <c r="H21" s="155">
        <v>11080.520007451869</v>
      </c>
      <c r="I21" s="155">
        <v>10180.148984283445</v>
      </c>
      <c r="J21" s="155">
        <v>8581.0007156656902</v>
      </c>
      <c r="K21" s="155">
        <v>4892.9423513892898</v>
      </c>
      <c r="L21" s="155">
        <v>5308.2966099346531</v>
      </c>
      <c r="M21" s="155">
        <v>4691.4796743561701</v>
      </c>
      <c r="N21" s="155">
        <v>4526.556940319173</v>
      </c>
      <c r="O21" s="155">
        <v>4555.3789883401014</v>
      </c>
      <c r="P21" s="155">
        <v>4376.5843539475591</v>
      </c>
      <c r="Q21" s="155">
        <v>4712.4958741472901</v>
      </c>
    </row>
    <row r="22" spans="1:17" x14ac:dyDescent="0.25">
      <c r="A22" s="84" t="s">
        <v>33</v>
      </c>
      <c r="B22" s="153">
        <v>2.0523765956753097</v>
      </c>
      <c r="C22" s="153">
        <v>0</v>
      </c>
      <c r="D22" s="153">
        <v>5.8655905358098801</v>
      </c>
      <c r="E22" s="153">
        <v>0</v>
      </c>
      <c r="F22" s="153">
        <v>581.62235196601796</v>
      </c>
      <c r="G22" s="153">
        <v>1094.0651995033877</v>
      </c>
      <c r="H22" s="153">
        <v>852.65622584870289</v>
      </c>
      <c r="I22" s="153">
        <v>165.67081318347624</v>
      </c>
      <c r="J22" s="153">
        <v>455.86516177972726</v>
      </c>
      <c r="K22" s="153">
        <v>268.26965762291042</v>
      </c>
      <c r="L22" s="153">
        <v>475.73149181324845</v>
      </c>
      <c r="M22" s="153">
        <v>816.86901041803844</v>
      </c>
      <c r="N22" s="153">
        <v>698.20214440649784</v>
      </c>
      <c r="O22" s="153">
        <v>831.209983899039</v>
      </c>
      <c r="P22" s="153">
        <v>796.54455149481055</v>
      </c>
      <c r="Q22" s="153">
        <v>1019.292202768155</v>
      </c>
    </row>
    <row r="23" spans="1:17" x14ac:dyDescent="0.25">
      <c r="A23" s="84" t="s">
        <v>47</v>
      </c>
      <c r="B23" s="153">
        <v>3773.5002406899066</v>
      </c>
      <c r="C23" s="153">
        <v>3798.0216700761598</v>
      </c>
      <c r="D23" s="153">
        <v>4522.0160431915201</v>
      </c>
      <c r="E23" s="153">
        <v>5055.5282391273604</v>
      </c>
      <c r="F23" s="153">
        <v>5204.5251069927608</v>
      </c>
      <c r="G23" s="153">
        <v>4834.2759737288197</v>
      </c>
      <c r="H23" s="153">
        <v>5057.742328242839</v>
      </c>
      <c r="I23" s="153">
        <v>4971.5874585525589</v>
      </c>
      <c r="J23" s="153">
        <v>4090.1090924897999</v>
      </c>
      <c r="K23" s="153">
        <v>2352.3018914419199</v>
      </c>
      <c r="L23" s="153">
        <v>2671.599813755633</v>
      </c>
      <c r="M23" s="153">
        <v>1967.4533082309347</v>
      </c>
      <c r="N23" s="153">
        <v>1277.0481132888751</v>
      </c>
      <c r="O23" s="153">
        <v>1156.9988088914317</v>
      </c>
      <c r="P23" s="153">
        <v>1109.4467122221029</v>
      </c>
      <c r="Q23" s="153">
        <v>1305.9569515735786</v>
      </c>
    </row>
    <row r="24" spans="1:17" x14ac:dyDescent="0.25">
      <c r="A24" s="84" t="s">
        <v>29</v>
      </c>
      <c r="B24" s="153">
        <v>128.12192450041451</v>
      </c>
      <c r="C24" s="153">
        <v>41.897305306784588</v>
      </c>
      <c r="D24" s="153">
        <v>16.609631957542685</v>
      </c>
      <c r="E24" s="153">
        <v>0</v>
      </c>
      <c r="F24" s="153">
        <v>0</v>
      </c>
      <c r="G24" s="153">
        <v>17.563985011367958</v>
      </c>
      <c r="H24" s="153">
        <v>91.967981166506746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725.95523757403441</v>
      </c>
      <c r="C25" s="153">
        <v>858.59633723660977</v>
      </c>
      <c r="D25" s="153">
        <v>597.62206316660956</v>
      </c>
      <c r="E25" s="153">
        <v>435.6488927690412</v>
      </c>
      <c r="F25" s="153">
        <v>513.396957187461</v>
      </c>
      <c r="G25" s="153">
        <v>298.31364271028434</v>
      </c>
      <c r="H25" s="153">
        <v>246.41680794690723</v>
      </c>
      <c r="I25" s="153">
        <v>269.1273388427054</v>
      </c>
      <c r="J25" s="153">
        <v>365.06970527456309</v>
      </c>
      <c r="K25" s="153">
        <v>408.80888459897147</v>
      </c>
      <c r="L25" s="153">
        <v>295.72537716832591</v>
      </c>
      <c r="M25" s="153">
        <v>372.89681010632194</v>
      </c>
      <c r="N25" s="153">
        <v>499.90668262380353</v>
      </c>
      <c r="O25" s="153">
        <v>436.99019554963479</v>
      </c>
      <c r="P25" s="153">
        <v>580.39309023064652</v>
      </c>
      <c r="Q25" s="153">
        <v>547.74671980556298</v>
      </c>
    </row>
    <row r="26" spans="1:17" x14ac:dyDescent="0.25">
      <c r="A26" s="84" t="s">
        <v>25</v>
      </c>
      <c r="B26" s="153">
        <v>3293.7446643941212</v>
      </c>
      <c r="C26" s="153">
        <v>3149.3846247363363</v>
      </c>
      <c r="D26" s="153">
        <v>3684.8969108003516</v>
      </c>
      <c r="E26" s="153">
        <v>4520.6735065830726</v>
      </c>
      <c r="F26" s="153">
        <v>4692.2104907997127</v>
      </c>
      <c r="G26" s="153">
        <v>5050.6458180490818</v>
      </c>
      <c r="H26" s="153">
        <v>4831.7366642469133</v>
      </c>
      <c r="I26" s="153">
        <v>4773.7633737047036</v>
      </c>
      <c r="J26" s="153">
        <v>3669.9567561216004</v>
      </c>
      <c r="K26" s="153">
        <v>1863.5619177254882</v>
      </c>
      <c r="L26" s="153">
        <v>1865.2399271974461</v>
      </c>
      <c r="M26" s="153">
        <v>1534.2605456008753</v>
      </c>
      <c r="N26" s="153">
        <v>2051.3999999999969</v>
      </c>
      <c r="O26" s="153">
        <v>2130.1799999999957</v>
      </c>
      <c r="P26" s="153">
        <v>1890.1999999999987</v>
      </c>
      <c r="Q26" s="153">
        <v>1839.4999999999936</v>
      </c>
    </row>
    <row r="27" spans="1:17" x14ac:dyDescent="0.25">
      <c r="A27" s="156" t="s">
        <v>113</v>
      </c>
      <c r="B27" s="155">
        <v>217.11587452421901</v>
      </c>
      <c r="C27" s="155">
        <v>212.43146721760249</v>
      </c>
      <c r="D27" s="155">
        <v>229.84750712418986</v>
      </c>
      <c r="E27" s="155">
        <v>193.06994036540647</v>
      </c>
      <c r="F27" s="155">
        <v>237.6314242144947</v>
      </c>
      <c r="G27" s="155">
        <v>274.09344060116757</v>
      </c>
      <c r="H27" s="155">
        <v>271.0701926225853</v>
      </c>
      <c r="I27" s="155">
        <v>26.551632235557733</v>
      </c>
      <c r="J27" s="155">
        <v>15.517513443517078</v>
      </c>
      <c r="K27" s="155">
        <v>45.956454170993794</v>
      </c>
      <c r="L27" s="155">
        <v>0.30996953353118034</v>
      </c>
      <c r="M27" s="155">
        <v>0.79066436263366568</v>
      </c>
      <c r="N27" s="155">
        <v>0.36779018138487829</v>
      </c>
      <c r="O27" s="155">
        <v>2.7916739270166637</v>
      </c>
      <c r="P27" s="155">
        <v>2.1493338680454808</v>
      </c>
      <c r="Q27" s="155">
        <v>0.37901420638762151</v>
      </c>
    </row>
    <row r="28" spans="1:17" x14ac:dyDescent="0.25">
      <c r="A28" s="152" t="s">
        <v>123</v>
      </c>
      <c r="B28" s="151">
        <v>217.11587452421901</v>
      </c>
      <c r="C28" s="151">
        <v>212.43146721760249</v>
      </c>
      <c r="D28" s="151">
        <v>229.84750712418986</v>
      </c>
      <c r="E28" s="151">
        <v>193.06994036540647</v>
      </c>
      <c r="F28" s="151">
        <v>237.6314242144947</v>
      </c>
      <c r="G28" s="151">
        <v>274.09344060116757</v>
      </c>
      <c r="H28" s="151">
        <v>271.0701926225853</v>
      </c>
      <c r="I28" s="151">
        <v>26.551632235557733</v>
      </c>
      <c r="J28" s="151">
        <v>15.517513443517078</v>
      </c>
      <c r="K28" s="151">
        <v>45.956454170993794</v>
      </c>
      <c r="L28" s="151">
        <v>0.30996953353118034</v>
      </c>
      <c r="M28" s="151">
        <v>0.79066436263366568</v>
      </c>
      <c r="N28" s="151">
        <v>0.36779018138487829</v>
      </c>
      <c r="O28" s="151">
        <v>2.7916739270166637</v>
      </c>
      <c r="P28" s="151">
        <v>2.1493338680454808</v>
      </c>
      <c r="Q28" s="151">
        <v>0.37901420638762151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0.61862290473246195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11.291957711119997</v>
      </c>
      <c r="C30" s="153">
        <v>20.899518459148759</v>
      </c>
      <c r="D30" s="153">
        <v>1.9879274072152255</v>
      </c>
      <c r="E30" s="153">
        <v>2.6179518567255817</v>
      </c>
      <c r="F30" s="153">
        <v>0.97350195273417273</v>
      </c>
      <c r="G30" s="153">
        <v>3.0788255869983532</v>
      </c>
      <c r="H30" s="153">
        <v>2.9477220843742544</v>
      </c>
      <c r="I30" s="153">
        <v>0.88186133250487109</v>
      </c>
      <c r="J30" s="153">
        <v>0.2753498473557473</v>
      </c>
      <c r="K30" s="153">
        <v>0.40720159147302398</v>
      </c>
      <c r="L30" s="153">
        <v>0.30996953353118034</v>
      </c>
      <c r="M30" s="153">
        <v>0.79066436263366568</v>
      </c>
      <c r="N30" s="153">
        <v>0.36779018138487829</v>
      </c>
      <c r="O30" s="153">
        <v>0.92110467783690386</v>
      </c>
      <c r="P30" s="153">
        <v>2.1493338680454808</v>
      </c>
      <c r="Q30" s="153">
        <v>0.37901420638762151</v>
      </c>
    </row>
    <row r="31" spans="1:17" x14ac:dyDescent="0.25">
      <c r="A31" s="154" t="s">
        <v>29</v>
      </c>
      <c r="B31" s="153">
        <v>205.823916813099</v>
      </c>
      <c r="C31" s="153">
        <v>191.53194875845372</v>
      </c>
      <c r="D31" s="153">
        <v>227.85957971697462</v>
      </c>
      <c r="E31" s="153">
        <v>190.4519885086809</v>
      </c>
      <c r="F31" s="153">
        <v>236.65792226176052</v>
      </c>
      <c r="G31" s="153">
        <v>271.01461501416924</v>
      </c>
      <c r="H31" s="153">
        <v>268.12247053821102</v>
      </c>
      <c r="I31" s="153">
        <v>25.669770903052861</v>
      </c>
      <c r="J31" s="153">
        <v>14.623540691428868</v>
      </c>
      <c r="K31" s="153">
        <v>45.549252579520768</v>
      </c>
      <c r="L31" s="153">
        <v>0</v>
      </c>
      <c r="M31" s="153">
        <v>0</v>
      </c>
      <c r="N31" s="153">
        <v>0</v>
      </c>
      <c r="O31" s="153">
        <v>1.8705692491797596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96.476750648617383</v>
      </c>
      <c r="C34" s="155">
        <v>81.458256443000579</v>
      </c>
      <c r="D34" s="155">
        <v>114.81765424154653</v>
      </c>
      <c r="E34" s="155">
        <v>107.70562205137409</v>
      </c>
      <c r="F34" s="155">
        <v>153.39331431816527</v>
      </c>
      <c r="G34" s="155">
        <v>168.3992233374635</v>
      </c>
      <c r="H34" s="155">
        <v>158.57240225749112</v>
      </c>
      <c r="I34" s="155">
        <v>126.40576985670609</v>
      </c>
      <c r="J34" s="155">
        <v>130.38519725711654</v>
      </c>
      <c r="K34" s="155">
        <v>68.387089048494303</v>
      </c>
      <c r="L34" s="155">
        <v>55.455887437387766</v>
      </c>
      <c r="M34" s="155">
        <v>50.356078744772567</v>
      </c>
      <c r="N34" s="155">
        <v>49.93006355233026</v>
      </c>
      <c r="O34" s="155">
        <v>47.577195911048072</v>
      </c>
      <c r="P34" s="155">
        <v>54.716695991657119</v>
      </c>
      <c r="Q34" s="155">
        <v>61.843843229910618</v>
      </c>
    </row>
    <row r="35" spans="1:17" x14ac:dyDescent="0.25">
      <c r="A35" s="152" t="s">
        <v>121</v>
      </c>
      <c r="B35" s="151">
        <v>13.805534653787909</v>
      </c>
      <c r="C35" s="151">
        <v>26.511517628267821</v>
      </c>
      <c r="D35" s="151">
        <v>2.3590580575767324</v>
      </c>
      <c r="E35" s="151">
        <v>3.1257084817782554</v>
      </c>
      <c r="F35" s="151">
        <v>1.1494719086086735</v>
      </c>
      <c r="G35" s="151">
        <v>3.6165632046650051</v>
      </c>
      <c r="H35" s="151">
        <v>3.4783135372728453</v>
      </c>
      <c r="I35" s="151">
        <v>1.0456851645255272</v>
      </c>
      <c r="J35" s="151">
        <v>1.0642416563692227</v>
      </c>
      <c r="K35" s="151">
        <v>0.48313058855964702</v>
      </c>
      <c r="L35" s="151">
        <v>0.38020537323735087</v>
      </c>
      <c r="M35" s="151">
        <v>0.97738297107003103</v>
      </c>
      <c r="N35" s="151">
        <v>0.45032747816520918</v>
      </c>
      <c r="O35" s="151">
        <v>1.129033476366883</v>
      </c>
      <c r="P35" s="151">
        <v>2.613015827096536</v>
      </c>
      <c r="Q35" s="151">
        <v>0.4595922754233569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0.73644779805934579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13.805534653787909</v>
      </c>
      <c r="C37" s="153">
        <v>26.511517628267821</v>
      </c>
      <c r="D37" s="153">
        <v>2.3590580575767324</v>
      </c>
      <c r="E37" s="153">
        <v>3.1257084817782554</v>
      </c>
      <c r="F37" s="153">
        <v>1.1494719086086735</v>
      </c>
      <c r="G37" s="153">
        <v>3.6165632046650051</v>
      </c>
      <c r="H37" s="153">
        <v>3.4783135372728453</v>
      </c>
      <c r="I37" s="153">
        <v>1.0456851645255272</v>
      </c>
      <c r="J37" s="153">
        <v>0.32779385830987695</v>
      </c>
      <c r="K37" s="153">
        <v>0.48313058855964702</v>
      </c>
      <c r="L37" s="153">
        <v>0.38020537323735087</v>
      </c>
      <c r="M37" s="153">
        <v>0.97738297107003103</v>
      </c>
      <c r="N37" s="153">
        <v>0.45032747816520918</v>
      </c>
      <c r="O37" s="153">
        <v>1.129033476366883</v>
      </c>
      <c r="P37" s="153">
        <v>2.613015827096536</v>
      </c>
      <c r="Q37" s="153">
        <v>0.4595922754233569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82.671215994829481</v>
      </c>
      <c r="C39" s="151">
        <v>54.946738814732754</v>
      </c>
      <c r="D39" s="151">
        <v>112.4585961839698</v>
      </c>
      <c r="E39" s="151">
        <v>104.57991356959583</v>
      </c>
      <c r="F39" s="151">
        <v>152.24384240955661</v>
      </c>
      <c r="G39" s="151">
        <v>164.7826601327985</v>
      </c>
      <c r="H39" s="151">
        <v>155.09408872021828</v>
      </c>
      <c r="I39" s="151">
        <v>125.36008469218056</v>
      </c>
      <c r="J39" s="151">
        <v>129.32095560074731</v>
      </c>
      <c r="K39" s="151">
        <v>67.903958459934657</v>
      </c>
      <c r="L39" s="151">
        <v>55.075682064150413</v>
      </c>
      <c r="M39" s="151">
        <v>49.378695773702539</v>
      </c>
      <c r="N39" s="151">
        <v>49.479736074165054</v>
      </c>
      <c r="O39" s="151">
        <v>46.448162434681187</v>
      </c>
      <c r="P39" s="151">
        <v>52.103680164560579</v>
      </c>
      <c r="Q39" s="151">
        <v>61.384250954487264</v>
      </c>
    </row>
    <row r="40" spans="1:17" x14ac:dyDescent="0.25">
      <c r="A40" s="150" t="s">
        <v>33</v>
      </c>
      <c r="B40" s="87">
        <v>7.2932792821551046E-2</v>
      </c>
      <c r="C40" s="87">
        <v>0</v>
      </c>
      <c r="D40" s="87">
        <v>0.43346132210193417</v>
      </c>
      <c r="E40" s="87">
        <v>0</v>
      </c>
      <c r="F40" s="87">
        <v>38.719073951783784</v>
      </c>
      <c r="G40" s="87">
        <v>66.183840742014596</v>
      </c>
      <c r="H40" s="87">
        <v>56.776577897865209</v>
      </c>
      <c r="I40" s="87">
        <v>11.871693678847818</v>
      </c>
      <c r="J40" s="87">
        <v>19.39481334158652</v>
      </c>
      <c r="K40" s="87">
        <v>15.793404410324706</v>
      </c>
      <c r="L40" s="87">
        <v>16.779366875684946</v>
      </c>
      <c r="M40" s="87">
        <v>18.190132888261012</v>
      </c>
      <c r="N40" s="87">
        <v>18.866052428542076</v>
      </c>
      <c r="O40" s="87">
        <v>21.243723602378541</v>
      </c>
      <c r="P40" s="87">
        <v>21.778167502745092</v>
      </c>
      <c r="Q40" s="87">
        <v>24.576431515281122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8.8300080330867114E-2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1.3008411688467267</v>
      </c>
      <c r="C43" s="87">
        <v>1.2498952488214998</v>
      </c>
      <c r="D43" s="87">
        <v>0.49290247546652854</v>
      </c>
      <c r="E43" s="87">
        <v>0.76572109177433034</v>
      </c>
      <c r="F43" s="87">
        <v>0.28857613061773052</v>
      </c>
      <c r="G43" s="87">
        <v>0.67210435492005371</v>
      </c>
      <c r="H43" s="87">
        <v>0.73235687174437236</v>
      </c>
      <c r="I43" s="87">
        <v>0.30831289616785684</v>
      </c>
      <c r="J43" s="87">
        <v>9.4109197663634847E-2</v>
      </c>
      <c r="K43" s="87">
        <v>0.12785576933211698</v>
      </c>
      <c r="L43" s="87">
        <v>7.9582026552849461E-2</v>
      </c>
      <c r="M43" s="87">
        <v>0.10193534169575708</v>
      </c>
      <c r="N43" s="87">
        <v>6.0902020775061794E-2</v>
      </c>
      <c r="O43" s="87">
        <v>0.11671670360202281</v>
      </c>
      <c r="P43" s="87">
        <v>0.24796048621831226</v>
      </c>
      <c r="Q43" s="87">
        <v>5.4597502704369069E-2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2.0044296774338739</v>
      </c>
      <c r="C45" s="87">
        <v>0</v>
      </c>
      <c r="D45" s="87">
        <v>0</v>
      </c>
      <c r="E45" s="87">
        <v>0</v>
      </c>
      <c r="F45" s="87">
        <v>0</v>
      </c>
      <c r="G45" s="87">
        <v>8.5753185269206913</v>
      </c>
      <c r="H45" s="87">
        <v>8.5254222737692515</v>
      </c>
      <c r="I45" s="87">
        <v>14.453448714327113</v>
      </c>
      <c r="J45" s="87">
        <v>0</v>
      </c>
      <c r="K45" s="87">
        <v>2.0035862959034647</v>
      </c>
      <c r="L45" s="87">
        <v>1.8505156494059125</v>
      </c>
      <c r="M45" s="87">
        <v>1.7352744092277415</v>
      </c>
      <c r="N45" s="87">
        <v>3.8104207788252538</v>
      </c>
      <c r="O45" s="87">
        <v>0</v>
      </c>
      <c r="P45" s="87">
        <v>0</v>
      </c>
      <c r="Q45" s="87">
        <v>9.7824221757668859</v>
      </c>
    </row>
    <row r="46" spans="1:17" x14ac:dyDescent="0.25">
      <c r="A46" s="150" t="s">
        <v>26</v>
      </c>
      <c r="B46" s="87">
        <v>51.714950229568288</v>
      </c>
      <c r="C46" s="87">
        <v>24.806488554742391</v>
      </c>
      <c r="D46" s="87">
        <v>82.105492442117438</v>
      </c>
      <c r="E46" s="87">
        <v>94.920812553585606</v>
      </c>
      <c r="F46" s="87">
        <v>79.68994909577377</v>
      </c>
      <c r="G46" s="87">
        <v>64.475902708713093</v>
      </c>
      <c r="H46" s="87">
        <v>68.598645882219571</v>
      </c>
      <c r="I46" s="87">
        <v>81.837650425189523</v>
      </c>
      <c r="J46" s="87">
        <v>46.583293112182616</v>
      </c>
      <c r="K46" s="87">
        <v>41.213511270818934</v>
      </c>
      <c r="L46" s="87">
        <v>28.091397208495966</v>
      </c>
      <c r="M46" s="87">
        <v>19.471180807519694</v>
      </c>
      <c r="N46" s="87">
        <v>20.82971400930435</v>
      </c>
      <c r="O46" s="87">
        <v>22.456241254730205</v>
      </c>
      <c r="P46" s="87">
        <v>26.537102666457741</v>
      </c>
      <c r="Q46" s="87">
        <v>23.634375187201211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27.578062126159047</v>
      </c>
      <c r="C48" s="87">
        <v>28.890355011168865</v>
      </c>
      <c r="D48" s="87">
        <v>29.426739944283902</v>
      </c>
      <c r="E48" s="87">
        <v>8.893379924235898</v>
      </c>
      <c r="F48" s="87">
        <v>33.546243231381332</v>
      </c>
      <c r="G48" s="87">
        <v>24.875493800230053</v>
      </c>
      <c r="H48" s="87">
        <v>20.461085794619862</v>
      </c>
      <c r="I48" s="87">
        <v>16.888978977648254</v>
      </c>
      <c r="J48" s="87">
        <v>63.160439868983659</v>
      </c>
      <c r="K48" s="87">
        <v>8.7656007135554344</v>
      </c>
      <c r="L48" s="87">
        <v>8.2748203040107402</v>
      </c>
      <c r="M48" s="87">
        <v>9.8801723269983359</v>
      </c>
      <c r="N48" s="87">
        <v>5.9126468367183165</v>
      </c>
      <c r="O48" s="87">
        <v>2.631480873970419</v>
      </c>
      <c r="P48" s="87">
        <v>3.5404495091394321</v>
      </c>
      <c r="Q48" s="87">
        <v>3.3364245735336682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746.63663412391304</v>
      </c>
      <c r="C51" s="176">
        <v>805.12317078808644</v>
      </c>
      <c r="D51" s="176">
        <v>1015.6191113066703</v>
      </c>
      <c r="E51" s="176">
        <v>1014.3415144543133</v>
      </c>
      <c r="F51" s="176">
        <v>1136.6070946658049</v>
      </c>
      <c r="G51" s="176">
        <v>1117.9120733998263</v>
      </c>
      <c r="H51" s="176">
        <v>1065.0546936154219</v>
      </c>
      <c r="I51" s="176">
        <v>1120.8037566942319</v>
      </c>
      <c r="J51" s="176">
        <v>773.80482177120246</v>
      </c>
      <c r="K51" s="176">
        <v>484.11393107449692</v>
      </c>
      <c r="L51" s="176">
        <v>459.83940746312453</v>
      </c>
      <c r="M51" s="176">
        <v>430.306454421963</v>
      </c>
      <c r="N51" s="176">
        <v>377.93778318151448</v>
      </c>
      <c r="O51" s="176">
        <v>388.11724927192984</v>
      </c>
      <c r="P51" s="176">
        <v>414.122825976559</v>
      </c>
      <c r="Q51" s="176">
        <v>509.60640981821177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237.17322887563279</v>
      </c>
      <c r="C53" s="96">
        <v>213.28308045641356</v>
      </c>
      <c r="D53" s="96">
        <v>141.46947890751503</v>
      </c>
      <c r="E53" s="96">
        <v>149.80376011514446</v>
      </c>
      <c r="F53" s="96">
        <v>201.45735657824096</v>
      </c>
      <c r="G53" s="96">
        <v>302.62017290568485</v>
      </c>
      <c r="H53" s="96">
        <v>328.11245146278605</v>
      </c>
      <c r="I53" s="96">
        <v>144.92616670807772</v>
      </c>
      <c r="J53" s="96">
        <v>130.31348130149945</v>
      </c>
      <c r="K53" s="96">
        <v>100.05243397788166</v>
      </c>
      <c r="L53" s="96">
        <v>114.49980122241308</v>
      </c>
      <c r="M53" s="96">
        <v>131.92766275795847</v>
      </c>
      <c r="N53" s="96">
        <v>68.081846729581102</v>
      </c>
      <c r="O53" s="96">
        <v>99.410936879603483</v>
      </c>
      <c r="P53" s="96">
        <v>83.716170147823306</v>
      </c>
      <c r="Q53" s="96">
        <v>87.810179906673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0.46294900808320005</v>
      </c>
      <c r="C58" s="158">
        <v>0.45099456182356279</v>
      </c>
      <c r="D58" s="158">
        <v>0.28933908058429275</v>
      </c>
      <c r="E58" s="158">
        <v>0.3478324587110585</v>
      </c>
      <c r="F58" s="158">
        <v>0.44007840595831704</v>
      </c>
      <c r="G58" s="158">
        <v>0.58942331960173577</v>
      </c>
      <c r="H58" s="158">
        <v>0.64054820544312907</v>
      </c>
      <c r="I58" s="158">
        <v>0.59149787512382912</v>
      </c>
      <c r="J58" s="158">
        <v>0.57163224791738931</v>
      </c>
      <c r="K58" s="158">
        <v>0.36044936027482832</v>
      </c>
      <c r="L58" s="158">
        <v>0.62410727093917195</v>
      </c>
      <c r="M58" s="158">
        <v>0.69675629154087981</v>
      </c>
      <c r="N58" s="158">
        <v>0.47583316098310913</v>
      </c>
      <c r="O58" s="158">
        <v>0.49857231641391764</v>
      </c>
      <c r="P58" s="158">
        <v>0.4474224303308576</v>
      </c>
      <c r="Q58" s="158">
        <v>0.46187368243948906</v>
      </c>
    </row>
    <row r="59" spans="1:17" x14ac:dyDescent="0.25">
      <c r="A59" s="92" t="s">
        <v>125</v>
      </c>
      <c r="B59" s="91">
        <v>0.21677422748161218</v>
      </c>
      <c r="C59" s="91">
        <v>0.21117660051264456</v>
      </c>
      <c r="D59" s="91">
        <v>0.13548199602714753</v>
      </c>
      <c r="E59" s="91">
        <v>0.1628713124201544</v>
      </c>
      <c r="F59" s="91">
        <v>0.20606514933024528</v>
      </c>
      <c r="G59" s="91">
        <v>0.2759953742969265</v>
      </c>
      <c r="H59" s="91">
        <v>0.29993442036863099</v>
      </c>
      <c r="I59" s="91">
        <v>0.27696677754613425</v>
      </c>
      <c r="J59" s="91">
        <v>0.26766476821913782</v>
      </c>
      <c r="K59" s="91">
        <v>0.16877913173058309</v>
      </c>
      <c r="L59" s="91">
        <v>0.29223601122649384</v>
      </c>
      <c r="M59" s="91">
        <v>0.32625365689212771</v>
      </c>
      <c r="N59" s="91">
        <v>0.22280718628024257</v>
      </c>
      <c r="O59" s="91">
        <v>0.23345471498433676</v>
      </c>
      <c r="P59" s="91">
        <v>0.20950396263833526</v>
      </c>
      <c r="Q59" s="91">
        <v>0.216270710071192</v>
      </c>
    </row>
    <row r="60" spans="1:17" x14ac:dyDescent="0.25">
      <c r="A60" s="92" t="s">
        <v>26</v>
      </c>
      <c r="B60" s="91">
        <v>0.2461747806015879</v>
      </c>
      <c r="C60" s="91">
        <v>0.2398179613109182</v>
      </c>
      <c r="D60" s="91">
        <v>0.15385708455714522</v>
      </c>
      <c r="E60" s="91">
        <v>0.1849611462909041</v>
      </c>
      <c r="F60" s="91">
        <v>0.23401325662807176</v>
      </c>
      <c r="G60" s="91">
        <v>0.31342794530480927</v>
      </c>
      <c r="H60" s="91">
        <v>0.34061378507449808</v>
      </c>
      <c r="I60" s="91">
        <v>0.31453109757769487</v>
      </c>
      <c r="J60" s="91">
        <v>0.3039674796982515</v>
      </c>
      <c r="K60" s="91">
        <v>0.1916702285442452</v>
      </c>
      <c r="L60" s="91">
        <v>0.33187125971267817</v>
      </c>
      <c r="M60" s="91">
        <v>0.37050263464875216</v>
      </c>
      <c r="N60" s="91">
        <v>0.25302597470286653</v>
      </c>
      <c r="O60" s="91">
        <v>0.26511760142958085</v>
      </c>
      <c r="P60" s="91">
        <v>0.23791846769252234</v>
      </c>
      <c r="Q60" s="91">
        <v>0.24560297236829706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52.10315238594815</v>
      </c>
      <c r="C63" s="155">
        <v>34.312732685579704</v>
      </c>
      <c r="D63" s="155">
        <v>22.33160741188512</v>
      </c>
      <c r="E63" s="155">
        <v>31.703837671282436</v>
      </c>
      <c r="F63" s="155">
        <v>37.560373749635971</v>
      </c>
      <c r="G63" s="155">
        <v>55.335398831778363</v>
      </c>
      <c r="H63" s="155">
        <v>61.656758468443847</v>
      </c>
      <c r="I63" s="155">
        <v>71.457225772701364</v>
      </c>
      <c r="J63" s="155">
        <v>66.074480867146789</v>
      </c>
      <c r="K63" s="155">
        <v>27.081287491261861</v>
      </c>
      <c r="L63" s="155">
        <v>71.474041656244296</v>
      </c>
      <c r="M63" s="155">
        <v>83.484281726601637</v>
      </c>
      <c r="N63" s="155">
        <v>35.211846571886596</v>
      </c>
      <c r="O63" s="155">
        <v>60.649446980698514</v>
      </c>
      <c r="P63" s="155">
        <v>47.80395218929047</v>
      </c>
      <c r="Q63" s="155">
        <v>50.387105706053887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52.10315238594815</v>
      </c>
      <c r="C66" s="153">
        <v>34.312732685579704</v>
      </c>
      <c r="D66" s="153">
        <v>22.33160741188512</v>
      </c>
      <c r="E66" s="153">
        <v>31.703837671282436</v>
      </c>
      <c r="F66" s="153">
        <v>37.560373749635971</v>
      </c>
      <c r="G66" s="153">
        <v>55.335398831778363</v>
      </c>
      <c r="H66" s="153">
        <v>61.656758468443847</v>
      </c>
      <c r="I66" s="153">
        <v>71.457225772701364</v>
      </c>
      <c r="J66" s="153">
        <v>66.074480867146789</v>
      </c>
      <c r="K66" s="153">
        <v>27.081287491261861</v>
      </c>
      <c r="L66" s="153">
        <v>71.474041656244296</v>
      </c>
      <c r="M66" s="153">
        <v>83.484281726601637</v>
      </c>
      <c r="N66" s="153">
        <v>35.211846571886596</v>
      </c>
      <c r="O66" s="153">
        <v>60.649446980698514</v>
      </c>
      <c r="P66" s="153">
        <v>47.80395218929047</v>
      </c>
      <c r="Q66" s="153">
        <v>50.387105706053887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152.31269446263866</v>
      </c>
      <c r="C70" s="155">
        <v>148.07451852415014</v>
      </c>
      <c r="D70" s="155">
        <v>95.377851944607642</v>
      </c>
      <c r="E70" s="155">
        <v>91.569560418335314</v>
      </c>
      <c r="F70" s="155">
        <v>126.0353327669786</v>
      </c>
      <c r="G70" s="155">
        <v>194.27539546131146</v>
      </c>
      <c r="H70" s="155">
        <v>211.12965320396714</v>
      </c>
      <c r="I70" s="155">
        <v>21.58387164013979</v>
      </c>
      <c r="J70" s="155">
        <v>14.085644034530207</v>
      </c>
      <c r="K70" s="155">
        <v>43.012703721689014</v>
      </c>
      <c r="L70" s="155">
        <v>0.47080198617491315</v>
      </c>
      <c r="M70" s="155">
        <v>1.4404660275768291</v>
      </c>
      <c r="N70" s="155">
        <v>0.50171893992558403</v>
      </c>
      <c r="O70" s="155">
        <v>4.0528205190585176</v>
      </c>
      <c r="P70" s="155">
        <v>2.7373454373257222</v>
      </c>
      <c r="Q70" s="155">
        <v>0.4559086852333718</v>
      </c>
    </row>
    <row r="71" spans="1:17" x14ac:dyDescent="0.25">
      <c r="A71" s="152" t="s">
        <v>123</v>
      </c>
      <c r="B71" s="151">
        <v>152.31269446263866</v>
      </c>
      <c r="C71" s="151">
        <v>148.07451852415014</v>
      </c>
      <c r="D71" s="151">
        <v>95.377851944607642</v>
      </c>
      <c r="E71" s="151">
        <v>91.569560418335314</v>
      </c>
      <c r="F71" s="151">
        <v>126.0353327669786</v>
      </c>
      <c r="G71" s="151">
        <v>194.27539546131146</v>
      </c>
      <c r="H71" s="151">
        <v>211.12965320396714</v>
      </c>
      <c r="I71" s="151">
        <v>21.58387164013979</v>
      </c>
      <c r="J71" s="151">
        <v>14.085644034530207</v>
      </c>
      <c r="K71" s="151">
        <v>43.012703721689014</v>
      </c>
      <c r="L71" s="151">
        <v>0.47080198617491315</v>
      </c>
      <c r="M71" s="151">
        <v>1.4404660275768291</v>
      </c>
      <c r="N71" s="151">
        <v>0.50171893992558403</v>
      </c>
      <c r="O71" s="151">
        <v>4.0528205190585176</v>
      </c>
      <c r="P71" s="151">
        <v>2.7373454373257222</v>
      </c>
      <c r="Q71" s="151">
        <v>0.4559086852333718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0.56153984073453256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7.9216156280963341</v>
      </c>
      <c r="C73" s="153">
        <v>14.567927123786337</v>
      </c>
      <c r="D73" s="153">
        <v>0.82491321439286169</v>
      </c>
      <c r="E73" s="153">
        <v>1.2416469402902408</v>
      </c>
      <c r="F73" s="153">
        <v>0.51632751420706613</v>
      </c>
      <c r="G73" s="153">
        <v>2.1822487147398064</v>
      </c>
      <c r="H73" s="153">
        <v>2.2959054826146819</v>
      </c>
      <c r="I73" s="153">
        <v>0.71686673106663545</v>
      </c>
      <c r="J73" s="153">
        <v>0.24994210244655146</v>
      </c>
      <c r="K73" s="153">
        <v>0.38111820689778586</v>
      </c>
      <c r="L73" s="153">
        <v>0.47080198617491315</v>
      </c>
      <c r="M73" s="153">
        <v>1.4404660275768291</v>
      </c>
      <c r="N73" s="153">
        <v>0.50171893992558403</v>
      </c>
      <c r="O73" s="153">
        <v>1.3372163211509289</v>
      </c>
      <c r="P73" s="153">
        <v>2.7373454373257222</v>
      </c>
      <c r="Q73" s="153">
        <v>0.4559086852333718</v>
      </c>
    </row>
    <row r="74" spans="1:17" x14ac:dyDescent="0.25">
      <c r="A74" s="154" t="s">
        <v>29</v>
      </c>
      <c r="B74" s="153">
        <v>144.39107883454233</v>
      </c>
      <c r="C74" s="153">
        <v>133.50659140036379</v>
      </c>
      <c r="D74" s="153">
        <v>94.552938730214777</v>
      </c>
      <c r="E74" s="153">
        <v>90.327913478045076</v>
      </c>
      <c r="F74" s="153">
        <v>125.51900525277154</v>
      </c>
      <c r="G74" s="153">
        <v>192.09314674657165</v>
      </c>
      <c r="H74" s="153">
        <v>208.83374772135247</v>
      </c>
      <c r="I74" s="153">
        <v>20.867004909073156</v>
      </c>
      <c r="J74" s="153">
        <v>13.274162091349123</v>
      </c>
      <c r="K74" s="153">
        <v>42.631585514791226</v>
      </c>
      <c r="L74" s="153">
        <v>0</v>
      </c>
      <c r="M74" s="153">
        <v>0</v>
      </c>
      <c r="N74" s="153">
        <v>0</v>
      </c>
      <c r="O74" s="153">
        <v>2.7156041979075889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0</v>
      </c>
      <c r="C75" s="153">
        <v>0</v>
      </c>
      <c r="D75" s="153">
        <v>0</v>
      </c>
      <c r="E75" s="153">
        <v>0</v>
      </c>
      <c r="F75" s="153">
        <v>0</v>
      </c>
      <c r="G75" s="153">
        <v>0</v>
      </c>
      <c r="H75" s="153">
        <v>0</v>
      </c>
      <c r="I75" s="153">
        <v>0</v>
      </c>
      <c r="J75" s="153">
        <v>0</v>
      </c>
      <c r="K75" s="153">
        <v>0</v>
      </c>
      <c r="L75" s="153">
        <v>0</v>
      </c>
      <c r="M75" s="153">
        <v>0</v>
      </c>
      <c r="N75" s="153">
        <v>0</v>
      </c>
      <c r="O75" s="153">
        <v>0</v>
      </c>
      <c r="P75" s="153">
        <v>0</v>
      </c>
      <c r="Q75" s="153">
        <v>0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16.081409464388368</v>
      </c>
      <c r="C77" s="155">
        <v>13.491291001336123</v>
      </c>
      <c r="D77" s="155">
        <v>11.320701223230266</v>
      </c>
      <c r="E77" s="155">
        <v>12.137570335922391</v>
      </c>
      <c r="F77" s="155">
        <v>19.330887441036769</v>
      </c>
      <c r="G77" s="155">
        <v>28.360648858785957</v>
      </c>
      <c r="H77" s="155">
        <v>29.346208230683807</v>
      </c>
      <c r="I77" s="155">
        <v>24.415293134920685</v>
      </c>
      <c r="J77" s="155">
        <v>28.121584445761798</v>
      </c>
      <c r="K77" s="155">
        <v>15.208320883852839</v>
      </c>
      <c r="L77" s="155">
        <v>20.013537324442073</v>
      </c>
      <c r="M77" s="155">
        <v>21.798152127051445</v>
      </c>
      <c r="N77" s="155">
        <v>16.183759023951524</v>
      </c>
      <c r="O77" s="155">
        <v>16.411506243290919</v>
      </c>
      <c r="P77" s="155">
        <v>16.557795280511698</v>
      </c>
      <c r="Q77" s="155">
        <v>17.675665206022874</v>
      </c>
    </row>
    <row r="78" spans="1:17" x14ac:dyDescent="0.25">
      <c r="A78" s="152" t="s">
        <v>121</v>
      </c>
      <c r="B78" s="151">
        <v>2.3012016278509284</v>
      </c>
      <c r="C78" s="151">
        <v>4.3908943651438497</v>
      </c>
      <c r="D78" s="151">
        <v>0.23259656029809836</v>
      </c>
      <c r="E78" s="151">
        <v>0.35224258329873159</v>
      </c>
      <c r="F78" s="151">
        <v>0.14485841303265035</v>
      </c>
      <c r="G78" s="151">
        <v>0.60907691312547618</v>
      </c>
      <c r="H78" s="151">
        <v>0.64371423969894037</v>
      </c>
      <c r="I78" s="151">
        <v>0.20197424411615203</v>
      </c>
      <c r="J78" s="151">
        <v>0.22953649831327805</v>
      </c>
      <c r="K78" s="151">
        <v>0.1074414062924875</v>
      </c>
      <c r="L78" s="151">
        <v>0.13721274295412461</v>
      </c>
      <c r="M78" s="151">
        <v>0.42308978818144621</v>
      </c>
      <c r="N78" s="151">
        <v>0.14596399183131825</v>
      </c>
      <c r="O78" s="151">
        <v>0.38945422468617641</v>
      </c>
      <c r="P78" s="151">
        <v>0.79072356884264994</v>
      </c>
      <c r="Q78" s="151">
        <v>0.13135663580054724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0.15883765472380637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2.3012016278509284</v>
      </c>
      <c r="C80" s="153">
        <v>4.3908943651438497</v>
      </c>
      <c r="D80" s="153">
        <v>0.23259656029809836</v>
      </c>
      <c r="E80" s="153">
        <v>0.35224258329873159</v>
      </c>
      <c r="F80" s="153">
        <v>0.14485841303265035</v>
      </c>
      <c r="G80" s="153">
        <v>0.60907691312547618</v>
      </c>
      <c r="H80" s="153">
        <v>0.64371423969894037</v>
      </c>
      <c r="I80" s="153">
        <v>0.20197424411615203</v>
      </c>
      <c r="J80" s="153">
        <v>7.0698843589471677E-2</v>
      </c>
      <c r="K80" s="153">
        <v>0.1074414062924875</v>
      </c>
      <c r="L80" s="153">
        <v>0.13721274295412461</v>
      </c>
      <c r="M80" s="153">
        <v>0.42308978818144621</v>
      </c>
      <c r="N80" s="153">
        <v>0.14596399183131825</v>
      </c>
      <c r="O80" s="153">
        <v>0.38945422468617641</v>
      </c>
      <c r="P80" s="153">
        <v>0.79072356884264994</v>
      </c>
      <c r="Q80" s="153">
        <v>0.13135663580054724</v>
      </c>
    </row>
    <row r="81" spans="1:17" x14ac:dyDescent="0.25">
      <c r="A81" s="154" t="s">
        <v>26</v>
      </c>
      <c r="B81" s="153">
        <v>0</v>
      </c>
      <c r="C81" s="153">
        <v>0</v>
      </c>
      <c r="D81" s="153">
        <v>0</v>
      </c>
      <c r="E81" s="153">
        <v>0</v>
      </c>
      <c r="F81" s="153">
        <v>0</v>
      </c>
      <c r="G81" s="153">
        <v>0</v>
      </c>
      <c r="H81" s="153">
        <v>0</v>
      </c>
      <c r="I81" s="153">
        <v>0</v>
      </c>
      <c r="J81" s="153">
        <v>0</v>
      </c>
      <c r="K81" s="153">
        <v>0</v>
      </c>
      <c r="L81" s="153">
        <v>0</v>
      </c>
      <c r="M81" s="153">
        <v>0</v>
      </c>
      <c r="N81" s="153">
        <v>0</v>
      </c>
      <c r="O81" s="153">
        <v>0</v>
      </c>
      <c r="P81" s="153">
        <v>0</v>
      </c>
      <c r="Q81" s="153">
        <v>0</v>
      </c>
    </row>
    <row r="82" spans="1:17" x14ac:dyDescent="0.25">
      <c r="A82" s="152" t="s">
        <v>120</v>
      </c>
      <c r="B82" s="151">
        <v>13.780207836537439</v>
      </c>
      <c r="C82" s="151">
        <v>9.1003966361922721</v>
      </c>
      <c r="D82" s="151">
        <v>11.088104662932167</v>
      </c>
      <c r="E82" s="151">
        <v>11.785327752623658</v>
      </c>
      <c r="F82" s="151">
        <v>19.186029028004118</v>
      </c>
      <c r="G82" s="151">
        <v>27.75157194566048</v>
      </c>
      <c r="H82" s="151">
        <v>28.702493990984866</v>
      </c>
      <c r="I82" s="151">
        <v>24.213318890804533</v>
      </c>
      <c r="J82" s="151">
        <v>27.892047947448521</v>
      </c>
      <c r="K82" s="151">
        <v>15.100879477560351</v>
      </c>
      <c r="L82" s="151">
        <v>19.87632458148795</v>
      </c>
      <c r="M82" s="151">
        <v>21.375062338869999</v>
      </c>
      <c r="N82" s="151">
        <v>16.037795032120204</v>
      </c>
      <c r="O82" s="151">
        <v>16.022052018604743</v>
      </c>
      <c r="P82" s="151">
        <v>15.767071711669049</v>
      </c>
      <c r="Q82" s="151">
        <v>17.544308570222327</v>
      </c>
    </row>
    <row r="83" spans="1:17" x14ac:dyDescent="0.25">
      <c r="A83" s="150" t="s">
        <v>33</v>
      </c>
      <c r="B83" s="87">
        <v>1.2156940370188296E-2</v>
      </c>
      <c r="C83" s="87">
        <v>0</v>
      </c>
      <c r="D83" s="87">
        <v>4.2738080234761902E-2</v>
      </c>
      <c r="E83" s="87">
        <v>0</v>
      </c>
      <c r="F83" s="87">
        <v>4.8794438252415713</v>
      </c>
      <c r="G83" s="87">
        <v>11.146231141747254</v>
      </c>
      <c r="H83" s="87">
        <v>10.50735975425812</v>
      </c>
      <c r="I83" s="87">
        <v>2.2930193891119846</v>
      </c>
      <c r="J83" s="87">
        <v>4.1830889753510254</v>
      </c>
      <c r="K83" s="87">
        <v>3.5122296542020024</v>
      </c>
      <c r="L83" s="87">
        <v>6.055524503618801</v>
      </c>
      <c r="M83" s="87">
        <v>7.874149333972051</v>
      </c>
      <c r="N83" s="87">
        <v>6.1150261889164081</v>
      </c>
      <c r="O83" s="87">
        <v>7.3279119514107993</v>
      </c>
      <c r="P83" s="87">
        <v>6.5902816783770701</v>
      </c>
      <c r="Q83" s="87">
        <v>7.0242202414218662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1.9044632502992976E-2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0.21683316802976887</v>
      </c>
      <c r="C86" s="87">
        <v>0.2070103296998228</v>
      </c>
      <c r="D86" s="87">
        <v>4.8598812558983961E-2</v>
      </c>
      <c r="E86" s="87">
        <v>8.6290700820400135E-2</v>
      </c>
      <c r="F86" s="87">
        <v>3.636685682122108E-2</v>
      </c>
      <c r="G86" s="87">
        <v>0.11319123229060628</v>
      </c>
      <c r="H86" s="87">
        <v>0.13553365498293846</v>
      </c>
      <c r="I86" s="87">
        <v>5.9550681474016917E-2</v>
      </c>
      <c r="J86" s="87">
        <v>2.0297547611957522E-2</v>
      </c>
      <c r="K86" s="87">
        <v>2.8433313859518888E-2</v>
      </c>
      <c r="L86" s="87">
        <v>2.8720446689604322E-2</v>
      </c>
      <c r="M86" s="87">
        <v>4.412579654323754E-2</v>
      </c>
      <c r="N86" s="87">
        <v>1.9740083592368857E-2</v>
      </c>
      <c r="O86" s="87">
        <v>4.026081977261145E-2</v>
      </c>
      <c r="P86" s="87">
        <v>7.5035213549534588E-2</v>
      </c>
      <c r="Q86" s="87">
        <v>1.5604579671733811E-2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0.33411214793901201</v>
      </c>
      <c r="C88" s="87">
        <v>0</v>
      </c>
      <c r="D88" s="87">
        <v>0</v>
      </c>
      <c r="E88" s="87">
        <v>0</v>
      </c>
      <c r="F88" s="87">
        <v>0</v>
      </c>
      <c r="G88" s="87">
        <v>1.4441966701169155</v>
      </c>
      <c r="H88" s="87">
        <v>1.5777576283058603</v>
      </c>
      <c r="I88" s="87">
        <v>2.7916857558865447</v>
      </c>
      <c r="J88" s="87">
        <v>0</v>
      </c>
      <c r="K88" s="87">
        <v>0.44556924019652933</v>
      </c>
      <c r="L88" s="87">
        <v>0.66783466517714674</v>
      </c>
      <c r="M88" s="87">
        <v>0.75116602597759441</v>
      </c>
      <c r="N88" s="87">
        <v>1.2350661560791778</v>
      </c>
      <c r="O88" s="87">
        <v>0</v>
      </c>
      <c r="P88" s="87">
        <v>0</v>
      </c>
      <c r="Q88" s="87">
        <v>2.7959261626095286</v>
      </c>
    </row>
    <row r="89" spans="1:17" x14ac:dyDescent="0.25">
      <c r="A89" s="150" t="s">
        <v>26</v>
      </c>
      <c r="B89" s="87">
        <v>8.620204188894613</v>
      </c>
      <c r="C89" s="87">
        <v>4.1085037960212869</v>
      </c>
      <c r="D89" s="87">
        <v>8.095373092782344</v>
      </c>
      <c r="E89" s="87">
        <v>10.696823589789124</v>
      </c>
      <c r="F89" s="87">
        <v>10.042663482432653</v>
      </c>
      <c r="G89" s="87">
        <v>10.858591864825172</v>
      </c>
      <c r="H89" s="87">
        <v>12.695211258347792</v>
      </c>
      <c r="I89" s="87">
        <v>15.806954278030258</v>
      </c>
      <c r="J89" s="87">
        <v>10.047122208456196</v>
      </c>
      <c r="K89" s="87">
        <v>9.1653017093977347</v>
      </c>
      <c r="L89" s="87">
        <v>10.137935799201133</v>
      </c>
      <c r="M89" s="87">
        <v>8.4286896818727985</v>
      </c>
      <c r="N89" s="87">
        <v>6.751504966764176</v>
      </c>
      <c r="O89" s="87">
        <v>7.7461636083363965</v>
      </c>
      <c r="P89" s="87">
        <v>8.0303809527557171</v>
      </c>
      <c r="Q89" s="87">
        <v>6.7549699589248267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4.5969013913038577</v>
      </c>
      <c r="C91" s="87">
        <v>4.7848825104711636</v>
      </c>
      <c r="D91" s="87">
        <v>2.9013946773560759</v>
      </c>
      <c r="E91" s="87">
        <v>1.002213462014133</v>
      </c>
      <c r="F91" s="87">
        <v>4.2275548635086722</v>
      </c>
      <c r="G91" s="87">
        <v>4.1893610366805323</v>
      </c>
      <c r="H91" s="87">
        <v>3.7866316950901537</v>
      </c>
      <c r="I91" s="87">
        <v>3.2621087863017277</v>
      </c>
      <c r="J91" s="87">
        <v>13.622494583526349</v>
      </c>
      <c r="K91" s="87">
        <v>1.9493455599045655</v>
      </c>
      <c r="L91" s="87">
        <v>2.9863091668012633</v>
      </c>
      <c r="M91" s="87">
        <v>4.2769315005043138</v>
      </c>
      <c r="N91" s="87">
        <v>1.9164576367680715</v>
      </c>
      <c r="O91" s="87">
        <v>0.90771563908493502</v>
      </c>
      <c r="P91" s="87">
        <v>1.0713738669867274</v>
      </c>
      <c r="Q91" s="87">
        <v>0.9535876275943721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16.213023554574406</v>
      </c>
      <c r="C94" s="176">
        <v>16.953543683524043</v>
      </c>
      <c r="D94" s="176">
        <v>12.149979247207703</v>
      </c>
      <c r="E94" s="176">
        <v>14.04495923089325</v>
      </c>
      <c r="F94" s="176">
        <v>18.090684214631313</v>
      </c>
      <c r="G94" s="176">
        <v>24.059306434207297</v>
      </c>
      <c r="H94" s="176">
        <v>25.339283354248082</v>
      </c>
      <c r="I94" s="176">
        <v>26.878278285192028</v>
      </c>
      <c r="J94" s="176">
        <v>21.460139706143277</v>
      </c>
      <c r="K94" s="176">
        <v>14.389672520803138</v>
      </c>
      <c r="L94" s="176">
        <v>21.917312984612614</v>
      </c>
      <c r="M94" s="176">
        <v>24.508006585187665</v>
      </c>
      <c r="N94" s="176">
        <v>15.708689032834288</v>
      </c>
      <c r="O94" s="176">
        <v>17.798590820141609</v>
      </c>
      <c r="P94" s="176">
        <v>16.169654810364559</v>
      </c>
      <c r="Q94" s="176">
        <v>18.829626626923375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1</v>
      </c>
      <c r="C98" s="77">
        <f t="shared" si="0"/>
        <v>1</v>
      </c>
      <c r="D98" s="77">
        <f t="shared" si="0"/>
        <v>1</v>
      </c>
      <c r="E98" s="77">
        <f t="shared" si="0"/>
        <v>1</v>
      </c>
      <c r="F98" s="77">
        <f t="shared" si="0"/>
        <v>0.99999999999999989</v>
      </c>
      <c r="G98" s="77">
        <f t="shared" si="0"/>
        <v>1</v>
      </c>
      <c r="H98" s="77">
        <f t="shared" si="0"/>
        <v>1</v>
      </c>
      <c r="I98" s="77">
        <f t="shared" si="0"/>
        <v>1</v>
      </c>
      <c r="J98" s="77">
        <f t="shared" si="0"/>
        <v>1</v>
      </c>
      <c r="K98" s="77">
        <f t="shared" si="0"/>
        <v>1</v>
      </c>
      <c r="L98" s="77">
        <f t="shared" si="0"/>
        <v>1</v>
      </c>
      <c r="M98" s="77">
        <f t="shared" si="0"/>
        <v>1</v>
      </c>
      <c r="N98" s="77">
        <f t="shared" si="0"/>
        <v>0.99999999999999978</v>
      </c>
      <c r="O98" s="77">
        <f t="shared" si="0"/>
        <v>1</v>
      </c>
      <c r="P98" s="77">
        <f t="shared" si="0"/>
        <v>1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2.3639040918605749E-4</v>
      </c>
      <c r="C103" s="145">
        <f t="shared" si="5"/>
        <v>2.3829310400826927E-4</v>
      </c>
      <c r="D103" s="145">
        <f t="shared" si="5"/>
        <v>2.2596796200164768E-4</v>
      </c>
      <c r="E103" s="145">
        <f t="shared" si="5"/>
        <v>2.1262055173880122E-4</v>
      </c>
      <c r="F103" s="145">
        <f t="shared" si="5"/>
        <v>2.181025045404684E-4</v>
      </c>
      <c r="G103" s="145">
        <f t="shared" si="5"/>
        <v>2.1211421498226076E-4</v>
      </c>
      <c r="H103" s="145">
        <f t="shared" si="5"/>
        <v>2.140327187721894E-4</v>
      </c>
      <c r="I103" s="145">
        <f t="shared" si="5"/>
        <v>2.054710746590631E-4</v>
      </c>
      <c r="J103" s="145">
        <f t="shared" si="5"/>
        <v>2.1440719687148448E-4</v>
      </c>
      <c r="K103" s="145">
        <f t="shared" si="5"/>
        <v>2.3156135803543843E-4</v>
      </c>
      <c r="L103" s="145">
        <f t="shared" si="5"/>
        <v>2.2741055780841929E-4</v>
      </c>
      <c r="M103" s="145">
        <f t="shared" si="5"/>
        <v>2.3673264961977458E-4</v>
      </c>
      <c r="N103" s="145">
        <f t="shared" si="5"/>
        <v>2.3256695775850566E-4</v>
      </c>
      <c r="O103" s="145">
        <f t="shared" si="5"/>
        <v>2.2112423347645622E-4</v>
      </c>
      <c r="P103" s="145">
        <f t="shared" si="5"/>
        <v>2.3425646670152008E-4</v>
      </c>
      <c r="Q103" s="145">
        <f t="shared" si="5"/>
        <v>2.3450754502103488E-4</v>
      </c>
    </row>
    <row r="104" spans="1:17" x14ac:dyDescent="0.25">
      <c r="A104" s="175" t="s">
        <v>117</v>
      </c>
      <c r="B104" s="174">
        <f t="shared" ref="B104:Q104" si="6">IF(B$15=0,0,B$15/B$5)</f>
        <v>6.9943825978855206E-2</v>
      </c>
      <c r="C104" s="174">
        <f t="shared" si="6"/>
        <v>4.7663306446770769E-2</v>
      </c>
      <c r="D104" s="174">
        <f t="shared" si="6"/>
        <v>4.5850961389463325E-2</v>
      </c>
      <c r="E104" s="174">
        <f t="shared" si="6"/>
        <v>5.0948999498360292E-2</v>
      </c>
      <c r="F104" s="174">
        <f t="shared" si="6"/>
        <v>4.8938334970088641E-2</v>
      </c>
      <c r="G104" s="174">
        <f t="shared" si="6"/>
        <v>5.2352110549704969E-2</v>
      </c>
      <c r="H104" s="174">
        <f t="shared" si="6"/>
        <v>5.4162378534569865E-2</v>
      </c>
      <c r="I104" s="174">
        <f t="shared" si="6"/>
        <v>6.5257787461256558E-2</v>
      </c>
      <c r="J104" s="174">
        <f t="shared" si="6"/>
        <v>6.5154600746420266E-2</v>
      </c>
      <c r="K104" s="174">
        <f t="shared" si="6"/>
        <v>4.5738279775061084E-2</v>
      </c>
      <c r="L104" s="174">
        <f t="shared" si="6"/>
        <v>6.8468121461351755E-2</v>
      </c>
      <c r="M104" s="174">
        <f t="shared" si="6"/>
        <v>7.4571119878137762E-2</v>
      </c>
      <c r="N104" s="174">
        <f t="shared" si="6"/>
        <v>4.5245021407311209E-2</v>
      </c>
      <c r="O104" s="174">
        <f t="shared" si="6"/>
        <v>7.0716981611361959E-2</v>
      </c>
      <c r="P104" s="174">
        <f t="shared" si="6"/>
        <v>6.5800066060547863E-2</v>
      </c>
      <c r="Q104" s="174">
        <f t="shared" si="6"/>
        <v>6.7257652697555778E-2</v>
      </c>
    </row>
    <row r="105" spans="1:17" x14ac:dyDescent="0.25">
      <c r="A105" s="127" t="s">
        <v>116</v>
      </c>
      <c r="B105" s="143">
        <f t="shared" ref="B105:Q105" si="7">IF(B$21=0,0,B$21/B$5)</f>
        <v>0.82008407252715465</v>
      </c>
      <c r="C105" s="143">
        <f t="shared" si="7"/>
        <v>0.83514538676186012</v>
      </c>
      <c r="D105" s="143">
        <f t="shared" si="7"/>
        <v>0.82654807930291618</v>
      </c>
      <c r="E105" s="143">
        <f t="shared" si="7"/>
        <v>0.83867354254405879</v>
      </c>
      <c r="F105" s="143">
        <f t="shared" si="7"/>
        <v>0.83482039584357892</v>
      </c>
      <c r="G105" s="143">
        <f t="shared" si="7"/>
        <v>0.83243365190198559</v>
      </c>
      <c r="H105" s="143">
        <f t="shared" si="7"/>
        <v>0.83322624556177982</v>
      </c>
      <c r="I105" s="143">
        <f t="shared" si="7"/>
        <v>0.83060921035314128</v>
      </c>
      <c r="J105" s="143">
        <f t="shared" si="7"/>
        <v>0.84415487795808941</v>
      </c>
      <c r="K105" s="143">
        <f t="shared" si="7"/>
        <v>0.85005913191573157</v>
      </c>
      <c r="L105" s="143">
        <f t="shared" si="7"/>
        <v>0.8488536477506452</v>
      </c>
      <c r="M105" s="143">
        <f t="shared" si="7"/>
        <v>0.83908302354556508</v>
      </c>
      <c r="N105" s="143">
        <f t="shared" si="7"/>
        <v>0.87202440459938602</v>
      </c>
      <c r="O105" s="143">
        <f t="shared" si="7"/>
        <v>0.84748565298410417</v>
      </c>
      <c r="P105" s="143">
        <f t="shared" si="7"/>
        <v>0.84322183374174553</v>
      </c>
      <c r="Q105" s="143">
        <f t="shared" si="7"/>
        <v>0.83159897051700415</v>
      </c>
    </row>
    <row r="106" spans="1:17" x14ac:dyDescent="0.25">
      <c r="A106" s="127" t="s">
        <v>113</v>
      </c>
      <c r="B106" s="143">
        <f t="shared" ref="B106:Q106" si="8">IF(B$27=0,0,B$27/B$5)</f>
        <v>2.2471899044285645E-2</v>
      </c>
      <c r="C106" s="143">
        <f t="shared" si="8"/>
        <v>2.2606195449225781E-2</v>
      </c>
      <c r="D106" s="143">
        <f t="shared" si="8"/>
        <v>2.1522577904424849E-2</v>
      </c>
      <c r="E106" s="143">
        <f t="shared" si="8"/>
        <v>1.6173098929651752E-2</v>
      </c>
      <c r="F106" s="143">
        <f t="shared" si="8"/>
        <v>1.8048033394763661E-2</v>
      </c>
      <c r="G106" s="143">
        <f t="shared" si="8"/>
        <v>2.0200738248614014E-2</v>
      </c>
      <c r="H106" s="143">
        <f t="shared" si="8"/>
        <v>2.0383772488179977E-2</v>
      </c>
      <c r="I106" s="143">
        <f t="shared" si="8"/>
        <v>2.1663759851463459E-3</v>
      </c>
      <c r="J106" s="143">
        <f t="shared" si="8"/>
        <v>1.5265334546833182E-3</v>
      </c>
      <c r="K106" s="143">
        <f t="shared" si="8"/>
        <v>7.9840923381056944E-3</v>
      </c>
      <c r="L106" s="143">
        <f t="shared" si="8"/>
        <v>4.9567457993412213E-5</v>
      </c>
      <c r="M106" s="143">
        <f t="shared" si="8"/>
        <v>1.4141232405518814E-4</v>
      </c>
      <c r="N106" s="143">
        <f t="shared" si="8"/>
        <v>7.0853414232547834E-5</v>
      </c>
      <c r="O106" s="143">
        <f t="shared" si="8"/>
        <v>5.1936482277592207E-4</v>
      </c>
      <c r="P106" s="143">
        <f t="shared" si="8"/>
        <v>4.141049501083751E-4</v>
      </c>
      <c r="Q106" s="143">
        <f t="shared" si="8"/>
        <v>6.6883416401992615E-5</v>
      </c>
    </row>
    <row r="107" spans="1:17" x14ac:dyDescent="0.25">
      <c r="A107" s="142" t="s">
        <v>123</v>
      </c>
      <c r="B107" s="141">
        <f t="shared" ref="B107:Q107" si="9">IF(B$28=0,0,B$28/B$5)</f>
        <v>2.2471899044285645E-2</v>
      </c>
      <c r="C107" s="141">
        <f t="shared" si="9"/>
        <v>2.2606195449225781E-2</v>
      </c>
      <c r="D107" s="141">
        <f t="shared" si="9"/>
        <v>2.1522577904424849E-2</v>
      </c>
      <c r="E107" s="141">
        <f t="shared" si="9"/>
        <v>1.6173098929651752E-2</v>
      </c>
      <c r="F107" s="141">
        <f t="shared" si="9"/>
        <v>1.8048033394763661E-2</v>
      </c>
      <c r="G107" s="141">
        <f t="shared" si="9"/>
        <v>2.0200738248614014E-2</v>
      </c>
      <c r="H107" s="141">
        <f t="shared" si="9"/>
        <v>2.0383772488179977E-2</v>
      </c>
      <c r="I107" s="141">
        <f t="shared" si="9"/>
        <v>2.1663759851463459E-3</v>
      </c>
      <c r="J107" s="141">
        <f t="shared" si="9"/>
        <v>1.5265334546833182E-3</v>
      </c>
      <c r="K107" s="141">
        <f t="shared" si="9"/>
        <v>7.9840923381056944E-3</v>
      </c>
      <c r="L107" s="141">
        <f t="shared" si="9"/>
        <v>4.9567457993412213E-5</v>
      </c>
      <c r="M107" s="141">
        <f t="shared" si="9"/>
        <v>1.4141232405518814E-4</v>
      </c>
      <c r="N107" s="141">
        <f t="shared" si="9"/>
        <v>7.0853414232547834E-5</v>
      </c>
      <c r="O107" s="141">
        <f t="shared" si="9"/>
        <v>5.1936482277592207E-4</v>
      </c>
      <c r="P107" s="141">
        <f t="shared" si="9"/>
        <v>4.141049501083751E-4</v>
      </c>
      <c r="Q107" s="141">
        <f t="shared" si="9"/>
        <v>6.6883416401992615E-5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9.9855241144728452E-3</v>
      </c>
      <c r="C109" s="143">
        <f t="shared" si="11"/>
        <v>8.6684957281650751E-3</v>
      </c>
      <c r="D109" s="143">
        <f t="shared" si="11"/>
        <v>1.075135397001192E-2</v>
      </c>
      <c r="E109" s="143">
        <f t="shared" si="11"/>
        <v>9.0222935658432913E-3</v>
      </c>
      <c r="F109" s="143">
        <f t="shared" si="11"/>
        <v>1.1650174923198814E-2</v>
      </c>
      <c r="G109" s="143">
        <f t="shared" si="11"/>
        <v>1.2411054509180772E-2</v>
      </c>
      <c r="H109" s="143">
        <f t="shared" si="11"/>
        <v>1.1924231651029358E-2</v>
      </c>
      <c r="I109" s="143">
        <f t="shared" si="11"/>
        <v>1.0313581544518996E-2</v>
      </c>
      <c r="J109" s="143">
        <f t="shared" si="11"/>
        <v>1.2826627560720822E-2</v>
      </c>
      <c r="K109" s="143">
        <f t="shared" si="11"/>
        <v>1.1881004388760219E-2</v>
      </c>
      <c r="L109" s="143">
        <f t="shared" si="11"/>
        <v>8.8679920885308787E-3</v>
      </c>
      <c r="M109" s="143">
        <f t="shared" si="11"/>
        <v>9.0063122383368024E-3</v>
      </c>
      <c r="N109" s="143">
        <f t="shared" si="11"/>
        <v>9.6188415422341338E-3</v>
      </c>
      <c r="O109" s="143">
        <f t="shared" si="11"/>
        <v>8.8512922957743791E-3</v>
      </c>
      <c r="P109" s="143">
        <f t="shared" si="11"/>
        <v>1.0542082363558065E-2</v>
      </c>
      <c r="Q109" s="143">
        <f t="shared" si="11"/>
        <v>1.091338384929931E-2</v>
      </c>
    </row>
    <row r="110" spans="1:17" x14ac:dyDescent="0.25">
      <c r="A110" s="142" t="s">
        <v>121</v>
      </c>
      <c r="B110" s="141">
        <f t="shared" ref="B110:Q110" si="12">IF(B$35=0,0,B$35/B$5)</f>
        <v>1.4288986545647649E-3</v>
      </c>
      <c r="C110" s="141">
        <f t="shared" si="12"/>
        <v>2.8212606964970201E-3</v>
      </c>
      <c r="D110" s="141">
        <f t="shared" si="12"/>
        <v>2.2089867956593938E-4</v>
      </c>
      <c r="E110" s="141">
        <f t="shared" si="12"/>
        <v>2.6183460980707432E-4</v>
      </c>
      <c r="F110" s="141">
        <f t="shared" si="12"/>
        <v>8.7302037015888264E-5</v>
      </c>
      <c r="G110" s="141">
        <f t="shared" si="12"/>
        <v>2.6654139003388921E-4</v>
      </c>
      <c r="H110" s="141">
        <f t="shared" si="12"/>
        <v>2.6156011880303949E-4</v>
      </c>
      <c r="I110" s="141">
        <f t="shared" si="12"/>
        <v>8.5318567549989372E-5</v>
      </c>
      <c r="J110" s="141">
        <f t="shared" si="12"/>
        <v>1.0469464055750076E-4</v>
      </c>
      <c r="K110" s="141">
        <f t="shared" si="12"/>
        <v>8.3935092469736514E-5</v>
      </c>
      <c r="L110" s="141">
        <f t="shared" si="12"/>
        <v>6.0798923210678285E-5</v>
      </c>
      <c r="M110" s="141">
        <f t="shared" si="12"/>
        <v>1.748074201429713E-4</v>
      </c>
      <c r="N110" s="141">
        <f t="shared" si="12"/>
        <v>8.6753918309060319E-5</v>
      </c>
      <c r="O110" s="141">
        <f t="shared" si="12"/>
        <v>2.1004611809661007E-4</v>
      </c>
      <c r="P110" s="141">
        <f t="shared" si="12"/>
        <v>5.0344099853420667E-4</v>
      </c>
      <c r="Q110" s="141">
        <f t="shared" si="12"/>
        <v>8.1102768746463497E-5</v>
      </c>
    </row>
    <row r="111" spans="1:17" x14ac:dyDescent="0.25">
      <c r="A111" s="142" t="s">
        <v>120</v>
      </c>
      <c r="B111" s="141">
        <f t="shared" ref="B111:Q111" si="13">IF(B$39=0,0,B$39/B$5)</f>
        <v>8.5566254599080804E-3</v>
      </c>
      <c r="C111" s="141">
        <f t="shared" si="13"/>
        <v>5.8472350316680546E-3</v>
      </c>
      <c r="D111" s="141">
        <f t="shared" si="13"/>
        <v>1.0530455290445981E-2</v>
      </c>
      <c r="E111" s="141">
        <f t="shared" si="13"/>
        <v>8.760458956036216E-3</v>
      </c>
      <c r="F111" s="141">
        <f t="shared" si="13"/>
        <v>1.1562872886182927E-2</v>
      </c>
      <c r="G111" s="141">
        <f t="shared" si="13"/>
        <v>1.2144513119146882E-2</v>
      </c>
      <c r="H111" s="141">
        <f t="shared" si="13"/>
        <v>1.1662671532226318E-2</v>
      </c>
      <c r="I111" s="141">
        <f t="shared" si="13"/>
        <v>1.0228262976969008E-2</v>
      </c>
      <c r="J111" s="141">
        <f t="shared" si="13"/>
        <v>1.2721932920163321E-2</v>
      </c>
      <c r="K111" s="141">
        <f t="shared" si="13"/>
        <v>1.1797069296290484E-2</v>
      </c>
      <c r="L111" s="141">
        <f t="shared" si="13"/>
        <v>8.8071931653201999E-3</v>
      </c>
      <c r="M111" s="141">
        <f t="shared" si="13"/>
        <v>8.8315048181938308E-3</v>
      </c>
      <c r="N111" s="141">
        <f t="shared" si="13"/>
        <v>9.5320876239250747E-3</v>
      </c>
      <c r="O111" s="141">
        <f t="shared" si="13"/>
        <v>8.6412461776777701E-3</v>
      </c>
      <c r="P111" s="141">
        <f t="shared" si="13"/>
        <v>1.0038641365023858E-2</v>
      </c>
      <c r="Q111" s="141">
        <f t="shared" si="13"/>
        <v>1.0832281080552847E-2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7.7278287926045713E-2</v>
      </c>
      <c r="C113" s="171">
        <f t="shared" si="15"/>
        <v>8.5678322509970026E-2</v>
      </c>
      <c r="D113" s="171">
        <f t="shared" si="15"/>
        <v>9.5101059471182164E-2</v>
      </c>
      <c r="E113" s="171">
        <f t="shared" si="15"/>
        <v>8.4969444910347039E-2</v>
      </c>
      <c r="F113" s="171">
        <f t="shared" si="15"/>
        <v>8.6324958363829446E-2</v>
      </c>
      <c r="G113" s="171">
        <f t="shared" si="15"/>
        <v>8.2390330575532467E-2</v>
      </c>
      <c r="H113" s="171">
        <f t="shared" si="15"/>
        <v>8.0089339045668839E-2</v>
      </c>
      <c r="I113" s="171">
        <f t="shared" si="15"/>
        <v>9.1447573581277738E-2</v>
      </c>
      <c r="J113" s="171">
        <f t="shared" si="15"/>
        <v>7.6122953083214637E-2</v>
      </c>
      <c r="K113" s="171">
        <f t="shared" si="15"/>
        <v>8.4105930224305958E-2</v>
      </c>
      <c r="L113" s="171">
        <f t="shared" si="15"/>
        <v>7.3533260683670373E-2</v>
      </c>
      <c r="M113" s="171">
        <f t="shared" si="15"/>
        <v>7.6961399364285352E-2</v>
      </c>
      <c r="N113" s="171">
        <f t="shared" si="15"/>
        <v>7.2808312079077384E-2</v>
      </c>
      <c r="O113" s="171">
        <f t="shared" si="15"/>
        <v>7.2205584052507071E-2</v>
      </c>
      <c r="P113" s="171">
        <f t="shared" si="15"/>
        <v>7.9787656417338634E-2</v>
      </c>
      <c r="Q113" s="171">
        <f t="shared" si="15"/>
        <v>8.9928601974717789E-2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0.99999999999999989</v>
      </c>
      <c r="C115" s="77">
        <f t="shared" si="16"/>
        <v>1.0000000000000002</v>
      </c>
      <c r="D115" s="77">
        <f t="shared" si="16"/>
        <v>0.99999999999999989</v>
      </c>
      <c r="E115" s="77">
        <f t="shared" si="16"/>
        <v>0.99999999999999989</v>
      </c>
      <c r="F115" s="77">
        <f t="shared" si="16"/>
        <v>1</v>
      </c>
      <c r="G115" s="77">
        <f t="shared" si="16"/>
        <v>0.99999999999999989</v>
      </c>
      <c r="H115" s="77">
        <f t="shared" si="16"/>
        <v>0.99999999999999978</v>
      </c>
      <c r="I115" s="77">
        <f t="shared" si="16"/>
        <v>0.99999999999999989</v>
      </c>
      <c r="J115" s="77">
        <f t="shared" si="16"/>
        <v>1</v>
      </c>
      <c r="K115" s="77">
        <f t="shared" si="16"/>
        <v>1</v>
      </c>
      <c r="L115" s="77">
        <f t="shared" si="16"/>
        <v>1</v>
      </c>
      <c r="M115" s="77">
        <f t="shared" si="16"/>
        <v>0.99999999999999978</v>
      </c>
      <c r="N115" s="77">
        <f t="shared" si="16"/>
        <v>1</v>
      </c>
      <c r="O115" s="77">
        <f t="shared" si="16"/>
        <v>1</v>
      </c>
      <c r="P115" s="77">
        <f t="shared" si="16"/>
        <v>0.99999999999999989</v>
      </c>
      <c r="Q115" s="77">
        <f t="shared" si="16"/>
        <v>1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1.9519446198793286E-3</v>
      </c>
      <c r="C120" s="145">
        <f t="shared" si="21"/>
        <v>2.1145351092006939E-3</v>
      </c>
      <c r="D120" s="145">
        <f t="shared" si="21"/>
        <v>2.0452403077942114E-3</v>
      </c>
      <c r="E120" s="145">
        <f t="shared" si="21"/>
        <v>2.3219207478083473E-3</v>
      </c>
      <c r="F120" s="145">
        <f t="shared" si="21"/>
        <v>2.1844742402712986E-3</v>
      </c>
      <c r="G120" s="145">
        <f t="shared" si="21"/>
        <v>1.947733073913207E-3</v>
      </c>
      <c r="H120" s="145">
        <f t="shared" si="21"/>
        <v>1.952221570950589E-3</v>
      </c>
      <c r="I120" s="145">
        <f t="shared" si="21"/>
        <v>4.0813739061716378E-3</v>
      </c>
      <c r="J120" s="145">
        <f t="shared" si="21"/>
        <v>4.3865933302390551E-3</v>
      </c>
      <c r="K120" s="145">
        <f t="shared" si="21"/>
        <v>3.6026046138418976E-3</v>
      </c>
      <c r="L120" s="145">
        <f t="shared" si="21"/>
        <v>5.4507279862159646E-3</v>
      </c>
      <c r="M120" s="145">
        <f t="shared" si="21"/>
        <v>5.2813509841312511E-3</v>
      </c>
      <c r="N120" s="145">
        <f t="shared" si="21"/>
        <v>6.9891341648399032E-3</v>
      </c>
      <c r="O120" s="145">
        <f t="shared" si="21"/>
        <v>5.015266247995814E-3</v>
      </c>
      <c r="P120" s="145">
        <f t="shared" si="21"/>
        <v>5.344516233134095E-3</v>
      </c>
      <c r="Q120" s="145">
        <f t="shared" si="21"/>
        <v>5.2599104446703184E-3</v>
      </c>
    </row>
    <row r="121" spans="1:17" x14ac:dyDescent="0.25">
      <c r="A121" s="175" t="s">
        <v>115</v>
      </c>
      <c r="B121" s="174">
        <f t="shared" ref="B121:Q121" si="22">IF(B$63=0,0,B$63/B$53)</f>
        <v>0.21968395266596311</v>
      </c>
      <c r="C121" s="174">
        <f t="shared" si="22"/>
        <v>0.16087883113912468</v>
      </c>
      <c r="D121" s="174">
        <f t="shared" si="22"/>
        <v>0.15785459580638095</v>
      </c>
      <c r="E121" s="174">
        <f t="shared" si="22"/>
        <v>0.21163579370046351</v>
      </c>
      <c r="F121" s="174">
        <f t="shared" si="22"/>
        <v>0.18644329692198888</v>
      </c>
      <c r="G121" s="174">
        <f t="shared" si="22"/>
        <v>0.18285429652776086</v>
      </c>
      <c r="H121" s="174">
        <f t="shared" si="22"/>
        <v>0.18791349792903805</v>
      </c>
      <c r="I121" s="174">
        <f t="shared" si="22"/>
        <v>0.49305951710319107</v>
      </c>
      <c r="J121" s="174">
        <f t="shared" si="22"/>
        <v>0.50704255774023665</v>
      </c>
      <c r="K121" s="174">
        <f t="shared" si="22"/>
        <v>0.27067095136584735</v>
      </c>
      <c r="L121" s="174">
        <f t="shared" si="22"/>
        <v>0.62422852173697407</v>
      </c>
      <c r="M121" s="174">
        <f t="shared" si="22"/>
        <v>0.6328034619984616</v>
      </c>
      <c r="N121" s="174">
        <f t="shared" si="22"/>
        <v>0.51719875801470128</v>
      </c>
      <c r="O121" s="174">
        <f t="shared" si="22"/>
        <v>0.61008827483590677</v>
      </c>
      <c r="P121" s="174">
        <f t="shared" si="22"/>
        <v>0.57102411762124083</v>
      </c>
      <c r="Q121" s="174">
        <f t="shared" si="22"/>
        <v>0.57381849985510391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0.64220019765598124</v>
      </c>
      <c r="C123" s="143">
        <f t="shared" si="24"/>
        <v>0.69426284638837343</v>
      </c>
      <c r="D123" s="143">
        <f t="shared" si="24"/>
        <v>0.67419384506929891</v>
      </c>
      <c r="E123" s="143">
        <f t="shared" si="24"/>
        <v>0.61126343122463489</v>
      </c>
      <c r="F123" s="143">
        <f t="shared" si="24"/>
        <v>0.62561792186541298</v>
      </c>
      <c r="G123" s="143">
        <f t="shared" si="24"/>
        <v>0.64197767649105031</v>
      </c>
      <c r="H123" s="143">
        <f t="shared" si="24"/>
        <v>0.64346736084751444</v>
      </c>
      <c r="I123" s="143">
        <f t="shared" si="24"/>
        <v>0.14893012166405956</v>
      </c>
      <c r="J123" s="143">
        <f t="shared" si="24"/>
        <v>0.10809045920537563</v>
      </c>
      <c r="K123" s="143">
        <f t="shared" si="24"/>
        <v>0.42990162269513327</v>
      </c>
      <c r="L123" s="143">
        <f t="shared" si="24"/>
        <v>4.1118148778301524E-3</v>
      </c>
      <c r="M123" s="143">
        <f t="shared" si="24"/>
        <v>1.0918604919269924E-2</v>
      </c>
      <c r="N123" s="143">
        <f t="shared" si="24"/>
        <v>7.3693497463192424E-3</v>
      </c>
      <c r="O123" s="143">
        <f t="shared" si="24"/>
        <v>4.0768356543776321E-2</v>
      </c>
      <c r="P123" s="143">
        <f t="shared" si="24"/>
        <v>3.2697929593437043E-2</v>
      </c>
      <c r="Q123" s="143">
        <f t="shared" si="24"/>
        <v>5.191979856070489E-3</v>
      </c>
    </row>
    <row r="124" spans="1:17" x14ac:dyDescent="0.25">
      <c r="A124" s="142" t="s">
        <v>123</v>
      </c>
      <c r="B124" s="141">
        <f t="shared" ref="B124:Q124" si="25">IF(B$71=0,0,B$71/B$53)</f>
        <v>0.64220019765598124</v>
      </c>
      <c r="C124" s="141">
        <f t="shared" si="25"/>
        <v>0.69426284638837343</v>
      </c>
      <c r="D124" s="141">
        <f t="shared" si="25"/>
        <v>0.67419384506929891</v>
      </c>
      <c r="E124" s="141">
        <f t="shared" si="25"/>
        <v>0.61126343122463489</v>
      </c>
      <c r="F124" s="141">
        <f t="shared" si="25"/>
        <v>0.62561792186541298</v>
      </c>
      <c r="G124" s="141">
        <f t="shared" si="25"/>
        <v>0.64197767649105031</v>
      </c>
      <c r="H124" s="141">
        <f t="shared" si="25"/>
        <v>0.64346736084751444</v>
      </c>
      <c r="I124" s="141">
        <f t="shared" si="25"/>
        <v>0.14893012166405956</v>
      </c>
      <c r="J124" s="141">
        <f t="shared" si="25"/>
        <v>0.10809045920537563</v>
      </c>
      <c r="K124" s="141">
        <f t="shared" si="25"/>
        <v>0.42990162269513327</v>
      </c>
      <c r="L124" s="141">
        <f t="shared" si="25"/>
        <v>4.1118148778301524E-3</v>
      </c>
      <c r="M124" s="141">
        <f t="shared" si="25"/>
        <v>1.0918604919269924E-2</v>
      </c>
      <c r="N124" s="141">
        <f t="shared" si="25"/>
        <v>7.3693497463192424E-3</v>
      </c>
      <c r="O124" s="141">
        <f t="shared" si="25"/>
        <v>4.0768356543776321E-2</v>
      </c>
      <c r="P124" s="141">
        <f t="shared" si="25"/>
        <v>3.2697929593437043E-2</v>
      </c>
      <c r="Q124" s="141">
        <f t="shared" si="25"/>
        <v>5.191979856070489E-3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6.7804488477158711E-2</v>
      </c>
      <c r="C126" s="143">
        <f t="shared" si="27"/>
        <v>6.3255327016402491E-2</v>
      </c>
      <c r="D126" s="143">
        <f t="shared" si="27"/>
        <v>8.0022216174494565E-2</v>
      </c>
      <c r="E126" s="143">
        <f t="shared" si="27"/>
        <v>8.1023135377863847E-2</v>
      </c>
      <c r="F126" s="143">
        <f t="shared" si="27"/>
        <v>9.5955232260426973E-2</v>
      </c>
      <c r="G126" s="143">
        <f t="shared" si="27"/>
        <v>9.3716980551805079E-2</v>
      </c>
      <c r="H126" s="143">
        <f t="shared" si="27"/>
        <v>8.9439483627801922E-2</v>
      </c>
      <c r="I126" s="143">
        <f t="shared" si="27"/>
        <v>0.1684671145970485</v>
      </c>
      <c r="J126" s="143">
        <f t="shared" si="27"/>
        <v>0.21579950259097419</v>
      </c>
      <c r="K126" s="143">
        <f t="shared" si="27"/>
        <v>0.1520035073531035</v>
      </c>
      <c r="L126" s="143">
        <f t="shared" si="27"/>
        <v>0.17479102243650416</v>
      </c>
      <c r="M126" s="143">
        <f t="shared" si="27"/>
        <v>0.16522806264705453</v>
      </c>
      <c r="N126" s="143">
        <f t="shared" si="27"/>
        <v>0.23771034132245109</v>
      </c>
      <c r="O126" s="143">
        <f t="shared" si="27"/>
        <v>0.16508753220148084</v>
      </c>
      <c r="P126" s="143">
        <f t="shared" si="27"/>
        <v>0.1977849112217446</v>
      </c>
      <c r="Q126" s="143">
        <f t="shared" si="27"/>
        <v>0.2012940324778863</v>
      </c>
    </row>
    <row r="127" spans="1:17" x14ac:dyDescent="0.25">
      <c r="A127" s="142" t="s">
        <v>121</v>
      </c>
      <c r="B127" s="141">
        <f t="shared" ref="B127:Q127" si="28">IF(B$78=0,0,B$78/B$53)</f>
        <v>9.7026196369642392E-3</v>
      </c>
      <c r="C127" s="141">
        <f t="shared" si="28"/>
        <v>2.0587166857059584E-2</v>
      </c>
      <c r="D127" s="141">
        <f t="shared" si="28"/>
        <v>1.6441465826714271E-3</v>
      </c>
      <c r="E127" s="141">
        <f t="shared" si="28"/>
        <v>2.3513600928840874E-3</v>
      </c>
      <c r="F127" s="141">
        <f t="shared" si="28"/>
        <v>7.1905248581176026E-4</v>
      </c>
      <c r="G127" s="141">
        <f t="shared" si="28"/>
        <v>2.0126778306854718E-3</v>
      </c>
      <c r="H127" s="141">
        <f t="shared" si="28"/>
        <v>1.9618708062712742E-3</v>
      </c>
      <c r="I127" s="141">
        <f t="shared" si="28"/>
        <v>1.3936354538582759E-3</v>
      </c>
      <c r="J127" s="141">
        <f t="shared" si="28"/>
        <v>1.7614178979856391E-3</v>
      </c>
      <c r="K127" s="141">
        <f t="shared" si="28"/>
        <v>1.0738510001289854E-3</v>
      </c>
      <c r="L127" s="141">
        <f t="shared" si="28"/>
        <v>1.1983666477079046E-3</v>
      </c>
      <c r="M127" s="141">
        <f t="shared" si="28"/>
        <v>3.2069831249695474E-3</v>
      </c>
      <c r="N127" s="141">
        <f t="shared" si="28"/>
        <v>2.1439487740554765E-3</v>
      </c>
      <c r="O127" s="141">
        <f t="shared" si="28"/>
        <v>3.9176194985250379E-3</v>
      </c>
      <c r="P127" s="141">
        <f t="shared" si="28"/>
        <v>9.4452907657674237E-3</v>
      </c>
      <c r="Q127" s="141">
        <f t="shared" si="28"/>
        <v>1.4959158031580915E-3</v>
      </c>
    </row>
    <row r="128" spans="1:17" x14ac:dyDescent="0.25">
      <c r="A128" s="142" t="s">
        <v>120</v>
      </c>
      <c r="B128" s="141">
        <f t="shared" ref="B128:Q128" si="29">IF(B$82=0,0,B$82/B$53)</f>
        <v>5.8101868840194464E-2</v>
      </c>
      <c r="C128" s="141">
        <f t="shared" si="29"/>
        <v>4.2668160159342904E-2</v>
      </c>
      <c r="D128" s="141">
        <f t="shared" si="29"/>
        <v>7.8378069591823127E-2</v>
      </c>
      <c r="E128" s="141">
        <f t="shared" si="29"/>
        <v>7.8671775284979761E-2</v>
      </c>
      <c r="F128" s="141">
        <f t="shared" si="29"/>
        <v>9.5236179774615223E-2</v>
      </c>
      <c r="G128" s="141">
        <f t="shared" si="29"/>
        <v>9.1704302721119596E-2</v>
      </c>
      <c r="H128" s="141">
        <f t="shared" si="29"/>
        <v>8.7477612821530645E-2</v>
      </c>
      <c r="I128" s="141">
        <f t="shared" si="29"/>
        <v>0.16707347914319023</v>
      </c>
      <c r="J128" s="141">
        <f t="shared" si="29"/>
        <v>0.21403808469298857</v>
      </c>
      <c r="K128" s="141">
        <f t="shared" si="29"/>
        <v>0.15092965635297453</v>
      </c>
      <c r="L128" s="141">
        <f t="shared" si="29"/>
        <v>0.17359265578879629</v>
      </c>
      <c r="M128" s="141">
        <f t="shared" si="29"/>
        <v>0.16202107952208497</v>
      </c>
      <c r="N128" s="141">
        <f t="shared" si="29"/>
        <v>0.23556639254839559</v>
      </c>
      <c r="O128" s="141">
        <f t="shared" si="29"/>
        <v>0.1611699127029558</v>
      </c>
      <c r="P128" s="141">
        <f t="shared" si="29"/>
        <v>0.18833962045597719</v>
      </c>
      <c r="Q128" s="141">
        <f t="shared" si="29"/>
        <v>0.19979811667472822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6.835941658101756E-2</v>
      </c>
      <c r="C130" s="171">
        <f t="shared" si="31"/>
        <v>7.9488460346898743E-2</v>
      </c>
      <c r="D130" s="171">
        <f t="shared" si="31"/>
        <v>8.5884102642031307E-2</v>
      </c>
      <c r="E130" s="171">
        <f t="shared" si="31"/>
        <v>9.3755718949229308E-2</v>
      </c>
      <c r="F130" s="171">
        <f t="shared" si="31"/>
        <v>8.9799074711899865E-2</v>
      </c>
      <c r="G130" s="171">
        <f t="shared" si="31"/>
        <v>7.9503313355470409E-2</v>
      </c>
      <c r="H130" s="171">
        <f t="shared" si="31"/>
        <v>7.7227436024694784E-2</v>
      </c>
      <c r="I130" s="171">
        <f t="shared" si="31"/>
        <v>0.1854618727295291</v>
      </c>
      <c r="J130" s="171">
        <f t="shared" si="31"/>
        <v>0.1646808871331745</v>
      </c>
      <c r="K130" s="171">
        <f t="shared" si="31"/>
        <v>0.14382131397207415</v>
      </c>
      <c r="L130" s="171">
        <f t="shared" si="31"/>
        <v>0.19141791296247551</v>
      </c>
      <c r="M130" s="171">
        <f t="shared" si="31"/>
        <v>0.18576851945108253</v>
      </c>
      <c r="N130" s="171">
        <f t="shared" si="31"/>
        <v>0.23073241675168851</v>
      </c>
      <c r="O130" s="171">
        <f t="shared" si="31"/>
        <v>0.17904057017084016</v>
      </c>
      <c r="P130" s="171">
        <f t="shared" si="31"/>
        <v>0.19314852533044338</v>
      </c>
      <c r="Q130" s="171">
        <f t="shared" si="31"/>
        <v>0.21443557736626898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3.9105907779322933</v>
      </c>
      <c r="C134" s="133">
        <f>IF(C$5=0,0,(C$5-C$51)/ISI_fec!C$5)</f>
        <v>3.8440499859417443</v>
      </c>
      <c r="D134" s="133">
        <f>IF(D$5=0,0,(D$5-D$51)/ISI_fec!D$5)</f>
        <v>4.0119424565245634</v>
      </c>
      <c r="E134" s="133">
        <f>IF(E$5=0,0,(E$5-E$51)/ISI_fec!E$5)</f>
        <v>4.311534245618093</v>
      </c>
      <c r="F134" s="133">
        <f>IF(F$5=0,0,(F$5-F$51)/ISI_fec!F$5)</f>
        <v>4.1969383833012506</v>
      </c>
      <c r="G134" s="133">
        <f>IF(G$5=0,0,(G$5-G$51)/ISI_fec!G$5)</f>
        <v>4.3340078300235207</v>
      </c>
      <c r="H134" s="133">
        <f>IF(H$5=0,0,(H$5-H$51)/ISI_fec!H$5)</f>
        <v>4.3059300268533249</v>
      </c>
      <c r="I134" s="133">
        <f>IF(I$5=0,0,(I$5-I$51)/ISI_fec!I$5)</f>
        <v>4.4299699928597764</v>
      </c>
      <c r="J134" s="133">
        <f>IF(J$5=0,0,(J$5-J$51)/ISI_fec!J$5)</f>
        <v>4.3169428854337024</v>
      </c>
      <c r="K134" s="133">
        <f>IF(K$5=0,0,(K$5-K$51)/ISI_fec!K$5)</f>
        <v>3.9626037249493824</v>
      </c>
      <c r="L134" s="133">
        <f>IF(L$5=0,0,(L$5-L$51)/ISI_fec!L$5)</f>
        <v>4.081508387815723</v>
      </c>
      <c r="M134" s="133">
        <f>IF(M$5=0,0,(M$5-M$51)/ISI_fec!M$5)</f>
        <v>3.906278367411359</v>
      </c>
      <c r="N134" s="133">
        <f>IF(N$5=0,0,(N$5-N$51)/ISI_fec!N$5)</f>
        <v>3.9941374125024911</v>
      </c>
      <c r="O134" s="133">
        <f>IF(O$5=0,0,(O$5-O$51)/ISI_fec!O$5)</f>
        <v>4.2035565874497403</v>
      </c>
      <c r="P134" s="133">
        <f>IF(P$5=0,0,(P$5-P$51)/ISI_fec!P$5)</f>
        <v>3.9354821805550091</v>
      </c>
      <c r="Q134" s="133">
        <f>IF(Q$5=0,0,(Q$5-Q$51)/ISI_fec!Q$5)</f>
        <v>3.8879451511628198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1.3251222</v>
      </c>
      <c r="C139" s="128">
        <f>IF(C$10=0,0,C$10/ISI_fec!C$10)</f>
        <v>1.3251222</v>
      </c>
      <c r="D139" s="128">
        <f>IF(D$10=0,0,D$10/ISI_fec!D$10)</f>
        <v>1.3251222000000002</v>
      </c>
      <c r="E139" s="128">
        <f>IF(E$10=0,0,E$10/ISI_fec!E$10)</f>
        <v>1.3251222</v>
      </c>
      <c r="F139" s="128">
        <f>IF(F$10=0,0,F$10/ISI_fec!F$10)</f>
        <v>1.3251222000000002</v>
      </c>
      <c r="G139" s="128">
        <f>IF(G$10=0,0,G$10/ISI_fec!G$10)</f>
        <v>1.3251222000000002</v>
      </c>
      <c r="H139" s="128">
        <f>IF(H$10=0,0,H$10/ISI_fec!H$10)</f>
        <v>1.3251222</v>
      </c>
      <c r="I139" s="128">
        <f>IF(I$10=0,0,I$10/ISI_fec!I$10)</f>
        <v>1.3251222000000002</v>
      </c>
      <c r="J139" s="128">
        <f>IF(J$10=0,0,J$10/ISI_fec!J$10)</f>
        <v>1.3251222</v>
      </c>
      <c r="K139" s="128">
        <f>IF(K$10=0,0,K$10/ISI_fec!K$10)</f>
        <v>1.3251222</v>
      </c>
      <c r="L139" s="128">
        <f>IF(L$10=0,0,L$10/ISI_fec!L$10)</f>
        <v>1.3251221999999996</v>
      </c>
      <c r="M139" s="128">
        <f>IF(M$10=0,0,M$10/ISI_fec!M$10)</f>
        <v>1.3251222000000002</v>
      </c>
      <c r="N139" s="128">
        <f>IF(N$10=0,0,N$10/ISI_fec!N$10)</f>
        <v>1.3251222000000002</v>
      </c>
      <c r="O139" s="128">
        <f>IF(O$10=0,0,O$10/ISI_fec!O$10)</f>
        <v>1.3251222</v>
      </c>
      <c r="P139" s="128">
        <f>IF(P$10=0,0,P$10/ISI_fec!P$10)</f>
        <v>1.3251222000000002</v>
      </c>
      <c r="Q139" s="128">
        <f>IF(Q$10=0,0,Q$10/ISI_fec!Q$10)</f>
        <v>1.3251221999999998</v>
      </c>
    </row>
    <row r="140" spans="1:17" x14ac:dyDescent="0.25">
      <c r="A140" s="127" t="s">
        <v>117</v>
      </c>
      <c r="B140" s="126">
        <f>IF(B$15=0,0,B$15/ISI_fec!B$15)</f>
        <v>1.5888968209274954</v>
      </c>
      <c r="C140" s="126">
        <f>IF(C$15=0,0,C$15/ISI_fec!C$15)</f>
        <v>1.0741102368924116</v>
      </c>
      <c r="D140" s="126">
        <f>IF(D$15=0,0,D$15/ISI_fec!D$15)</f>
        <v>1.0896267115629004</v>
      </c>
      <c r="E140" s="126">
        <f>IF(E$15=0,0,E$15/ISI_fec!E$15)</f>
        <v>1.2867867576390253</v>
      </c>
      <c r="F140" s="126">
        <f>IF(F$15=0,0,F$15/ISI_fec!F$15)</f>
        <v>1.2049379979710617</v>
      </c>
      <c r="G140" s="126">
        <f>IF(G$15=0,0,G$15/ISI_fec!G$15)</f>
        <v>1.3253805235537583</v>
      </c>
      <c r="H140" s="126">
        <f>IF(H$15=0,0,H$15/ISI_fec!H$15)</f>
        <v>1.3589194777759031</v>
      </c>
      <c r="I140" s="126">
        <f>IF(I$15=0,0,I$15/ISI_fec!I$15)</f>
        <v>1.7055239263345972</v>
      </c>
      <c r="J140" s="126">
        <f>IF(J$15=0,0,J$15/ISI_fec!J$15)</f>
        <v>1.6318562252165971</v>
      </c>
      <c r="K140" s="126">
        <f>IF(K$15=0,0,K$15/ISI_fec!K$15)</f>
        <v>1.0606934876886789</v>
      </c>
      <c r="L140" s="126">
        <f>IF(L$15=0,0,L$15/ISI_fec!L$15)</f>
        <v>1.6167912592575633</v>
      </c>
      <c r="M140" s="126">
        <f>IF(M$15=0,0,M$15/ISI_fec!M$15)</f>
        <v>1.6915649192663684</v>
      </c>
      <c r="N140" s="126">
        <f>IF(N$15=0,0,N$15/ISI_fec!N$15)</f>
        <v>1.0447176930103332</v>
      </c>
      <c r="O140" s="126">
        <f>IF(O$15=0,0,O$15/ISI_fec!O$15)</f>
        <v>1.7173686817718807</v>
      </c>
      <c r="P140" s="126">
        <f>IF(P$15=0,0,P$15/ISI_fec!P$15)</f>
        <v>1.5083804842033988</v>
      </c>
      <c r="Q140" s="126">
        <f>IF(Q$15=0,0,Q$15/ISI_fec!Q$15)</f>
        <v>1.5401430121388389</v>
      </c>
    </row>
    <row r="141" spans="1:17" x14ac:dyDescent="0.25">
      <c r="A141" s="127" t="s">
        <v>116</v>
      </c>
      <c r="B141" s="126">
        <f>IF(B$21=0,0,B$21/ISI_fec!B$21)</f>
        <v>4.8741854041143009</v>
      </c>
      <c r="C141" s="126">
        <f>IF(C$21=0,0,C$21/ISI_fec!C$21)</f>
        <v>4.9240690236282605</v>
      </c>
      <c r="D141" s="126">
        <f>IF(D$21=0,0,D$21/ISI_fec!D$21)</f>
        <v>5.1391911610794097</v>
      </c>
      <c r="E141" s="126">
        <f>IF(E$21=0,0,E$21/ISI_fec!E$21)</f>
        <v>5.5419323730547836</v>
      </c>
      <c r="F141" s="126">
        <f>IF(F$21=0,0,F$21/ISI_fec!F$21)</f>
        <v>5.3778157438895233</v>
      </c>
      <c r="G141" s="126">
        <f>IF(G$21=0,0,G$21/ISI_fec!G$21)</f>
        <v>5.51383003355902</v>
      </c>
      <c r="H141" s="126">
        <f>IF(H$21=0,0,H$21/ISI_fec!H$21)</f>
        <v>5.4696091454206508</v>
      </c>
      <c r="I141" s="126">
        <f>IF(I$21=0,0,I$21/ISI_fec!I$21)</f>
        <v>5.6796237972937051</v>
      </c>
      <c r="J141" s="126">
        <f>IF(J$21=0,0,J$21/ISI_fec!J$21)</f>
        <v>5.5316704042316829</v>
      </c>
      <c r="K141" s="126">
        <f>IF(K$21=0,0,K$21/ISI_fec!K$21)</f>
        <v>5.157705839904394</v>
      </c>
      <c r="L141" s="126">
        <f>IF(L$21=0,0,L$21/ISI_fec!L$21)</f>
        <v>5.2443988784569147</v>
      </c>
      <c r="M141" s="126">
        <f>IF(M$21=0,0,M$21/ISI_fec!M$21)</f>
        <v>4.9798962578412187</v>
      </c>
      <c r="N141" s="126">
        <f>IF(N$21=0,0,N$21/ISI_fec!N$21)</f>
        <v>5.2681016654143802</v>
      </c>
      <c r="O141" s="126">
        <f>IF(O$21=0,0,O$21/ISI_fec!O$21)</f>
        <v>5.3847994648217679</v>
      </c>
      <c r="P141" s="126">
        <f>IF(P$21=0,0,P$21/ISI_fec!P$21)</f>
        <v>5.0573588998862826</v>
      </c>
      <c r="Q141" s="126">
        <f>IF(Q$21=0,0,Q$21/ISI_fec!Q$21)</f>
        <v>4.982308817549912</v>
      </c>
    </row>
    <row r="142" spans="1:17" x14ac:dyDescent="0.25">
      <c r="A142" s="127" t="s">
        <v>113</v>
      </c>
      <c r="B142" s="126">
        <f>IF(B$27=0,0,B$27/ISI_fec!B$27)</f>
        <v>3.2330947518122173</v>
      </c>
      <c r="C142" s="126">
        <f>IF(C$27=0,0,C$27/ISI_fec!C$27)</f>
        <v>3.226446837394727</v>
      </c>
      <c r="D142" s="126">
        <f>IF(D$27=0,0,D$27/ISI_fec!D$27)</f>
        <v>3.2393354936510783</v>
      </c>
      <c r="E142" s="126">
        <f>IF(E$27=0,0,E$27/ISI_fec!E$27)</f>
        <v>2.5870004973195435</v>
      </c>
      <c r="F142" s="126">
        <f>IF(F$27=0,0,F$27/ISI_fec!F$27)</f>
        <v>2.8143476448239713</v>
      </c>
      <c r="G142" s="126">
        <f>IF(G$27=0,0,G$27/ISI_fec!G$27)</f>
        <v>3.2389629271540135</v>
      </c>
      <c r="H142" s="126">
        <f>IF(H$27=0,0,H$27/ISI_fec!H$27)</f>
        <v>3.2390145956764029</v>
      </c>
      <c r="I142" s="126">
        <f>IF(I$27=0,0,I$27/ISI_fec!I$27)</f>
        <v>0.35858461330585828</v>
      </c>
      <c r="J142" s="126">
        <f>IF(J$27=0,0,J$27/ISI_fec!J$27)</f>
        <v>0.24214498417239</v>
      </c>
      <c r="K142" s="126">
        <f>IF(K$27=0,0,K$27/ISI_fec!K$27)</f>
        <v>1.1726488257819998</v>
      </c>
      <c r="L142" s="126">
        <f>IF(L$27=0,0,L$27/ISI_fec!L$27)</f>
        <v>7.4130091066270431E-3</v>
      </c>
      <c r="M142" s="126">
        <f>IF(M$27=0,0,M$27/ISI_fec!M$27)</f>
        <v>2.03159722395535E-2</v>
      </c>
      <c r="N142" s="126">
        <f>IF(N$27=0,0,N$27/ISI_fec!N$27)</f>
        <v>1.0361467773869879E-2</v>
      </c>
      <c r="O142" s="126">
        <f>IF(O$27=0,0,O$27/ISI_fec!O$27)</f>
        <v>7.988122208548952E-2</v>
      </c>
      <c r="P142" s="126">
        <f>IF(P$27=0,0,P$27/ISI_fec!P$27)</f>
        <v>6.0121158880670308E-2</v>
      </c>
      <c r="Q142" s="126">
        <f>IF(Q$27=0,0,Q$27/ISI_fec!Q$27)</f>
        <v>9.6999643564310099E-3</v>
      </c>
    </row>
    <row r="143" spans="1:17" x14ac:dyDescent="0.25">
      <c r="A143" s="72" t="s">
        <v>112</v>
      </c>
      <c r="B143" s="125">
        <f>IF(B$34=0,0,B$34/ISI_fec!B$34)</f>
        <v>0.79964808629709772</v>
      </c>
      <c r="C143" s="125">
        <f>IF(C$34=0,0,C$34/ISI_fec!C$34)</f>
        <v>0.68863668534853073</v>
      </c>
      <c r="D143" s="125">
        <f>IF(D$34=0,0,D$34/ISI_fec!D$34)</f>
        <v>0.90068759555373534</v>
      </c>
      <c r="E143" s="125">
        <f>IF(E$34=0,0,E$34/ISI_fec!E$34)</f>
        <v>0.80328489960457816</v>
      </c>
      <c r="F143" s="125">
        <f>IF(F$34=0,0,F$34/ISI_fec!F$34)</f>
        <v>1.0111828221807238</v>
      </c>
      <c r="G143" s="125">
        <f>IF(G$34=0,0,G$34/ISI_fec!G$34)</f>
        <v>1.107635327296324</v>
      </c>
      <c r="H143" s="125">
        <f>IF(H$34=0,0,H$34/ISI_fec!H$34)</f>
        <v>1.0546494392716712</v>
      </c>
      <c r="I143" s="125">
        <f>IF(I$34=0,0,I$34/ISI_fec!I$34)</f>
        <v>0.95020367144340168</v>
      </c>
      <c r="J143" s="125">
        <f>IF(J$34=0,0,J$34/ISI_fec!J$34)</f>
        <v>1.1324812372940014</v>
      </c>
      <c r="K143" s="125">
        <f>IF(K$34=0,0,K$34/ISI_fec!K$34)</f>
        <v>0.97128114536488386</v>
      </c>
      <c r="L143" s="125">
        <f>IF(L$34=0,0,L$34/ISI_fec!L$34)</f>
        <v>0.73819748860412193</v>
      </c>
      <c r="M143" s="125">
        <f>IF(M$34=0,0,M$34/ISI_fec!M$34)</f>
        <v>0.72018940874081205</v>
      </c>
      <c r="N143" s="125">
        <f>IF(N$34=0,0,N$34/ISI_fec!N$34)</f>
        <v>0.78294751196108714</v>
      </c>
      <c r="O143" s="125">
        <f>IF(O$34=0,0,O$34/ISI_fec!O$34)</f>
        <v>0.7577539903647762</v>
      </c>
      <c r="P143" s="125">
        <f>IF(P$34=0,0,P$34/ISI_fec!P$34)</f>
        <v>0.85190801901128599</v>
      </c>
      <c r="Q143" s="125">
        <f>IF(Q$34=0,0,Q$34/ISI_fec!Q$34)</f>
        <v>0.88096874388600133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1.0979264981877486</v>
      </c>
      <c r="C145" s="133">
        <f>IF(C$53=0,0,(C$53-C$94)/ISI_fec!C$53)</f>
        <v>1.001397947019524</v>
      </c>
      <c r="D145" s="133">
        <f>IF(D$53=0,0,(D$53-D$94)/ISI_fec!D$53)</f>
        <v>1.0281329515715814</v>
      </c>
      <c r="E145" s="133">
        <f>IF(E$53=0,0,(E$53-E$94)/ISI_fec!E$53)</f>
        <v>0.89782200737767714</v>
      </c>
      <c r="F145" s="133">
        <f>IF(F$53=0,0,(F$53-F$94)/ISI_fec!F$53)</f>
        <v>0.95847922674541575</v>
      </c>
      <c r="G145" s="133">
        <f>IF(G$53=0,0,(G$53-G$94)/ISI_fec!G$53)</f>
        <v>1.087139186893044</v>
      </c>
      <c r="H145" s="133">
        <f>IF(H$53=0,0,(H$53-H$94)/ISI_fec!H$53)</f>
        <v>1.0873213765614138</v>
      </c>
      <c r="I145" s="133">
        <f>IF(I$53=0,0,(I$53-I$94)/ISI_fec!I$53)</f>
        <v>0.45908953613303011</v>
      </c>
      <c r="J145" s="133">
        <f>IF(J$53=0,0,(J$53-J$94)/ISI_fec!J$53)</f>
        <v>0.4380436656161627</v>
      </c>
      <c r="K145" s="133">
        <f>IF(K$53=0,0,(K$53-K$94)/ISI_fec!K$53)</f>
        <v>0.54668879321619623</v>
      </c>
      <c r="L145" s="133">
        <f>IF(L$53=0,0,(L$53-L$94)/ISI_fec!L$53)</f>
        <v>0.34124159747425925</v>
      </c>
      <c r="M145" s="133">
        <f>IF(M$53=0,0,(M$53-M$94)/ISI_fec!M$53)</f>
        <v>0.35464612496772346</v>
      </c>
      <c r="N145" s="133">
        <f>IF(N$53=0,0,(N$53-N$94)/ISI_fec!N$53)</f>
        <v>0.25318992161342735</v>
      </c>
      <c r="O145" s="133">
        <f>IF(O$53=0,0,(O$53-O$94)/ISI_fec!O$53)</f>
        <v>0.37654775445440103</v>
      </c>
      <c r="P145" s="133">
        <f>IF(P$53=0,0,(P$53-P$94)/ISI_fec!P$53)</f>
        <v>0.3472782277356774</v>
      </c>
      <c r="Q145" s="133">
        <f>IF(Q$53=0,0,(Q$53-Q$94)/ISI_fec!Q$53)</f>
        <v>0.34355463847273293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1.3251222</v>
      </c>
      <c r="C150" s="128">
        <f>IF(C$58=0,0,C$58/ISI_fec!C$58)</f>
        <v>1.3251222000000002</v>
      </c>
      <c r="D150" s="128">
        <f>IF(D$58=0,0,D$58/ISI_fec!D$58)</f>
        <v>1.3251221999999998</v>
      </c>
      <c r="E150" s="128">
        <f>IF(E$58=0,0,E$58/ISI_fec!E$58)</f>
        <v>1.3251222000000002</v>
      </c>
      <c r="F150" s="128">
        <f>IF(F$58=0,0,F$58/ISI_fec!F$58)</f>
        <v>1.3251222</v>
      </c>
      <c r="G150" s="128">
        <f>IF(G$58=0,0,G$58/ISI_fec!G$58)</f>
        <v>1.3251222000000002</v>
      </c>
      <c r="H150" s="128">
        <f>IF(H$58=0,0,H$58/ISI_fec!H$58)</f>
        <v>1.3251222</v>
      </c>
      <c r="I150" s="128">
        <f>IF(I$58=0,0,I$58/ISI_fec!I$58)</f>
        <v>1.3251221999999996</v>
      </c>
      <c r="J150" s="128">
        <f>IF(J$58=0,0,J$58/ISI_fec!J$58)</f>
        <v>1.3251221999999998</v>
      </c>
      <c r="K150" s="128">
        <f>IF(K$58=0,0,K$58/ISI_fec!K$58)</f>
        <v>1.3251222</v>
      </c>
      <c r="L150" s="128">
        <f>IF(L$58=0,0,L$58/ISI_fec!L$58)</f>
        <v>1.3251222</v>
      </c>
      <c r="M150" s="128">
        <f>IF(M$58=0,0,M$58/ISI_fec!M$58)</f>
        <v>1.3251222</v>
      </c>
      <c r="N150" s="128">
        <f>IF(N$58=0,0,N$58/ISI_fec!N$58)</f>
        <v>1.3251222</v>
      </c>
      <c r="O150" s="128">
        <f>IF(O$58=0,0,O$58/ISI_fec!O$58)</f>
        <v>1.3251222</v>
      </c>
      <c r="P150" s="128">
        <f>IF(P$58=0,0,P$58/ISI_fec!P$58)</f>
        <v>1.3251222000000002</v>
      </c>
      <c r="Q150" s="128">
        <f>IF(Q$58=0,0,Q$58/ISI_fec!Q$58)</f>
        <v>1.3251222000000002</v>
      </c>
    </row>
    <row r="151" spans="1:17" x14ac:dyDescent="0.25">
      <c r="A151" s="127" t="s">
        <v>115</v>
      </c>
      <c r="B151" s="126">
        <f>IF(B$63=0,0,B$63/ISI_fec!B$63)</f>
        <v>1.5888968209274943</v>
      </c>
      <c r="C151" s="126">
        <f>IF(C$63=0,0,C$63/ISI_fec!C$63)</f>
        <v>1.0741102368924078</v>
      </c>
      <c r="D151" s="126">
        <f>IF(D$63=0,0,D$63/ISI_fec!D$63)</f>
        <v>1.0896267115628977</v>
      </c>
      <c r="E151" s="126">
        <f>IF(E$63=0,0,E$63/ISI_fec!E$63)</f>
        <v>1.2867867576390257</v>
      </c>
      <c r="F151" s="126">
        <f>IF(F$63=0,0,F$63/ISI_fec!F$63)</f>
        <v>1.2049379979710615</v>
      </c>
      <c r="G151" s="126">
        <f>IF(G$63=0,0,G$63/ISI_fec!G$63)</f>
        <v>1.3253805235537592</v>
      </c>
      <c r="H151" s="126">
        <f>IF(H$63=0,0,H$63/ISI_fec!H$63)</f>
        <v>1.3589194777759035</v>
      </c>
      <c r="I151" s="126">
        <f>IF(I$63=0,0,I$63/ISI_fec!I$63)</f>
        <v>1.7055239263345985</v>
      </c>
      <c r="J151" s="126">
        <f>IF(J$63=0,0,J$63/ISI_fec!J$63)</f>
        <v>1.6318562252165976</v>
      </c>
      <c r="K151" s="126">
        <f>IF(K$63=0,0,K$63/ISI_fec!K$63)</f>
        <v>1.0606934876886773</v>
      </c>
      <c r="L151" s="126">
        <f>IF(L$63=0,0,L$63/ISI_fec!L$63)</f>
        <v>1.6167912592575637</v>
      </c>
      <c r="M151" s="126">
        <f>IF(M$63=0,0,M$63/ISI_fec!M$63)</f>
        <v>1.691564919266368</v>
      </c>
      <c r="N151" s="126">
        <f>IF(N$63=0,0,N$63/ISI_fec!N$63)</f>
        <v>1.0447176930103339</v>
      </c>
      <c r="O151" s="126">
        <f>IF(O$63=0,0,O$63/ISI_fec!O$63)</f>
        <v>1.7173686817718805</v>
      </c>
      <c r="P151" s="126">
        <f>IF(P$63=0,0,P$63/ISI_fec!P$63)</f>
        <v>1.5083804842033981</v>
      </c>
      <c r="Q151" s="126">
        <f>IF(Q$63=0,0,Q$63/ISI_fec!Q$63)</f>
        <v>1.5401430121388386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3.2330947518122182</v>
      </c>
      <c r="C153" s="126">
        <f>IF(C$70=0,0,C$70/ISI_fec!C$70)</f>
        <v>3.226446837394727</v>
      </c>
      <c r="D153" s="126">
        <f>IF(D$70=0,0,D$70/ISI_fec!D$70)</f>
        <v>3.2393354936510783</v>
      </c>
      <c r="E153" s="126">
        <f>IF(E$70=0,0,E$70/ISI_fec!E$70)</f>
        <v>2.587000497319544</v>
      </c>
      <c r="F153" s="126">
        <f>IF(F$70=0,0,F$70/ISI_fec!F$70)</f>
        <v>2.8143476448239717</v>
      </c>
      <c r="G153" s="126">
        <f>IF(G$70=0,0,G$70/ISI_fec!G$70)</f>
        <v>3.2389629271540143</v>
      </c>
      <c r="H153" s="126">
        <f>IF(H$70=0,0,H$70/ISI_fec!H$70)</f>
        <v>3.2390145956764025</v>
      </c>
      <c r="I153" s="126">
        <f>IF(I$70=0,0,I$70/ISI_fec!I$70)</f>
        <v>0.35858461330585828</v>
      </c>
      <c r="J153" s="126">
        <f>IF(J$70=0,0,J$70/ISI_fec!J$70)</f>
        <v>0.24214498417239005</v>
      </c>
      <c r="K153" s="126">
        <f>IF(K$70=0,0,K$70/ISI_fec!K$70)</f>
        <v>1.1726488257819998</v>
      </c>
      <c r="L153" s="126">
        <f>IF(L$70=0,0,L$70/ISI_fec!L$70)</f>
        <v>7.4130091066270422E-3</v>
      </c>
      <c r="M153" s="126">
        <f>IF(M$70=0,0,M$70/ISI_fec!M$70)</f>
        <v>2.03159722395535E-2</v>
      </c>
      <c r="N153" s="126">
        <f>IF(N$70=0,0,N$70/ISI_fec!N$70)</f>
        <v>1.0361467773869881E-2</v>
      </c>
      <c r="O153" s="126">
        <f>IF(O$70=0,0,O$70/ISI_fec!O$70)</f>
        <v>7.9881222085489492E-2</v>
      </c>
      <c r="P153" s="126">
        <f>IF(P$70=0,0,P$70/ISI_fec!P$70)</f>
        <v>6.0121158880670308E-2</v>
      </c>
      <c r="Q153" s="126">
        <f>IF(Q$70=0,0,Q$70/ISI_fec!Q$70)</f>
        <v>9.6999643564310081E-3</v>
      </c>
    </row>
    <row r="154" spans="1:17" x14ac:dyDescent="0.25">
      <c r="A154" s="72" t="s">
        <v>112</v>
      </c>
      <c r="B154" s="125">
        <f>IF(B$77=0,0,B$77/ISI_fec!B$77)</f>
        <v>0.79964808629709838</v>
      </c>
      <c r="C154" s="125">
        <f>IF(C$77=0,0,C$77/ISI_fec!C$77)</f>
        <v>0.68863668534853062</v>
      </c>
      <c r="D154" s="125">
        <f>IF(D$77=0,0,D$77/ISI_fec!D$77)</f>
        <v>0.90068759555373634</v>
      </c>
      <c r="E154" s="125">
        <f>IF(E$77=0,0,E$77/ISI_fec!E$77)</f>
        <v>0.8032848996045775</v>
      </c>
      <c r="F154" s="125">
        <f>IF(F$77=0,0,F$77/ISI_fec!F$77)</f>
        <v>1.0111828221807249</v>
      </c>
      <c r="G154" s="125">
        <f>IF(G$77=0,0,G$77/ISI_fec!G$77)</f>
        <v>1.1076353272963235</v>
      </c>
      <c r="H154" s="125">
        <f>IF(H$77=0,0,H$77/ISI_fec!H$77)</f>
        <v>1.0546494392716705</v>
      </c>
      <c r="I154" s="125">
        <f>IF(I$77=0,0,I$77/ISI_fec!I$77)</f>
        <v>0.9502036714434019</v>
      </c>
      <c r="J154" s="125">
        <f>IF(J$77=0,0,J$77/ISI_fec!J$77)</f>
        <v>1.1324812372940003</v>
      </c>
      <c r="K154" s="125">
        <f>IF(K$77=0,0,K$77/ISI_fec!K$77)</f>
        <v>0.97128114536488386</v>
      </c>
      <c r="L154" s="125">
        <f>IF(L$77=0,0,L$77/ISI_fec!L$77)</f>
        <v>0.73819748860412127</v>
      </c>
      <c r="M154" s="125">
        <f>IF(M$77=0,0,M$77/ISI_fec!M$77)</f>
        <v>0.7201894087408125</v>
      </c>
      <c r="N154" s="125">
        <f>IF(N$77=0,0,N$77/ISI_fec!N$77)</f>
        <v>0.78294751196108725</v>
      </c>
      <c r="O154" s="125">
        <f>IF(O$77=0,0,O$77/ISI_fec!O$77)</f>
        <v>0.7577539903647762</v>
      </c>
      <c r="P154" s="125">
        <f>IF(P$77=0,0,P$77/ISI_fec!P$77)</f>
        <v>0.85190801901128543</v>
      </c>
      <c r="Q154" s="125">
        <f>IF(Q$77=0,0,Q$77/ISI_fec!Q$77)</f>
        <v>0.88096874388600155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153.64753860914632</v>
      </c>
      <c r="C3" s="46">
        <f t="shared" ref="C3:Q3" si="0">SUM(C4:C8)</f>
        <v>164.82496317965274</v>
      </c>
      <c r="D3" s="46">
        <f t="shared" si="0"/>
        <v>156.91711997199744</v>
      </c>
      <c r="E3" s="46">
        <f t="shared" si="0"/>
        <v>133.77275335922027</v>
      </c>
      <c r="F3" s="46">
        <f t="shared" si="0"/>
        <v>174.39735685762042</v>
      </c>
      <c r="G3" s="46">
        <f t="shared" si="0"/>
        <v>159.62841698907917</v>
      </c>
      <c r="H3" s="46">
        <f t="shared" si="0"/>
        <v>167.79951516406294</v>
      </c>
      <c r="I3" s="46">
        <f t="shared" si="0"/>
        <v>180.9689536506813</v>
      </c>
      <c r="J3" s="46">
        <f t="shared" si="0"/>
        <v>179.5484723836899</v>
      </c>
      <c r="K3" s="46">
        <f t="shared" si="0"/>
        <v>273.6344347093405</v>
      </c>
      <c r="L3" s="46">
        <f t="shared" si="0"/>
        <v>1152.7000710348505</v>
      </c>
      <c r="M3" s="46">
        <f t="shared" si="0"/>
        <v>1143.5978016196657</v>
      </c>
      <c r="N3" s="46">
        <f t="shared" si="0"/>
        <v>657.72225634562278</v>
      </c>
      <c r="O3" s="46">
        <f t="shared" si="0"/>
        <v>361.69387843741669</v>
      </c>
      <c r="P3" s="46">
        <f t="shared" si="0"/>
        <v>357.13154367310801</v>
      </c>
      <c r="Q3" s="46">
        <f t="shared" si="0"/>
        <v>435.05169844067291</v>
      </c>
    </row>
    <row r="4" spans="1:17" x14ac:dyDescent="0.25">
      <c r="A4" s="110" t="s">
        <v>44</v>
      </c>
      <c r="B4" s="120">
        <v>6.2933700143890166</v>
      </c>
      <c r="C4" s="120">
        <v>6.7511949119883381</v>
      </c>
      <c r="D4" s="120">
        <v>6.427291361225012</v>
      </c>
      <c r="E4" s="120">
        <v>5.4793031008116593</v>
      </c>
      <c r="F4" s="120">
        <v>7.1432780906983853</v>
      </c>
      <c r="G4" s="120">
        <v>6.5383455017720378</v>
      </c>
      <c r="H4" s="120">
        <v>6.8730319191697493</v>
      </c>
      <c r="I4" s="120">
        <v>7.4124492767680241</v>
      </c>
      <c r="J4" s="120">
        <v>7.3542666707034643</v>
      </c>
      <c r="K4" s="120">
        <v>8.0644493660152587</v>
      </c>
      <c r="L4" s="120">
        <v>204.17148632231874</v>
      </c>
      <c r="M4" s="120">
        <v>89.680504069751763</v>
      </c>
      <c r="N4" s="120">
        <v>72.524695149513647</v>
      </c>
      <c r="O4" s="120">
        <v>36.115784621021888</v>
      </c>
      <c r="P4" s="120">
        <v>36.013827284663783</v>
      </c>
      <c r="Q4" s="120">
        <v>44.305591628202393</v>
      </c>
    </row>
    <row r="5" spans="1:17" x14ac:dyDescent="0.25">
      <c r="A5" s="180" t="s">
        <v>59</v>
      </c>
      <c r="B5" s="189">
        <f>SUM(B6:B7)</f>
        <v>25.173480057556066</v>
      </c>
      <c r="C5" s="189">
        <f t="shared" ref="C5:Q5" si="1">SUM(C6:C7)</f>
        <v>27.004779647953352</v>
      </c>
      <c r="D5" s="189">
        <f t="shared" si="1"/>
        <v>25.709165444900048</v>
      </c>
      <c r="E5" s="189">
        <f t="shared" si="1"/>
        <v>21.917212403246637</v>
      </c>
      <c r="F5" s="189">
        <f t="shared" si="1"/>
        <v>28.573112362793541</v>
      </c>
      <c r="G5" s="189">
        <f t="shared" si="1"/>
        <v>26.153382007088151</v>
      </c>
      <c r="H5" s="189">
        <f t="shared" si="1"/>
        <v>27.492127676678997</v>
      </c>
      <c r="I5" s="189">
        <f t="shared" si="1"/>
        <v>29.649797107072096</v>
      </c>
      <c r="J5" s="189">
        <f t="shared" si="1"/>
        <v>29.417066682813857</v>
      </c>
      <c r="K5" s="189">
        <f t="shared" si="1"/>
        <v>32.257797464061035</v>
      </c>
      <c r="L5" s="189">
        <f t="shared" si="1"/>
        <v>366.68594528927497</v>
      </c>
      <c r="M5" s="189">
        <f t="shared" si="1"/>
        <v>358.72201627900705</v>
      </c>
      <c r="N5" s="189">
        <f t="shared" si="1"/>
        <v>290.09878059805453</v>
      </c>
      <c r="O5" s="189">
        <f t="shared" si="1"/>
        <v>144.46313848408755</v>
      </c>
      <c r="P5" s="189">
        <f t="shared" si="1"/>
        <v>142.64300218631536</v>
      </c>
      <c r="Q5" s="189">
        <f t="shared" si="1"/>
        <v>173.76445221041624</v>
      </c>
    </row>
    <row r="6" spans="1:17" x14ac:dyDescent="0.25">
      <c r="A6" s="179" t="s">
        <v>43</v>
      </c>
      <c r="B6" s="189">
        <v>24.912077325646127</v>
      </c>
      <c r="C6" s="189">
        <v>26.926744053876643</v>
      </c>
      <c r="D6" s="189">
        <v>25.341754838856687</v>
      </c>
      <c r="E6" s="189">
        <v>21.214106820417662</v>
      </c>
      <c r="F6" s="189">
        <v>27.899766136602537</v>
      </c>
      <c r="G6" s="189">
        <v>25.527414788135868</v>
      </c>
      <c r="H6" s="189">
        <v>26.587787176607925</v>
      </c>
      <c r="I6" s="189">
        <v>28.670353589747194</v>
      </c>
      <c r="J6" s="189">
        <v>28.340933315255334</v>
      </c>
      <c r="K6" s="189">
        <v>30.913612991129231</v>
      </c>
      <c r="L6" s="189">
        <v>344.88384808755734</v>
      </c>
      <c r="M6" s="189">
        <v>333.13244195749542</v>
      </c>
      <c r="N6" s="189">
        <v>274.52859534603675</v>
      </c>
      <c r="O6" s="189">
        <v>137.80224180322915</v>
      </c>
      <c r="P6" s="189">
        <v>138.12120166133425</v>
      </c>
      <c r="Q6" s="189">
        <v>168.25599789653234</v>
      </c>
    </row>
    <row r="7" spans="1:17" x14ac:dyDescent="0.25">
      <c r="A7" s="179" t="s">
        <v>344</v>
      </c>
      <c r="B7" s="189">
        <v>0.26140273190993923</v>
      </c>
      <c r="C7" s="189">
        <v>7.8035594076709458E-2</v>
      </c>
      <c r="D7" s="189">
        <v>0.36741060604336084</v>
      </c>
      <c r="E7" s="189">
        <v>0.70310558282897517</v>
      </c>
      <c r="F7" s="189">
        <v>0.67334622619100415</v>
      </c>
      <c r="G7" s="189">
        <v>0.62596721895228313</v>
      </c>
      <c r="H7" s="189">
        <v>0.90434050007107203</v>
      </c>
      <c r="I7" s="189">
        <v>0.97944351732490276</v>
      </c>
      <c r="J7" s="189">
        <v>1.0761333675585227</v>
      </c>
      <c r="K7" s="189">
        <v>1.3441844729318042</v>
      </c>
      <c r="L7" s="189">
        <v>21.802097201717629</v>
      </c>
      <c r="M7" s="189">
        <v>25.589574321511634</v>
      </c>
      <c r="N7" s="189">
        <v>15.570185252017779</v>
      </c>
      <c r="O7" s="189">
        <v>6.6608966808584</v>
      </c>
      <c r="P7" s="189">
        <v>4.5218005249811029</v>
      </c>
      <c r="Q7" s="189">
        <v>5.5084543138839024</v>
      </c>
    </row>
    <row r="8" spans="1:17" x14ac:dyDescent="0.25">
      <c r="A8" s="108" t="s">
        <v>42</v>
      </c>
      <c r="B8" s="118">
        <v>97.007208479645172</v>
      </c>
      <c r="C8" s="118">
        <v>104.06420897175771</v>
      </c>
      <c r="D8" s="118">
        <v>99.071497720972332</v>
      </c>
      <c r="E8" s="118">
        <v>84.459025451915352</v>
      </c>
      <c r="F8" s="118">
        <v>110.10785404133496</v>
      </c>
      <c r="G8" s="118">
        <v>100.78330747313083</v>
      </c>
      <c r="H8" s="118">
        <v>105.9422278915352</v>
      </c>
      <c r="I8" s="118">
        <v>114.25691015976909</v>
      </c>
      <c r="J8" s="118">
        <v>113.36007234735872</v>
      </c>
      <c r="K8" s="118">
        <v>201.05439041520319</v>
      </c>
      <c r="L8" s="118">
        <v>215.15669413398177</v>
      </c>
      <c r="M8" s="118">
        <v>336.47326499189984</v>
      </c>
      <c r="N8" s="118">
        <v>4.9999999999999432</v>
      </c>
      <c r="O8" s="118">
        <v>36.65181684821971</v>
      </c>
      <c r="P8" s="118">
        <v>35.831712015813508</v>
      </c>
      <c r="Q8" s="118">
        <v>43.217202391638011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417</v>
      </c>
      <c r="C11" s="120">
        <v>319</v>
      </c>
      <c r="D11" s="120">
        <v>361</v>
      </c>
      <c r="E11" s="120">
        <v>333</v>
      </c>
      <c r="F11" s="120">
        <v>560</v>
      </c>
      <c r="G11" s="120">
        <v>689</v>
      </c>
      <c r="H11" s="120">
        <v>622</v>
      </c>
      <c r="I11" s="120">
        <v>23</v>
      </c>
      <c r="J11" s="120">
        <v>33.5</v>
      </c>
      <c r="K11" s="120">
        <v>44</v>
      </c>
      <c r="L11" s="120">
        <v>450</v>
      </c>
      <c r="M11" s="120">
        <v>520</v>
      </c>
      <c r="N11" s="120">
        <v>414</v>
      </c>
      <c r="O11" s="120">
        <v>391</v>
      </c>
      <c r="P11" s="120">
        <v>363</v>
      </c>
      <c r="Q11" s="120">
        <v>475.93058872846939</v>
      </c>
    </row>
    <row r="12" spans="1:17" x14ac:dyDescent="0.25">
      <c r="A12" s="180" t="s">
        <v>136</v>
      </c>
      <c r="B12" s="189">
        <f>SUM(B13:B14)</f>
        <v>181.34399999999999</v>
      </c>
      <c r="C12" s="189">
        <f t="shared" ref="C12:Q12" si="2">SUM(C13:C14)</f>
        <v>182.51299999999998</v>
      </c>
      <c r="D12" s="189">
        <f t="shared" si="2"/>
        <v>190.35999999999999</v>
      </c>
      <c r="E12" s="189">
        <f t="shared" si="2"/>
        <v>204.73599999999999</v>
      </c>
      <c r="F12" s="189">
        <f t="shared" si="2"/>
        <v>228.85300000000001</v>
      </c>
      <c r="G12" s="189">
        <f t="shared" si="2"/>
        <v>246.10900000000001</v>
      </c>
      <c r="H12" s="189">
        <f t="shared" si="2"/>
        <v>266.32400000000001</v>
      </c>
      <c r="I12" s="189">
        <f t="shared" si="2"/>
        <v>294.17899999999997</v>
      </c>
      <c r="J12" s="189">
        <f t="shared" si="2"/>
        <v>276.90100000000001</v>
      </c>
      <c r="K12" s="189">
        <f t="shared" si="2"/>
        <v>211.54400000000001</v>
      </c>
      <c r="L12" s="189">
        <f t="shared" si="2"/>
        <v>259.28199999999998</v>
      </c>
      <c r="M12" s="189">
        <f t="shared" si="2"/>
        <v>283.97000000000003</v>
      </c>
      <c r="N12" s="189">
        <f t="shared" si="2"/>
        <v>265.95499999999998</v>
      </c>
      <c r="O12" s="189">
        <f t="shared" si="2"/>
        <v>264.53100000000001</v>
      </c>
      <c r="P12" s="189">
        <f t="shared" si="2"/>
        <v>273.3647642291802</v>
      </c>
      <c r="Q12" s="189">
        <f t="shared" si="2"/>
        <v>331.03270626441895</v>
      </c>
    </row>
    <row r="13" spans="1:17" x14ac:dyDescent="0.25">
      <c r="A13" s="179" t="s">
        <v>43</v>
      </c>
      <c r="B13" s="189">
        <v>179.03899999999999</v>
      </c>
      <c r="C13" s="189">
        <v>181.83099999999999</v>
      </c>
      <c r="D13" s="189">
        <v>187.05199999999999</v>
      </c>
      <c r="E13" s="189">
        <v>196.84399999999999</v>
      </c>
      <c r="F13" s="189">
        <v>222.34700000000001</v>
      </c>
      <c r="G13" s="189">
        <v>239</v>
      </c>
      <c r="H13" s="189">
        <v>255.8</v>
      </c>
      <c r="I13" s="189">
        <v>282.505</v>
      </c>
      <c r="J13" s="189">
        <v>264.75200000000001</v>
      </c>
      <c r="K13" s="189">
        <v>201</v>
      </c>
      <c r="L13" s="189">
        <v>241</v>
      </c>
      <c r="M13" s="189">
        <v>260</v>
      </c>
      <c r="N13" s="189">
        <v>249</v>
      </c>
      <c r="O13" s="189">
        <v>250</v>
      </c>
      <c r="P13" s="189">
        <v>263</v>
      </c>
      <c r="Q13" s="189">
        <v>318.4814326492808</v>
      </c>
    </row>
    <row r="14" spans="1:17" x14ac:dyDescent="0.25">
      <c r="A14" s="179" t="s">
        <v>344</v>
      </c>
      <c r="B14" s="189">
        <v>2.3050000000000002</v>
      </c>
      <c r="C14" s="189">
        <v>0.68200000000000005</v>
      </c>
      <c r="D14" s="189">
        <v>3.3079999999999998</v>
      </c>
      <c r="E14" s="189">
        <v>7.8920000000000003</v>
      </c>
      <c r="F14" s="189">
        <v>6.5060000000000002</v>
      </c>
      <c r="G14" s="189">
        <v>7.109</v>
      </c>
      <c r="H14" s="189">
        <v>10.523999999999999</v>
      </c>
      <c r="I14" s="189">
        <v>11.673999999999999</v>
      </c>
      <c r="J14" s="189">
        <v>12.148999999999999</v>
      </c>
      <c r="K14" s="189">
        <v>10.544</v>
      </c>
      <c r="L14" s="189">
        <v>18.282</v>
      </c>
      <c r="M14" s="189">
        <v>23.97</v>
      </c>
      <c r="N14" s="189">
        <v>16.954999999999998</v>
      </c>
      <c r="O14" s="189">
        <v>14.531000000000001</v>
      </c>
      <c r="P14" s="189">
        <v>10.364764229180196</v>
      </c>
      <c r="Q14" s="189">
        <v>12.551273615138143</v>
      </c>
    </row>
    <row r="15" spans="1:17" x14ac:dyDescent="0.25">
      <c r="A15" s="108" t="s">
        <v>139</v>
      </c>
      <c r="B15" s="118">
        <v>209.90966666666668</v>
      </c>
      <c r="C15" s="118">
        <v>228.73500000000001</v>
      </c>
      <c r="D15" s="118">
        <v>267.09233333333333</v>
      </c>
      <c r="E15" s="118">
        <v>251.65033333333332</v>
      </c>
      <c r="F15" s="118">
        <v>299.23066666666671</v>
      </c>
      <c r="G15" s="118">
        <v>272.97766666666661</v>
      </c>
      <c r="H15" s="118">
        <v>220.32033333333331</v>
      </c>
      <c r="I15" s="118">
        <v>239.48933333333335</v>
      </c>
      <c r="J15" s="118">
        <v>226.9</v>
      </c>
      <c r="K15" s="118">
        <v>360.33333333333331</v>
      </c>
      <c r="L15" s="118">
        <v>368.66666666666669</v>
      </c>
      <c r="M15" s="118">
        <v>574.33333333333337</v>
      </c>
      <c r="N15" s="118">
        <v>15.166666666666666</v>
      </c>
      <c r="O15" s="118">
        <v>73</v>
      </c>
      <c r="P15" s="118">
        <v>72</v>
      </c>
      <c r="Q15" s="118">
        <v>71.013698630136986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479.31034482758622</v>
      </c>
      <c r="C18" s="120">
        <v>479.31034482758622</v>
      </c>
      <c r="D18" s="120">
        <v>479.31034482758628</v>
      </c>
      <c r="E18" s="120">
        <v>436.50894840589075</v>
      </c>
      <c r="F18" s="120">
        <v>607.71453409267269</v>
      </c>
      <c r="G18" s="120">
        <v>736.11872335775922</v>
      </c>
      <c r="H18" s="120">
        <v>693.31732693606375</v>
      </c>
      <c r="I18" s="120">
        <v>693.31732693606375</v>
      </c>
      <c r="J18" s="120">
        <v>693.31732693606375</v>
      </c>
      <c r="K18" s="120">
        <v>693.31732693606375</v>
      </c>
      <c r="L18" s="120">
        <v>650.51593051436828</v>
      </c>
      <c r="M18" s="120">
        <v>650.51593051436828</v>
      </c>
      <c r="N18" s="120">
        <v>650.51593051436828</v>
      </c>
      <c r="O18" s="120">
        <v>650.51593051436828</v>
      </c>
      <c r="P18" s="120">
        <v>607.71453409267281</v>
      </c>
      <c r="Q18" s="120">
        <v>607.71453409267281</v>
      </c>
    </row>
    <row r="19" spans="1:17" x14ac:dyDescent="0.25">
      <c r="A19" s="180" t="s">
        <v>136</v>
      </c>
      <c r="B19" s="189">
        <f t="shared" ref="B19" si="3">SUM(B20:B21)</f>
        <v>208.44137931034481</v>
      </c>
      <c r="C19" s="189">
        <f t="shared" ref="C19" si="4">SUM(C20:C21)</f>
        <v>208.44137931034481</v>
      </c>
      <c r="D19" s="189">
        <f t="shared" ref="D19" si="5">SUM(D20:D21)</f>
        <v>209.44184274709056</v>
      </c>
      <c r="E19" s="189">
        <f t="shared" ref="E19" si="6">SUM(E20:E21)</f>
        <v>229.20755756529547</v>
      </c>
      <c r="F19" s="189">
        <f t="shared" ref="F19" si="7">SUM(F20:F21)</f>
        <v>243.97095519977165</v>
      </c>
      <c r="G19" s="189">
        <f t="shared" ref="G19" si="8">SUM(G20:G21)</f>
        <v>273.89793584342237</v>
      </c>
      <c r="H19" s="189">
        <f t="shared" ref="H19" si="9">SUM(H20:H21)</f>
        <v>291.86281647548492</v>
      </c>
      <c r="I19" s="189">
        <f t="shared" ref="I19" si="10">SUM(I20:I21)</f>
        <v>322.99035324323057</v>
      </c>
      <c r="J19" s="189">
        <f t="shared" ref="J19" si="11">SUM(J20:J21)</f>
        <v>323.39053861792883</v>
      </c>
      <c r="K19" s="189">
        <f t="shared" ref="K19" si="12">SUM(K20:K21)</f>
        <v>323.1904459305797</v>
      </c>
      <c r="L19" s="189">
        <f t="shared" ref="L19" si="13">SUM(L20:L21)</f>
        <v>314.8300142912762</v>
      </c>
      <c r="M19" s="189">
        <f t="shared" ref="M19" si="14">SUM(M20:M21)</f>
        <v>320.83279491175063</v>
      </c>
      <c r="N19" s="189">
        <f t="shared" ref="N19" si="15">SUM(N20:N21)</f>
        <v>320.83279491175063</v>
      </c>
      <c r="O19" s="189">
        <f t="shared" ref="O19" si="16">SUM(O20:O21)</f>
        <v>305.66921190257614</v>
      </c>
      <c r="P19" s="189">
        <f t="shared" ref="P19" si="17">SUM(P20:P21)</f>
        <v>305.66921190257614</v>
      </c>
      <c r="Q19" s="189">
        <f t="shared" ref="Q19" si="18">SUM(Q20:Q21)</f>
        <v>365.52317318987753</v>
      </c>
    </row>
    <row r="20" spans="1:17" x14ac:dyDescent="0.25">
      <c r="A20" s="179" t="s">
        <v>43</v>
      </c>
      <c r="B20" s="189">
        <v>205.79195402298851</v>
      </c>
      <c r="C20" s="189">
        <v>205.79195402298851</v>
      </c>
      <c r="D20" s="189">
        <v>205.79195402298851</v>
      </c>
      <c r="E20" s="189">
        <v>220.75544434481387</v>
      </c>
      <c r="F20" s="189">
        <v>235.7189346666392</v>
      </c>
      <c r="G20" s="189">
        <v>265.64591531028992</v>
      </c>
      <c r="H20" s="189">
        <v>280.60940563211528</v>
      </c>
      <c r="I20" s="189">
        <v>310.53638627576601</v>
      </c>
      <c r="J20" s="189">
        <v>310.53638627576601</v>
      </c>
      <c r="K20" s="189">
        <v>310.53638627576601</v>
      </c>
      <c r="L20" s="189">
        <v>295.57289595394064</v>
      </c>
      <c r="M20" s="189">
        <v>295.57289595394064</v>
      </c>
      <c r="N20" s="189">
        <v>295.57289595394064</v>
      </c>
      <c r="O20" s="189">
        <v>280.60940563211528</v>
      </c>
      <c r="P20" s="189">
        <v>280.60940563211528</v>
      </c>
      <c r="Q20" s="189">
        <v>340.46336691941667</v>
      </c>
    </row>
    <row r="21" spans="1:17" x14ac:dyDescent="0.25">
      <c r="A21" s="179" t="s">
        <v>344</v>
      </c>
      <c r="B21" s="189">
        <v>2.6494252873563222</v>
      </c>
      <c r="C21" s="189">
        <v>2.6494252873563222</v>
      </c>
      <c r="D21" s="189">
        <v>3.6498887241020599</v>
      </c>
      <c r="E21" s="189">
        <v>8.4521132204815999</v>
      </c>
      <c r="F21" s="189">
        <v>8.2520205331324519</v>
      </c>
      <c r="G21" s="189">
        <v>8.2520205331324519</v>
      </c>
      <c r="H21" s="189">
        <v>11.253410843369664</v>
      </c>
      <c r="I21" s="189">
        <v>12.453966967464549</v>
      </c>
      <c r="J21" s="189">
        <v>12.854152342162841</v>
      </c>
      <c r="K21" s="189">
        <v>12.654059654813697</v>
      </c>
      <c r="L21" s="189">
        <v>19.257118337335562</v>
      </c>
      <c r="M21" s="189">
        <v>25.259898957809988</v>
      </c>
      <c r="N21" s="189">
        <v>25.259898957809988</v>
      </c>
      <c r="O21" s="189">
        <v>25.05980627046084</v>
      </c>
      <c r="P21" s="189">
        <v>25.059806270460843</v>
      </c>
      <c r="Q21" s="189">
        <v>25.05980627046084</v>
      </c>
    </row>
    <row r="22" spans="1:17" x14ac:dyDescent="0.25">
      <c r="A22" s="108" t="s">
        <v>139</v>
      </c>
      <c r="B22" s="118">
        <v>402.29885057471267</v>
      </c>
      <c r="C22" s="118">
        <v>402.29885057471267</v>
      </c>
      <c r="D22" s="118">
        <v>365.86564533354573</v>
      </c>
      <c r="E22" s="118">
        <v>365.86564533354573</v>
      </c>
      <c r="F22" s="118">
        <v>365.86564533354573</v>
      </c>
      <c r="G22" s="118">
        <v>329.43244009237878</v>
      </c>
      <c r="H22" s="118">
        <v>329.43244009237878</v>
      </c>
      <c r="I22" s="118">
        <v>292.99923485121184</v>
      </c>
      <c r="J22" s="118">
        <v>292.99923485121184</v>
      </c>
      <c r="K22" s="118">
        <v>402.29885057471273</v>
      </c>
      <c r="L22" s="118">
        <v>402.29885057471279</v>
      </c>
      <c r="M22" s="118">
        <v>620.89808202171446</v>
      </c>
      <c r="N22" s="118">
        <v>620.89808202171446</v>
      </c>
      <c r="O22" s="118">
        <v>584.46487678054746</v>
      </c>
      <c r="P22" s="118">
        <v>584.46487678054746</v>
      </c>
      <c r="Q22" s="118">
        <v>548.03167153938045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5.6843418860808015E-14</v>
      </c>
      <c r="E24" s="120">
        <v>0</v>
      </c>
      <c r="F24" s="120">
        <v>171.20558568678203</v>
      </c>
      <c r="G24" s="120">
        <v>128.40418926508653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14.963490321825351</v>
      </c>
      <c r="D25" s="189">
        <f t="shared" ref="D25" si="20">SUM(D26:D27)</f>
        <v>1.200556124094885</v>
      </c>
      <c r="E25" s="189">
        <f t="shared" ref="E25" si="21">SUM(E26:E27)</f>
        <v>19.765714818204902</v>
      </c>
      <c r="F25" s="189">
        <f t="shared" ref="F25" si="22">SUM(F26:F27)</f>
        <v>29.926980643650694</v>
      </c>
      <c r="G25" s="189">
        <f t="shared" ref="G25" si="23">SUM(G26:G27)</f>
        <v>29.926980643650722</v>
      </c>
      <c r="H25" s="189">
        <f t="shared" ref="H25" si="24">SUM(H26:H27)</f>
        <v>18.164973319411722</v>
      </c>
      <c r="I25" s="189">
        <f t="shared" ref="I25" si="25">SUM(I26:I27)</f>
        <v>46.091027089570943</v>
      </c>
      <c r="J25" s="189">
        <f t="shared" ref="J25" si="26">SUM(J26:J27)</f>
        <v>0.4001853746982949</v>
      </c>
      <c r="K25" s="189">
        <f t="shared" ref="K25" si="27">SUM(K26:K27)</f>
        <v>0</v>
      </c>
      <c r="L25" s="189">
        <f t="shared" ref="L25" si="28">SUM(L26:L27)</f>
        <v>6.6030586825218665</v>
      </c>
      <c r="M25" s="189">
        <f t="shared" ref="M25" si="29">SUM(M26:M27)</f>
        <v>6.2028733078235714</v>
      </c>
      <c r="N25" s="189">
        <f t="shared" ref="N25" si="30">SUM(N26:N27)</f>
        <v>0</v>
      </c>
      <c r="O25" s="189">
        <f t="shared" ref="O25" si="31">SUM(O26:O27)</f>
        <v>0</v>
      </c>
      <c r="P25" s="189">
        <f t="shared" ref="P25" si="32">SUM(P26:P27)</f>
        <v>3.5527136788005009E-15</v>
      </c>
      <c r="Q25" s="189">
        <f t="shared" ref="Q25" si="33">SUM(Q26:Q27)</f>
        <v>59.853961287301395</v>
      </c>
    </row>
    <row r="26" spans="1:17" x14ac:dyDescent="0.25">
      <c r="A26" s="102" t="s">
        <v>43</v>
      </c>
      <c r="B26" s="189"/>
      <c r="C26" s="189">
        <v>14.963490321825351</v>
      </c>
      <c r="D26" s="189">
        <v>0</v>
      </c>
      <c r="E26" s="189">
        <v>14.963490321825361</v>
      </c>
      <c r="F26" s="189">
        <v>29.926980643650694</v>
      </c>
      <c r="G26" s="189">
        <v>29.926980643650722</v>
      </c>
      <c r="H26" s="189">
        <v>14.963490321825361</v>
      </c>
      <c r="I26" s="189">
        <v>44.890470965476055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59.853961287301395</v>
      </c>
    </row>
    <row r="27" spans="1:17" x14ac:dyDescent="0.25">
      <c r="A27" s="102" t="s">
        <v>344</v>
      </c>
      <c r="B27" s="189"/>
      <c r="C27" s="189">
        <v>0</v>
      </c>
      <c r="D27" s="189">
        <v>1.200556124094885</v>
      </c>
      <c r="E27" s="189">
        <v>4.80222449637954</v>
      </c>
      <c r="F27" s="189">
        <v>0</v>
      </c>
      <c r="G27" s="189">
        <v>0</v>
      </c>
      <c r="H27" s="189">
        <v>3.2014829975863597</v>
      </c>
      <c r="I27" s="189">
        <v>1.2005561240948848</v>
      </c>
      <c r="J27" s="189">
        <v>0.4001853746982949</v>
      </c>
      <c r="K27" s="189">
        <v>0</v>
      </c>
      <c r="L27" s="189">
        <v>6.6030586825218665</v>
      </c>
      <c r="M27" s="189">
        <v>6.2028733078235714</v>
      </c>
      <c r="N27" s="189">
        <v>0</v>
      </c>
      <c r="O27" s="189">
        <v>0</v>
      </c>
      <c r="P27" s="189">
        <v>3.5527136788005009E-15</v>
      </c>
      <c r="Q27" s="189">
        <v>0</v>
      </c>
    </row>
    <row r="28" spans="1:17" x14ac:dyDescent="0.25">
      <c r="A28" s="119" t="s">
        <v>139</v>
      </c>
      <c r="B28" s="118"/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109.29961572350089</v>
      </c>
      <c r="L28" s="118">
        <v>36.433205241166966</v>
      </c>
      <c r="M28" s="118">
        <v>218.59923144700176</v>
      </c>
      <c r="N28" s="118">
        <v>0</v>
      </c>
      <c r="O28" s="118">
        <v>0</v>
      </c>
      <c r="P28" s="118">
        <v>0</v>
      </c>
      <c r="Q28" s="118">
        <v>0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42.801396421695529</v>
      </c>
      <c r="F30" s="120">
        <f t="shared" si="34"/>
        <v>0</v>
      </c>
      <c r="G30" s="120">
        <f t="shared" si="34"/>
        <v>0</v>
      </c>
      <c r="H30" s="120">
        <f t="shared" si="34"/>
        <v>42.801396421695472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42.801396421695472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42.801396421695472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14.963490321825361</v>
      </c>
      <c r="D31" s="189">
        <f t="shared" si="35"/>
        <v>0.20009268734914709</v>
      </c>
      <c r="E31" s="189">
        <f t="shared" si="35"/>
        <v>0</v>
      </c>
      <c r="F31" s="189">
        <f t="shared" si="35"/>
        <v>15.163583009174509</v>
      </c>
      <c r="G31" s="189">
        <f t="shared" si="35"/>
        <v>0</v>
      </c>
      <c r="H31" s="189">
        <f t="shared" si="35"/>
        <v>0.20009268734914798</v>
      </c>
      <c r="I31" s="189">
        <f t="shared" si="35"/>
        <v>14.963490321825304</v>
      </c>
      <c r="J31" s="189">
        <f t="shared" si="35"/>
        <v>0</v>
      </c>
      <c r="K31" s="189">
        <f t="shared" si="35"/>
        <v>0.20009268734914443</v>
      </c>
      <c r="L31" s="189">
        <f t="shared" si="35"/>
        <v>14.963490321825361</v>
      </c>
      <c r="M31" s="189">
        <f t="shared" si="35"/>
        <v>0.20009268734914798</v>
      </c>
      <c r="N31" s="189">
        <f t="shared" si="35"/>
        <v>0</v>
      </c>
      <c r="O31" s="189">
        <f t="shared" si="35"/>
        <v>15.163583009174509</v>
      </c>
      <c r="P31" s="189">
        <f t="shared" si="35"/>
        <v>0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14.963490321825361</v>
      </c>
      <c r="D32" s="189">
        <f t="shared" si="36"/>
        <v>0</v>
      </c>
      <c r="E32" s="189">
        <f t="shared" si="36"/>
        <v>0</v>
      </c>
      <c r="F32" s="189">
        <f t="shared" si="36"/>
        <v>14.963490321825361</v>
      </c>
      <c r="G32" s="189">
        <f t="shared" si="36"/>
        <v>0</v>
      </c>
      <c r="H32" s="189">
        <f t="shared" si="36"/>
        <v>0</v>
      </c>
      <c r="I32" s="189">
        <f t="shared" si="36"/>
        <v>14.963490321825304</v>
      </c>
      <c r="J32" s="189">
        <f t="shared" si="36"/>
        <v>0</v>
      </c>
      <c r="K32" s="189">
        <f t="shared" si="36"/>
        <v>0</v>
      </c>
      <c r="L32" s="189">
        <f t="shared" si="36"/>
        <v>14.963490321825361</v>
      </c>
      <c r="M32" s="189">
        <f t="shared" si="36"/>
        <v>0</v>
      </c>
      <c r="N32" s="189">
        <f t="shared" si="36"/>
        <v>0</v>
      </c>
      <c r="O32" s="189">
        <f t="shared" si="36"/>
        <v>14.963490321825361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0.20009268734914709</v>
      </c>
      <c r="E33" s="189">
        <f t="shared" si="37"/>
        <v>0</v>
      </c>
      <c r="F33" s="189">
        <f t="shared" si="37"/>
        <v>0.20009268734914798</v>
      </c>
      <c r="G33" s="189">
        <f t="shared" si="37"/>
        <v>0</v>
      </c>
      <c r="H33" s="189">
        <f t="shared" si="37"/>
        <v>0.20009268734914798</v>
      </c>
      <c r="I33" s="189">
        <f t="shared" si="37"/>
        <v>0</v>
      </c>
      <c r="J33" s="189">
        <f t="shared" si="37"/>
        <v>0</v>
      </c>
      <c r="K33" s="189">
        <f t="shared" si="37"/>
        <v>0.20009268734914443</v>
      </c>
      <c r="L33" s="189">
        <f t="shared" si="37"/>
        <v>0</v>
      </c>
      <c r="M33" s="189">
        <f t="shared" si="37"/>
        <v>0.20009268734914798</v>
      </c>
      <c r="N33" s="189">
        <f t="shared" si="37"/>
        <v>0</v>
      </c>
      <c r="O33" s="189">
        <f t="shared" si="37"/>
        <v>0.20009268734914798</v>
      </c>
      <c r="P33" s="189">
        <f t="shared" si="37"/>
        <v>0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0</v>
      </c>
      <c r="D34" s="118">
        <f t="shared" si="38"/>
        <v>36.433205241166945</v>
      </c>
      <c r="E34" s="118">
        <f t="shared" si="38"/>
        <v>0</v>
      </c>
      <c r="F34" s="118">
        <f t="shared" si="38"/>
        <v>0</v>
      </c>
      <c r="G34" s="118">
        <f t="shared" si="38"/>
        <v>36.433205241166945</v>
      </c>
      <c r="H34" s="118">
        <f t="shared" si="38"/>
        <v>0</v>
      </c>
      <c r="I34" s="118">
        <f t="shared" si="38"/>
        <v>36.433205241166945</v>
      </c>
      <c r="J34" s="118">
        <f t="shared" si="38"/>
        <v>0</v>
      </c>
      <c r="K34" s="118">
        <f t="shared" si="38"/>
        <v>0</v>
      </c>
      <c r="L34" s="118">
        <f t="shared" si="38"/>
        <v>36.433205241166888</v>
      </c>
      <c r="M34" s="118">
        <f t="shared" si="38"/>
        <v>0</v>
      </c>
      <c r="N34" s="118">
        <f t="shared" si="38"/>
        <v>0</v>
      </c>
      <c r="O34" s="118">
        <f t="shared" si="38"/>
        <v>36.433205241167002</v>
      </c>
      <c r="P34" s="118">
        <f t="shared" si="38"/>
        <v>0</v>
      </c>
      <c r="Q34" s="118">
        <f t="shared" si="38"/>
        <v>36.433205241167002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62.310344827586221</v>
      </c>
      <c r="C36" s="120">
        <f t="shared" ref="C36:Q36" si="39">C18-C11</f>
        <v>160.31034482758622</v>
      </c>
      <c r="D36" s="120">
        <f t="shared" si="39"/>
        <v>118.31034482758628</v>
      </c>
      <c r="E36" s="120">
        <f t="shared" si="39"/>
        <v>103.50894840589075</v>
      </c>
      <c r="F36" s="120">
        <f t="shared" si="39"/>
        <v>47.714534092672693</v>
      </c>
      <c r="G36" s="120">
        <f t="shared" si="39"/>
        <v>47.118723357759222</v>
      </c>
      <c r="H36" s="120">
        <f t="shared" si="39"/>
        <v>71.317326936063751</v>
      </c>
      <c r="I36" s="120">
        <f t="shared" si="39"/>
        <v>670.31732693606375</v>
      </c>
      <c r="J36" s="120">
        <f t="shared" si="39"/>
        <v>659.81732693606375</v>
      </c>
      <c r="K36" s="120">
        <f t="shared" si="39"/>
        <v>649.31732693606375</v>
      </c>
      <c r="L36" s="120">
        <f t="shared" si="39"/>
        <v>200.51593051436828</v>
      </c>
      <c r="M36" s="120">
        <f t="shared" si="39"/>
        <v>130.51593051436828</v>
      </c>
      <c r="N36" s="120">
        <f t="shared" si="39"/>
        <v>236.51593051436828</v>
      </c>
      <c r="O36" s="120">
        <f t="shared" si="39"/>
        <v>259.51593051436828</v>
      </c>
      <c r="P36" s="120">
        <f t="shared" si="39"/>
        <v>244.71453409267281</v>
      </c>
      <c r="Q36" s="120">
        <f t="shared" si="39"/>
        <v>131.78394536420342</v>
      </c>
    </row>
    <row r="37" spans="1:17" x14ac:dyDescent="0.25">
      <c r="A37" s="180" t="s">
        <v>136</v>
      </c>
      <c r="B37" s="189">
        <f>SUM(B38:B39)</f>
        <v>27.097379310344841</v>
      </c>
      <c r="C37" s="189">
        <f t="shared" ref="C37:Q37" si="40">SUM(C38:C39)</f>
        <v>25.928379310344837</v>
      </c>
      <c r="D37" s="189">
        <f t="shared" si="40"/>
        <v>19.081842747090572</v>
      </c>
      <c r="E37" s="189">
        <f t="shared" si="40"/>
        <v>24.471557565295473</v>
      </c>
      <c r="F37" s="189">
        <f t="shared" si="40"/>
        <v>15.117955199771643</v>
      </c>
      <c r="G37" s="189">
        <f t="shared" si="40"/>
        <v>27.788935843422372</v>
      </c>
      <c r="H37" s="189">
        <f t="shared" si="40"/>
        <v>25.538816475484936</v>
      </c>
      <c r="I37" s="189">
        <f t="shared" si="40"/>
        <v>28.81135324323056</v>
      </c>
      <c r="J37" s="189">
        <f t="shared" si="40"/>
        <v>46.489538617928837</v>
      </c>
      <c r="K37" s="189">
        <f t="shared" si="40"/>
        <v>111.6464459305797</v>
      </c>
      <c r="L37" s="189">
        <f t="shared" si="40"/>
        <v>55.548014291276203</v>
      </c>
      <c r="M37" s="189">
        <f t="shared" si="40"/>
        <v>36.862794911750633</v>
      </c>
      <c r="N37" s="189">
        <f t="shared" si="40"/>
        <v>54.877794911750634</v>
      </c>
      <c r="O37" s="189">
        <f t="shared" si="40"/>
        <v>41.138211902576124</v>
      </c>
      <c r="P37" s="189">
        <f t="shared" si="40"/>
        <v>32.304447673395927</v>
      </c>
      <c r="Q37" s="189">
        <f t="shared" si="40"/>
        <v>34.490466925458563</v>
      </c>
    </row>
    <row r="38" spans="1:17" x14ac:dyDescent="0.25">
      <c r="A38" s="179" t="s">
        <v>43</v>
      </c>
      <c r="B38" s="189">
        <f t="shared" ref="B38:Q38" si="41">B20-B13</f>
        <v>26.752954022988519</v>
      </c>
      <c r="C38" s="189">
        <f t="shared" si="41"/>
        <v>23.960954022988517</v>
      </c>
      <c r="D38" s="189">
        <f t="shared" si="41"/>
        <v>18.739954022988513</v>
      </c>
      <c r="E38" s="189">
        <f t="shared" si="41"/>
        <v>23.911444344813873</v>
      </c>
      <c r="F38" s="189">
        <f t="shared" si="41"/>
        <v>13.371934666639191</v>
      </c>
      <c r="G38" s="189">
        <f t="shared" si="41"/>
        <v>26.645915310289922</v>
      </c>
      <c r="H38" s="189">
        <f t="shared" si="41"/>
        <v>24.809405632115272</v>
      </c>
      <c r="I38" s="189">
        <f t="shared" si="41"/>
        <v>28.03138627576601</v>
      </c>
      <c r="J38" s="189">
        <f t="shared" si="41"/>
        <v>45.784386275765996</v>
      </c>
      <c r="K38" s="189">
        <f t="shared" si="41"/>
        <v>109.53638627576601</v>
      </c>
      <c r="L38" s="189">
        <f t="shared" si="41"/>
        <v>54.572895953940645</v>
      </c>
      <c r="M38" s="189">
        <f t="shared" si="41"/>
        <v>35.572895953940645</v>
      </c>
      <c r="N38" s="189">
        <f t="shared" si="41"/>
        <v>46.572895953940645</v>
      </c>
      <c r="O38" s="189">
        <f t="shared" si="41"/>
        <v>30.609405632115283</v>
      </c>
      <c r="P38" s="189">
        <f t="shared" si="41"/>
        <v>17.609405632115283</v>
      </c>
      <c r="Q38" s="189">
        <f t="shared" si="41"/>
        <v>21.981934270135866</v>
      </c>
    </row>
    <row r="39" spans="1:17" x14ac:dyDescent="0.25">
      <c r="A39" s="179" t="s">
        <v>344</v>
      </c>
      <c r="B39" s="189">
        <f t="shared" ref="B39:Q39" si="42">B21-B14</f>
        <v>0.34442528735632205</v>
      </c>
      <c r="C39" s="189">
        <f t="shared" si="42"/>
        <v>1.9674252873563223</v>
      </c>
      <c r="D39" s="189">
        <f t="shared" si="42"/>
        <v>0.34188872410206006</v>
      </c>
      <c r="E39" s="189">
        <f t="shared" si="42"/>
        <v>0.56011322048159951</v>
      </c>
      <c r="F39" s="189">
        <f t="shared" si="42"/>
        <v>1.7460205331324516</v>
      </c>
      <c r="G39" s="189">
        <f t="shared" si="42"/>
        <v>1.1430205331324519</v>
      </c>
      <c r="H39" s="189">
        <f t="shared" si="42"/>
        <v>0.72941084336966533</v>
      </c>
      <c r="I39" s="189">
        <f t="shared" si="42"/>
        <v>0.7799669674645493</v>
      </c>
      <c r="J39" s="189">
        <f t="shared" si="42"/>
        <v>0.70515234216284206</v>
      </c>
      <c r="K39" s="189">
        <f t="shared" si="42"/>
        <v>2.1100596548136963</v>
      </c>
      <c r="L39" s="189">
        <f t="shared" si="42"/>
        <v>0.9751183373355623</v>
      </c>
      <c r="M39" s="189">
        <f t="shared" si="42"/>
        <v>1.2898989578099886</v>
      </c>
      <c r="N39" s="189">
        <f t="shared" si="42"/>
        <v>8.3048989578099892</v>
      </c>
      <c r="O39" s="189">
        <f t="shared" si="42"/>
        <v>10.528806270460839</v>
      </c>
      <c r="P39" s="189">
        <f t="shared" si="42"/>
        <v>14.695042041280647</v>
      </c>
      <c r="Q39" s="189">
        <f t="shared" si="42"/>
        <v>12.508532655322696</v>
      </c>
    </row>
    <row r="40" spans="1:17" x14ac:dyDescent="0.25">
      <c r="A40" s="108" t="s">
        <v>139</v>
      </c>
      <c r="B40" s="118">
        <f t="shared" ref="B40:Q40" si="43">B22-B15</f>
        <v>192.38918390804599</v>
      </c>
      <c r="C40" s="118">
        <f t="shared" si="43"/>
        <v>173.56385057471266</v>
      </c>
      <c r="D40" s="118">
        <f t="shared" si="43"/>
        <v>98.7733120002124</v>
      </c>
      <c r="E40" s="118">
        <f t="shared" si="43"/>
        <v>114.21531200021241</v>
      </c>
      <c r="F40" s="118">
        <f t="shared" si="43"/>
        <v>66.634978666879022</v>
      </c>
      <c r="G40" s="118">
        <f t="shared" si="43"/>
        <v>56.454773425712176</v>
      </c>
      <c r="H40" s="118">
        <f t="shared" si="43"/>
        <v>109.11210675904547</v>
      </c>
      <c r="I40" s="118">
        <f t="shared" si="43"/>
        <v>53.50990151787849</v>
      </c>
      <c r="J40" s="118">
        <f t="shared" si="43"/>
        <v>66.099234851211833</v>
      </c>
      <c r="K40" s="118">
        <f t="shared" si="43"/>
        <v>41.965517241379416</v>
      </c>
      <c r="L40" s="118">
        <f t="shared" si="43"/>
        <v>33.632183908046102</v>
      </c>
      <c r="M40" s="118">
        <f t="shared" si="43"/>
        <v>46.564748688381087</v>
      </c>
      <c r="N40" s="118">
        <f t="shared" si="43"/>
        <v>605.73141535504783</v>
      </c>
      <c r="O40" s="118">
        <f t="shared" si="43"/>
        <v>511.46487678054746</v>
      </c>
      <c r="P40" s="118">
        <f t="shared" si="43"/>
        <v>512.46487678054746</v>
      </c>
      <c r="Q40" s="118">
        <f t="shared" si="43"/>
        <v>477.01797290924344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401.38558965860011</v>
      </c>
      <c r="C43" s="38">
        <v>405.29039249999994</v>
      </c>
      <c r="D43" s="38">
        <v>358.85493349999996</v>
      </c>
      <c r="E43" s="38">
        <v>354.54948000000013</v>
      </c>
      <c r="F43" s="38">
        <v>424.65624349999985</v>
      </c>
      <c r="G43" s="38">
        <v>430.51254473311224</v>
      </c>
      <c r="H43" s="38">
        <v>428.91808749999984</v>
      </c>
      <c r="I43" s="38">
        <v>369.26858950000047</v>
      </c>
      <c r="J43" s="38">
        <v>354.00018850000015</v>
      </c>
      <c r="K43" s="38">
        <v>243.86027049999973</v>
      </c>
      <c r="L43" s="38">
        <v>280.08325215314341</v>
      </c>
      <c r="M43" s="38">
        <v>301.38684917779335</v>
      </c>
      <c r="N43" s="38">
        <v>272.98432355528115</v>
      </c>
      <c r="O43" s="38">
        <v>269.04740027821515</v>
      </c>
      <c r="P43" s="38">
        <v>283.6085931742769</v>
      </c>
      <c r="Q43" s="38">
        <v>297.8110222497362</v>
      </c>
    </row>
    <row r="44" spans="1:17" x14ac:dyDescent="0.25">
      <c r="A44" s="55" t="s">
        <v>33</v>
      </c>
      <c r="B44" s="54">
        <v>5.9963009376237886E-2</v>
      </c>
      <c r="C44" s="54">
        <v>0</v>
      </c>
      <c r="D44" s="54">
        <v>5.928599999999995E-2</v>
      </c>
      <c r="E44" s="54">
        <v>0</v>
      </c>
      <c r="F44" s="54">
        <v>17.539515999999992</v>
      </c>
      <c r="G44" s="54">
        <v>32.6602629583452</v>
      </c>
      <c r="H44" s="54">
        <v>25.539874999999981</v>
      </c>
      <c r="I44" s="54">
        <v>5.0305120000002104</v>
      </c>
      <c r="J44" s="54">
        <v>13.236001000000213</v>
      </c>
      <c r="K44" s="54">
        <v>7.9692179999999571</v>
      </c>
      <c r="L44" s="54">
        <v>13.807399576950303</v>
      </c>
      <c r="M44" s="54">
        <v>23.298643319302037</v>
      </c>
      <c r="N44" s="54">
        <v>19.89739062746127</v>
      </c>
      <c r="O44" s="54">
        <v>23.672108710453735</v>
      </c>
      <c r="P44" s="54">
        <v>22.667830217559981</v>
      </c>
      <c r="Q44" s="54">
        <v>28.884418715694885</v>
      </c>
    </row>
    <row r="45" spans="1:17" x14ac:dyDescent="0.25">
      <c r="A45" s="52" t="s">
        <v>32</v>
      </c>
      <c r="B45" s="51">
        <v>53.567604156763572</v>
      </c>
      <c r="C45" s="51">
        <v>45.166667499999988</v>
      </c>
      <c r="D45" s="51">
        <v>35.647364999999837</v>
      </c>
      <c r="E45" s="51">
        <v>29.906729999999996</v>
      </c>
      <c r="F45" s="51">
        <v>37.75496000000004</v>
      </c>
      <c r="G45" s="51">
        <v>51.539191780999332</v>
      </c>
      <c r="H45" s="51">
        <v>60.620699999999907</v>
      </c>
      <c r="I45" s="51">
        <v>7.8704100000001382</v>
      </c>
      <c r="J45" s="51">
        <v>3.3949824999999283</v>
      </c>
      <c r="K45" s="51">
        <v>9.5205949999998793</v>
      </c>
      <c r="L45" s="51">
        <v>0.45970281841342064</v>
      </c>
      <c r="M45" s="51">
        <v>0.71056306867453145</v>
      </c>
      <c r="N45" s="51">
        <v>0.66282665727530343</v>
      </c>
      <c r="O45" s="51">
        <v>0.97928196365165832</v>
      </c>
      <c r="P45" s="51">
        <v>1.0091311574870758</v>
      </c>
      <c r="Q45" s="51">
        <v>1.2779431183671335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1.1008500000000652</v>
      </c>
      <c r="J47" s="51">
        <v>0.27541000000000082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76</v>
      </c>
      <c r="B48" s="51">
        <v>4.0961799975834339</v>
      </c>
      <c r="C48" s="51">
        <v>7.4228599999999858</v>
      </c>
      <c r="D48" s="51">
        <v>0.77481999999983486</v>
      </c>
      <c r="E48" s="51">
        <v>1.0251075000000043</v>
      </c>
      <c r="F48" s="51">
        <v>0.50066500000004055</v>
      </c>
      <c r="G48" s="51">
        <v>1.2781049932178234</v>
      </c>
      <c r="H48" s="51">
        <v>1.2749449999999172</v>
      </c>
      <c r="I48" s="51">
        <v>0.50180250000011029</v>
      </c>
      <c r="J48" s="51">
        <v>0.24995499999992887</v>
      </c>
      <c r="K48" s="51">
        <v>0.25013499999987943</v>
      </c>
      <c r="L48" s="51">
        <v>0.25406259998308656</v>
      </c>
      <c r="M48" s="51">
        <v>0.50752850622752987</v>
      </c>
      <c r="N48" s="51">
        <v>0.25082875953528116</v>
      </c>
      <c r="O48" s="51">
        <v>0.50753833356604616</v>
      </c>
      <c r="P48" s="51">
        <v>1.0091311574870758</v>
      </c>
      <c r="Q48" s="51">
        <v>0.25083649034235123</v>
      </c>
    </row>
    <row r="49" spans="1:17" x14ac:dyDescent="0.25">
      <c r="A49" s="53" t="s">
        <v>29</v>
      </c>
      <c r="B49" s="51">
        <v>49.202760802238288</v>
      </c>
      <c r="C49" s="51">
        <v>37.743807500000003</v>
      </c>
      <c r="D49" s="51">
        <v>34.872545000000002</v>
      </c>
      <c r="E49" s="51">
        <v>28.881622499999992</v>
      </c>
      <c r="F49" s="51">
        <v>37.254294999999999</v>
      </c>
      <c r="G49" s="51">
        <v>49.442926072906545</v>
      </c>
      <c r="H49" s="51">
        <v>58.520762499999989</v>
      </c>
      <c r="I49" s="51">
        <v>4.7868725000000012</v>
      </c>
      <c r="J49" s="51">
        <v>2.8696174999999986</v>
      </c>
      <c r="K49" s="51">
        <v>9.0704700000000003</v>
      </c>
      <c r="L49" s="51">
        <v>0</v>
      </c>
      <c r="M49" s="51">
        <v>0</v>
      </c>
      <c r="N49" s="51">
        <v>0</v>
      </c>
      <c r="O49" s="51">
        <v>0.47174363008561215</v>
      </c>
      <c r="P49" s="51">
        <v>0</v>
      </c>
      <c r="Q49" s="51">
        <v>0</v>
      </c>
    </row>
    <row r="50" spans="1:17" x14ac:dyDescent="0.25">
      <c r="A50" s="53" t="s">
        <v>28</v>
      </c>
      <c r="B50" s="51">
        <v>0.2686633569418504</v>
      </c>
      <c r="C50" s="51">
        <v>0</v>
      </c>
      <c r="D50" s="51">
        <v>0</v>
      </c>
      <c r="E50" s="51">
        <v>0</v>
      </c>
      <c r="F50" s="51">
        <v>0</v>
      </c>
      <c r="G50" s="51">
        <v>0.81816071487496345</v>
      </c>
      <c r="H50" s="51">
        <v>0.82499250000000046</v>
      </c>
      <c r="I50" s="51">
        <v>1.4808849999999616</v>
      </c>
      <c r="J50" s="51">
        <v>0</v>
      </c>
      <c r="K50" s="51">
        <v>0.19998999999999967</v>
      </c>
      <c r="L50" s="51">
        <v>0.20564021843033409</v>
      </c>
      <c r="M50" s="51">
        <v>0.20303456244700158</v>
      </c>
      <c r="N50" s="51">
        <v>0.41199789774002227</v>
      </c>
      <c r="O50" s="51">
        <v>0</v>
      </c>
      <c r="P50" s="51">
        <v>0</v>
      </c>
      <c r="Q50" s="51">
        <v>1.0271066280247823</v>
      </c>
    </row>
    <row r="51" spans="1:17" x14ac:dyDescent="0.25">
      <c r="A51" s="52" t="s">
        <v>27</v>
      </c>
      <c r="B51" s="51">
        <v>215.09297048485644</v>
      </c>
      <c r="C51" s="51">
        <v>194.58900249999988</v>
      </c>
      <c r="D51" s="51">
        <v>170.47762250000005</v>
      </c>
      <c r="E51" s="51">
        <v>167.84777750000012</v>
      </c>
      <c r="F51" s="51">
        <v>182.61889999999983</v>
      </c>
      <c r="G51" s="51">
        <v>161.95061445406168</v>
      </c>
      <c r="H51" s="51">
        <v>157.73917999999992</v>
      </c>
      <c r="I51" s="51">
        <v>175.93394000000012</v>
      </c>
      <c r="J51" s="51">
        <v>163.42379500000004</v>
      </c>
      <c r="K51" s="51">
        <v>106.49987499999997</v>
      </c>
      <c r="L51" s="51">
        <v>118.45528209596716</v>
      </c>
      <c r="M51" s="51">
        <v>128.05109407867235</v>
      </c>
      <c r="N51" s="51">
        <v>113.31418542750566</v>
      </c>
      <c r="O51" s="51">
        <v>128.9817449734586</v>
      </c>
      <c r="P51" s="51">
        <v>142.65072641830176</v>
      </c>
      <c r="Q51" s="51">
        <v>143.42253992909031</v>
      </c>
    </row>
    <row r="52" spans="1:17" x14ac:dyDescent="0.25">
      <c r="A52" s="53" t="s">
        <v>66</v>
      </c>
      <c r="B52" s="51">
        <v>215.09297048485644</v>
      </c>
      <c r="C52" s="51">
        <v>194.58900249999988</v>
      </c>
      <c r="D52" s="51">
        <v>170.47762250000005</v>
      </c>
      <c r="E52" s="51">
        <v>167.84777750000012</v>
      </c>
      <c r="F52" s="51">
        <v>182.61889999999983</v>
      </c>
      <c r="G52" s="51">
        <v>161.95061445406168</v>
      </c>
      <c r="H52" s="51">
        <v>157.73917999999992</v>
      </c>
      <c r="I52" s="51">
        <v>175.93394000000012</v>
      </c>
      <c r="J52" s="51">
        <v>163.42379500000004</v>
      </c>
      <c r="K52" s="51">
        <v>106.49987499999997</v>
      </c>
      <c r="L52" s="51">
        <v>118.45528209596716</v>
      </c>
      <c r="M52" s="51">
        <v>128.05109407867235</v>
      </c>
      <c r="N52" s="51">
        <v>113.31418542750566</v>
      </c>
      <c r="O52" s="51">
        <v>128.9817449734586</v>
      </c>
      <c r="P52" s="51">
        <v>142.65072641830176</v>
      </c>
      <c r="Q52" s="51">
        <v>143.42253992909031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1.8271709292408929</v>
      </c>
      <c r="C54" s="51">
        <v>1.8998575000000884</v>
      </c>
      <c r="D54" s="51">
        <v>1.9498575000000358</v>
      </c>
      <c r="E54" s="51">
        <v>0.57594500000003102</v>
      </c>
      <c r="F54" s="51">
        <v>2.1030575000000002</v>
      </c>
      <c r="G54" s="51">
        <v>1.6181867864498649</v>
      </c>
      <c r="H54" s="51">
        <v>1.3999825000000232</v>
      </c>
      <c r="I54" s="51">
        <v>1.1469175000000202</v>
      </c>
      <c r="J54" s="51">
        <v>4.2748925</v>
      </c>
      <c r="K54" s="51">
        <v>0.59655499999999995</v>
      </c>
      <c r="L54" s="51">
        <v>0.62696376818051558</v>
      </c>
      <c r="M54" s="51">
        <v>0.80013977172221828</v>
      </c>
      <c r="N54" s="51">
        <v>0.43588565915156074</v>
      </c>
      <c r="O54" s="51">
        <v>0.20301608062925425</v>
      </c>
      <c r="P54" s="51">
        <v>0.26273459546991695</v>
      </c>
      <c r="Q54" s="51">
        <v>0.25078905941044027</v>
      </c>
    </row>
    <row r="55" spans="1:17" x14ac:dyDescent="0.25">
      <c r="A55" s="53" t="s">
        <v>23</v>
      </c>
      <c r="B55" s="51">
        <v>1.8271709292408929</v>
      </c>
      <c r="C55" s="51">
        <v>1.8998575000000884</v>
      </c>
      <c r="D55" s="51">
        <v>1.9498575000000358</v>
      </c>
      <c r="E55" s="51">
        <v>0.57594500000003102</v>
      </c>
      <c r="F55" s="51">
        <v>2.1030575000000002</v>
      </c>
      <c r="G55" s="51">
        <v>1.6181867864498649</v>
      </c>
      <c r="H55" s="51">
        <v>1.3999825000000232</v>
      </c>
      <c r="I55" s="51">
        <v>1.1469175000000202</v>
      </c>
      <c r="J55" s="51">
        <v>4.2748925</v>
      </c>
      <c r="K55" s="51">
        <v>0.59655499999999995</v>
      </c>
      <c r="L55" s="51">
        <v>0.62696376818051558</v>
      </c>
      <c r="M55" s="51">
        <v>0.80013977172221828</v>
      </c>
      <c r="N55" s="51">
        <v>0.43588565915156074</v>
      </c>
      <c r="O55" s="51">
        <v>0.20301608062925425</v>
      </c>
      <c r="P55" s="51">
        <v>0.26273459546991695</v>
      </c>
      <c r="Q55" s="51">
        <v>0.25078905941044027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4.1618861167388133</v>
      </c>
      <c r="C60" s="51">
        <v>7.3491600000000687</v>
      </c>
      <c r="D60" s="51">
        <v>1.000144999999975</v>
      </c>
      <c r="E60" s="51">
        <v>1.0250349999999742</v>
      </c>
      <c r="F60" s="51">
        <v>0.97541750000003447</v>
      </c>
      <c r="G60" s="51">
        <v>0.81804600512123216</v>
      </c>
      <c r="H60" s="51">
        <v>0.92495749999996235</v>
      </c>
      <c r="I60" s="51">
        <v>0.2749275000000182</v>
      </c>
      <c r="J60" s="51">
        <v>1.4500300000000266</v>
      </c>
      <c r="K60" s="51">
        <v>0.17500250000001216</v>
      </c>
      <c r="L60" s="51">
        <v>2.6452187757803216</v>
      </c>
      <c r="M60" s="51">
        <v>3.2781880890422173</v>
      </c>
      <c r="N60" s="51">
        <v>2.1316807428316906</v>
      </c>
      <c r="O60" s="51">
        <v>2.0779218114351465</v>
      </c>
      <c r="P60" s="51">
        <v>1.47486592766559</v>
      </c>
      <c r="Q60" s="51">
        <v>1.5764223757471427</v>
      </c>
    </row>
    <row r="61" spans="1:17" x14ac:dyDescent="0.25">
      <c r="A61" s="63" t="s">
        <v>21</v>
      </c>
      <c r="B61" s="62">
        <v>126.67599496162421</v>
      </c>
      <c r="C61" s="62">
        <v>156.28570499999989</v>
      </c>
      <c r="D61" s="62">
        <v>149.72065750000007</v>
      </c>
      <c r="E61" s="62">
        <v>155.19399250000004</v>
      </c>
      <c r="F61" s="62">
        <v>183.66439249999996</v>
      </c>
      <c r="G61" s="62">
        <v>181.92624274813488</v>
      </c>
      <c r="H61" s="62">
        <v>182.69339250000007</v>
      </c>
      <c r="I61" s="62">
        <v>179.01188249999996</v>
      </c>
      <c r="J61" s="62">
        <v>168.22048749999993</v>
      </c>
      <c r="K61" s="62">
        <v>119.09902499999993</v>
      </c>
      <c r="L61" s="62">
        <v>144.08868511785164</v>
      </c>
      <c r="M61" s="62">
        <v>145.24822085037999</v>
      </c>
      <c r="N61" s="62">
        <v>136.54235444105564</v>
      </c>
      <c r="O61" s="62">
        <v>113.13332673858673</v>
      </c>
      <c r="P61" s="62">
        <v>115.54330485779258</v>
      </c>
      <c r="Q61" s="62">
        <v>122.3989090514263</v>
      </c>
    </row>
    <row r="62" spans="1:17" x14ac:dyDescent="0.25">
      <c r="A62" s="191" t="s">
        <v>105</v>
      </c>
      <c r="B62" s="190">
        <f>SUM(B63:B64,B67)</f>
        <v>401.38558965860011</v>
      </c>
      <c r="C62" s="190">
        <f t="shared" ref="C62:Q62" si="44">SUM(C63:C64,C67)</f>
        <v>405.29039249999994</v>
      </c>
      <c r="D62" s="190">
        <f t="shared" si="44"/>
        <v>358.8549334999999</v>
      </c>
      <c r="E62" s="190">
        <f t="shared" si="44"/>
        <v>354.54948000000013</v>
      </c>
      <c r="F62" s="190">
        <f t="shared" si="44"/>
        <v>424.65624349999985</v>
      </c>
      <c r="G62" s="190">
        <f t="shared" si="44"/>
        <v>430.51254473311224</v>
      </c>
      <c r="H62" s="190">
        <f t="shared" si="44"/>
        <v>428.91808749999984</v>
      </c>
      <c r="I62" s="190">
        <f t="shared" si="44"/>
        <v>369.26858950000047</v>
      </c>
      <c r="J62" s="190">
        <f t="shared" si="44"/>
        <v>354.00018850000015</v>
      </c>
      <c r="K62" s="190">
        <f t="shared" si="44"/>
        <v>243.86027049999973</v>
      </c>
      <c r="L62" s="190">
        <f t="shared" si="44"/>
        <v>280.08325215314341</v>
      </c>
      <c r="M62" s="190">
        <f t="shared" si="44"/>
        <v>301.38684917779335</v>
      </c>
      <c r="N62" s="190">
        <f t="shared" si="44"/>
        <v>272.98432355528115</v>
      </c>
      <c r="O62" s="190">
        <f t="shared" si="44"/>
        <v>269.04740027821515</v>
      </c>
      <c r="P62" s="190">
        <f t="shared" si="44"/>
        <v>283.60859317427685</v>
      </c>
      <c r="Q62" s="190">
        <f t="shared" si="44"/>
        <v>297.8110222497362</v>
      </c>
    </row>
    <row r="63" spans="1:17" x14ac:dyDescent="0.25">
      <c r="A63" s="121" t="s">
        <v>44</v>
      </c>
      <c r="B63" s="120">
        <v>124.5324941897979</v>
      </c>
      <c r="C63" s="120">
        <v>102.35999956887193</v>
      </c>
      <c r="D63" s="120">
        <v>94.910239881434961</v>
      </c>
      <c r="E63" s="120">
        <v>87.17094021392613</v>
      </c>
      <c r="F63" s="120">
        <v>134.48260830836995</v>
      </c>
      <c r="G63" s="120">
        <v>152.31062291001498</v>
      </c>
      <c r="H63" s="120">
        <v>141.11606790353736</v>
      </c>
      <c r="I63" s="120">
        <v>6.0481390024212747</v>
      </c>
      <c r="J63" s="120">
        <v>8.9095441185679896</v>
      </c>
      <c r="K63" s="120">
        <v>8.9618015361058667</v>
      </c>
      <c r="L63" s="120">
        <v>71.099223326019569</v>
      </c>
      <c r="M63" s="120">
        <v>72.203462878614559</v>
      </c>
      <c r="N63" s="120">
        <v>79.285806666759143</v>
      </c>
      <c r="O63" s="120">
        <v>71.727762449913655</v>
      </c>
      <c r="P63" s="120">
        <v>69.216696377090656</v>
      </c>
      <c r="Q63" s="120">
        <v>78.51695003721504</v>
      </c>
    </row>
    <row r="64" spans="1:17" x14ac:dyDescent="0.25">
      <c r="A64" s="179" t="s">
        <v>59</v>
      </c>
      <c r="B64" s="189">
        <f>SUM(B65:B66)</f>
        <v>214.16586682479959</v>
      </c>
      <c r="C64" s="189">
        <f t="shared" ref="C64:Q64" si="45">SUM(C65:C66)</f>
        <v>229.53442270734772</v>
      </c>
      <c r="D64" s="189">
        <f t="shared" si="45"/>
        <v>193.7236481139698</v>
      </c>
      <c r="E64" s="189">
        <f t="shared" si="45"/>
        <v>201.5028756364807</v>
      </c>
      <c r="F64" s="189">
        <f t="shared" si="45"/>
        <v>214.85357168620047</v>
      </c>
      <c r="G64" s="189">
        <f t="shared" si="45"/>
        <v>213.80282829331972</v>
      </c>
      <c r="H64" s="189">
        <f t="shared" si="45"/>
        <v>234.45841896705574</v>
      </c>
      <c r="I64" s="189">
        <f t="shared" si="45"/>
        <v>296.01232732347836</v>
      </c>
      <c r="J64" s="189">
        <f t="shared" si="45"/>
        <v>280.69050069536843</v>
      </c>
      <c r="K64" s="189">
        <f t="shared" si="45"/>
        <v>163.30566305338425</v>
      </c>
      <c r="L64" s="189">
        <f t="shared" si="45"/>
        <v>152.25643143120294</v>
      </c>
      <c r="M64" s="189">
        <f t="shared" si="45"/>
        <v>144.68669539728791</v>
      </c>
      <c r="N64" s="189">
        <f t="shared" si="45"/>
        <v>190.62095889687333</v>
      </c>
      <c r="O64" s="189">
        <f t="shared" si="45"/>
        <v>183.13055312598058</v>
      </c>
      <c r="P64" s="189">
        <f t="shared" si="45"/>
        <v>199.84542283719449</v>
      </c>
      <c r="Q64" s="189">
        <f t="shared" si="45"/>
        <v>206.88089570333489</v>
      </c>
    </row>
    <row r="65" spans="1:17" x14ac:dyDescent="0.25">
      <c r="A65" s="102" t="s">
        <v>43</v>
      </c>
      <c r="B65" s="189">
        <v>213.87216524937386</v>
      </c>
      <c r="C65" s="189">
        <v>229.4410515629134</v>
      </c>
      <c r="D65" s="189">
        <v>193.38902782674018</v>
      </c>
      <c r="E65" s="189">
        <v>200.73169105999145</v>
      </c>
      <c r="F65" s="189">
        <v>214.2422604221851</v>
      </c>
      <c r="G65" s="189">
        <v>213.17678421317845</v>
      </c>
      <c r="H65" s="189">
        <v>233.50028480150471</v>
      </c>
      <c r="I65" s="189">
        <v>294.78380517589602</v>
      </c>
      <c r="J65" s="189">
        <v>279.40455329186869</v>
      </c>
      <c r="K65" s="189">
        <v>162.45095058208102</v>
      </c>
      <c r="L65" s="189">
        <v>151.09599030227807</v>
      </c>
      <c r="M65" s="189">
        <v>143.25559249195206</v>
      </c>
      <c r="N65" s="189">
        <v>189.22478006784891</v>
      </c>
      <c r="O65" s="189">
        <v>181.98436956654919</v>
      </c>
      <c r="P65" s="189">
        <v>198.99563244664756</v>
      </c>
      <c r="Q65" s="189">
        <v>205.99055598832228</v>
      </c>
    </row>
    <row r="66" spans="1:17" x14ac:dyDescent="0.25">
      <c r="A66" s="102" t="s">
        <v>344</v>
      </c>
      <c r="B66" s="189">
        <v>0.29370157542572328</v>
      </c>
      <c r="C66" s="189">
        <v>9.3371144434318126E-2</v>
      </c>
      <c r="D66" s="189">
        <v>0.33462028722963383</v>
      </c>
      <c r="E66" s="189">
        <v>0.771184576489234</v>
      </c>
      <c r="F66" s="189">
        <v>0.61131126401536151</v>
      </c>
      <c r="G66" s="189">
        <v>0.62604408014126522</v>
      </c>
      <c r="H66" s="189">
        <v>0.95813416555101905</v>
      </c>
      <c r="I66" s="189">
        <v>1.2285221475823493</v>
      </c>
      <c r="J66" s="189">
        <v>1.2859474034997307</v>
      </c>
      <c r="K66" s="189">
        <v>0.85471247130324435</v>
      </c>
      <c r="L66" s="189">
        <v>1.1604411289248864</v>
      </c>
      <c r="M66" s="189">
        <v>1.4311029053358348</v>
      </c>
      <c r="N66" s="189">
        <v>1.3961788290244155</v>
      </c>
      <c r="O66" s="189">
        <v>1.146183559431396</v>
      </c>
      <c r="P66" s="189">
        <v>0.84979039054692229</v>
      </c>
      <c r="Q66" s="189">
        <v>0.89033971501260423</v>
      </c>
    </row>
    <row r="67" spans="1:17" x14ac:dyDescent="0.25">
      <c r="A67" s="119" t="s">
        <v>42</v>
      </c>
      <c r="B67" s="118">
        <v>62.68722864400263</v>
      </c>
      <c r="C67" s="118">
        <v>73.395970223780296</v>
      </c>
      <c r="D67" s="118">
        <v>70.221045504595196</v>
      </c>
      <c r="E67" s="118">
        <v>65.875664149593291</v>
      </c>
      <c r="F67" s="118">
        <v>75.320063505429431</v>
      </c>
      <c r="G67" s="118">
        <v>64.399093529777502</v>
      </c>
      <c r="H67" s="118">
        <v>53.343600629406779</v>
      </c>
      <c r="I67" s="118">
        <v>67.20812317410082</v>
      </c>
      <c r="J67" s="118">
        <v>64.400143686063757</v>
      </c>
      <c r="K67" s="118">
        <v>71.592805910509611</v>
      </c>
      <c r="L67" s="118">
        <v>56.727597395920895</v>
      </c>
      <c r="M67" s="118">
        <v>84.496690901890872</v>
      </c>
      <c r="N67" s="118">
        <v>3.077557991648689</v>
      </c>
      <c r="O67" s="118">
        <v>14.189084702320912</v>
      </c>
      <c r="P67" s="118">
        <v>14.546473959991744</v>
      </c>
      <c r="Q67" s="118">
        <v>12.413176509186258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1068.7785545131314</v>
      </c>
      <c r="C69" s="70">
        <f t="shared" si="46"/>
        <v>995.32748528536877</v>
      </c>
      <c r="D69" s="70">
        <f t="shared" si="46"/>
        <v>902.7030125401634</v>
      </c>
      <c r="E69" s="70">
        <f t="shared" si="46"/>
        <v>931.55339155457045</v>
      </c>
      <c r="F69" s="70">
        <f t="shared" si="46"/>
        <v>1099.5793892737006</v>
      </c>
      <c r="G69" s="70">
        <f t="shared" si="46"/>
        <v>1176.3429671353178</v>
      </c>
      <c r="H69" s="70">
        <f t="shared" si="46"/>
        <v>1165.3882617388285</v>
      </c>
      <c r="I69" s="70">
        <f t="shared" si="46"/>
        <v>986.67316955005822</v>
      </c>
      <c r="J69" s="70">
        <f t="shared" si="46"/>
        <v>998.0392899318399</v>
      </c>
      <c r="K69" s="70">
        <f t="shared" si="46"/>
        <v>620.85518294930466</v>
      </c>
      <c r="L69" s="70">
        <f t="shared" si="46"/>
        <v>659.99665393374266</v>
      </c>
      <c r="M69" s="70">
        <f t="shared" si="46"/>
        <v>741.46773271092991</v>
      </c>
      <c r="N69" s="70">
        <f t="shared" si="46"/>
        <v>688.52796727409384</v>
      </c>
      <c r="O69" s="70">
        <f t="shared" si="46"/>
        <v>723.28980606005689</v>
      </c>
      <c r="P69" s="70">
        <f t="shared" si="46"/>
        <v>749.71041643599574</v>
      </c>
      <c r="Q69" s="70">
        <f t="shared" si="46"/>
        <v>795.09681540308952</v>
      </c>
    </row>
    <row r="70" spans="1:17" x14ac:dyDescent="0.25">
      <c r="A70" s="55" t="s">
        <v>343</v>
      </c>
      <c r="B70" s="54">
        <v>689.10495451313136</v>
      </c>
      <c r="C70" s="54">
        <v>613.61548528536878</v>
      </c>
      <c r="D70" s="54">
        <v>526.83901254016348</v>
      </c>
      <c r="E70" s="54">
        <v>494.31213155457039</v>
      </c>
      <c r="F70" s="54">
        <v>633.27348927370053</v>
      </c>
      <c r="G70" s="54">
        <v>687.76104713531788</v>
      </c>
      <c r="H70" s="54">
        <v>677.75965173882855</v>
      </c>
      <c r="I70" s="54">
        <v>465.65721955005824</v>
      </c>
      <c r="J70" s="54">
        <v>473.51701993183997</v>
      </c>
      <c r="K70" s="54">
        <v>316.65683294930466</v>
      </c>
      <c r="L70" s="54">
        <v>339.00478393374271</v>
      </c>
      <c r="M70" s="54">
        <v>401.5474127109299</v>
      </c>
      <c r="N70" s="54">
        <v>351.57516727409387</v>
      </c>
      <c r="O70" s="54">
        <v>402.76599606005681</v>
      </c>
      <c r="P70" s="54">
        <v>431.38230643599576</v>
      </c>
      <c r="Q70" s="54">
        <v>460.03697540308951</v>
      </c>
    </row>
    <row r="71" spans="1:17" x14ac:dyDescent="0.25">
      <c r="A71" s="52" t="s">
        <v>106</v>
      </c>
      <c r="B71" s="51">
        <v>379.67360000000002</v>
      </c>
      <c r="C71" s="51">
        <v>381.71199999999999</v>
      </c>
      <c r="D71" s="51">
        <v>375.86399999999998</v>
      </c>
      <c r="E71" s="51">
        <v>437.24126000000001</v>
      </c>
      <c r="F71" s="51">
        <v>466.30589999999995</v>
      </c>
      <c r="G71" s="51">
        <v>488.58192000000003</v>
      </c>
      <c r="H71" s="51">
        <v>487.62860999999998</v>
      </c>
      <c r="I71" s="51">
        <v>521.01594999999998</v>
      </c>
      <c r="J71" s="51">
        <v>524.52226999999993</v>
      </c>
      <c r="K71" s="51">
        <v>304.19835</v>
      </c>
      <c r="L71" s="51">
        <v>320.99187000000001</v>
      </c>
      <c r="M71" s="51">
        <v>339.92032</v>
      </c>
      <c r="N71" s="51">
        <v>336.95279999999997</v>
      </c>
      <c r="O71" s="51">
        <v>320.52381000000003</v>
      </c>
      <c r="P71" s="51">
        <v>318.32811000000004</v>
      </c>
      <c r="Q71" s="51">
        <v>335.05984000000001</v>
      </c>
    </row>
    <row r="72" spans="1:17" x14ac:dyDescent="0.25">
      <c r="A72" s="50" t="s">
        <v>105</v>
      </c>
      <c r="B72" s="38">
        <f t="shared" ref="B72:Q72" si="47">SUM(B73:B74,B77)</f>
        <v>1068.7785545131314</v>
      </c>
      <c r="C72" s="38">
        <f t="shared" si="47"/>
        <v>995.32748528536877</v>
      </c>
      <c r="D72" s="38">
        <f t="shared" si="47"/>
        <v>902.7030125401634</v>
      </c>
      <c r="E72" s="38">
        <f t="shared" si="47"/>
        <v>931.55339155457023</v>
      </c>
      <c r="F72" s="38">
        <f t="shared" si="47"/>
        <v>1099.5793892737006</v>
      </c>
      <c r="G72" s="38">
        <f t="shared" si="47"/>
        <v>1176.3429671353178</v>
      </c>
      <c r="H72" s="38">
        <f t="shared" si="47"/>
        <v>1165.3882617388285</v>
      </c>
      <c r="I72" s="38">
        <f t="shared" si="47"/>
        <v>986.67316955005822</v>
      </c>
      <c r="J72" s="38">
        <f t="shared" si="47"/>
        <v>998.03928993184013</v>
      </c>
      <c r="K72" s="38">
        <f t="shared" si="47"/>
        <v>620.85518294930455</v>
      </c>
      <c r="L72" s="38">
        <f t="shared" si="47"/>
        <v>659.99665393374266</v>
      </c>
      <c r="M72" s="38">
        <f t="shared" si="47"/>
        <v>741.46773271092991</v>
      </c>
      <c r="N72" s="38">
        <f t="shared" si="47"/>
        <v>688.52796727409395</v>
      </c>
      <c r="O72" s="38">
        <f t="shared" si="47"/>
        <v>723.28980606005678</v>
      </c>
      <c r="P72" s="38">
        <f t="shared" si="47"/>
        <v>749.71041643599574</v>
      </c>
      <c r="Q72" s="38">
        <f t="shared" si="47"/>
        <v>795.09681540308941</v>
      </c>
    </row>
    <row r="73" spans="1:17" x14ac:dyDescent="0.25">
      <c r="A73" s="121" t="s">
        <v>44</v>
      </c>
      <c r="B73" s="120">
        <f>NFM_emi!B$5</f>
        <v>308.79896782125172</v>
      </c>
      <c r="C73" s="120">
        <f>NFM_emi!C$5</f>
        <v>244.48656460347746</v>
      </c>
      <c r="D73" s="120">
        <f>NFM_emi!D$5</f>
        <v>236.78362455703262</v>
      </c>
      <c r="E73" s="120">
        <f>NFM_emi!E$5</f>
        <v>211.9889365236524</v>
      </c>
      <c r="F73" s="120">
        <f>NFM_emi!F$5</f>
        <v>351.34198853692527</v>
      </c>
      <c r="G73" s="120">
        <f>NFM_emi!G$5</f>
        <v>413.92657900241193</v>
      </c>
      <c r="H73" s="120">
        <f>NFM_emi!H$5</f>
        <v>384.47543409207992</v>
      </c>
      <c r="I73" s="120">
        <f>NFM_emi!I$5</f>
        <v>15.709461781977144</v>
      </c>
      <c r="J73" s="120">
        <f>NFM_emi!J$5</f>
        <v>26.005519320094642</v>
      </c>
      <c r="K73" s="120">
        <f>NFM_emi!K$5</f>
        <v>25.009366980018576</v>
      </c>
      <c r="L73" s="120">
        <f>NFM_emi!L$5</f>
        <v>172.03053753461114</v>
      </c>
      <c r="M73" s="120">
        <f>NFM_emi!M$5</f>
        <v>184.24357040171918</v>
      </c>
      <c r="N73" s="120">
        <f>NFM_emi!N$5</f>
        <v>201.14954198504921</v>
      </c>
      <c r="O73" s="120">
        <f>NFM_emi!O$5</f>
        <v>187.54359612402237</v>
      </c>
      <c r="P73" s="120">
        <f>NFM_emi!P$5</f>
        <v>181.06368389044505</v>
      </c>
      <c r="Q73" s="120">
        <f>NFM_emi!Q$5</f>
        <v>211.77938208658912</v>
      </c>
    </row>
    <row r="74" spans="1:17" x14ac:dyDescent="0.25">
      <c r="A74" s="179" t="s">
        <v>59</v>
      </c>
      <c r="B74" s="189">
        <f>SUM(B75:B76)</f>
        <v>540.19438373684761</v>
      </c>
      <c r="C74" s="189">
        <f t="shared" ref="C74:Q74" si="48">SUM(C75:C76)</f>
        <v>531.35472373498635</v>
      </c>
      <c r="D74" s="189">
        <f t="shared" si="48"/>
        <v>471.91971944133422</v>
      </c>
      <c r="E74" s="189">
        <f t="shared" si="48"/>
        <v>509.11792381633205</v>
      </c>
      <c r="F74" s="189">
        <f t="shared" si="48"/>
        <v>520.40799271671392</v>
      </c>
      <c r="G74" s="189">
        <f t="shared" si="48"/>
        <v>522.55640840963542</v>
      </c>
      <c r="H74" s="189">
        <f t="shared" si="48"/>
        <v>581.96602344012945</v>
      </c>
      <c r="I74" s="189">
        <f t="shared" si="48"/>
        <v>732.50349405801512</v>
      </c>
      <c r="J74" s="189">
        <f t="shared" si="48"/>
        <v>721.6361290962443</v>
      </c>
      <c r="K74" s="189">
        <f t="shared" si="48"/>
        <v>461.61145992743803</v>
      </c>
      <c r="L74" s="189">
        <f t="shared" si="48"/>
        <v>393.9719986352402</v>
      </c>
      <c r="M74" s="189">
        <f t="shared" si="48"/>
        <v>419.17831631417891</v>
      </c>
      <c r="N74" s="189">
        <f t="shared" si="48"/>
        <v>481.02686121487972</v>
      </c>
      <c r="O74" s="189">
        <f t="shared" si="48"/>
        <v>510.35818130477401</v>
      </c>
      <c r="P74" s="189">
        <f t="shared" si="48"/>
        <v>541.8534822281232</v>
      </c>
      <c r="Q74" s="189">
        <f t="shared" si="48"/>
        <v>560.34551488684588</v>
      </c>
    </row>
    <row r="75" spans="1:17" x14ac:dyDescent="0.25">
      <c r="A75" s="102" t="s">
        <v>43</v>
      </c>
      <c r="B75" s="189">
        <f>NFM_emi!B$33</f>
        <v>539.64076846775936</v>
      </c>
      <c r="C75" s="189">
        <f>NFM_emi!C$33</f>
        <v>531.20527446658025</v>
      </c>
      <c r="D75" s="189">
        <f>NFM_emi!D$33</f>
        <v>471.40462099566764</v>
      </c>
      <c r="E75" s="189">
        <f>NFM_emi!E$33</f>
        <v>507.95468191327257</v>
      </c>
      <c r="F75" s="189">
        <f>NFM_emi!F$33</f>
        <v>519.48509594881068</v>
      </c>
      <c r="G75" s="189">
        <f>NFM_emi!G$33</f>
        <v>521.61062010534738</v>
      </c>
      <c r="H75" s="189">
        <f>NFM_emi!H$33</f>
        <v>580.38449881703423</v>
      </c>
      <c r="I75" s="189">
        <f>NFM_emi!I$33</f>
        <v>730.37946941991572</v>
      </c>
      <c r="J75" s="189">
        <f>NFM_emi!J$33</f>
        <v>719.29110852722818</v>
      </c>
      <c r="K75" s="189">
        <f>NFM_emi!K$33</f>
        <v>460.11487999555709</v>
      </c>
      <c r="L75" s="189">
        <f>NFM_emi!L$33</f>
        <v>392.38963013112243</v>
      </c>
      <c r="M75" s="189">
        <f>NFM_emi!M$33</f>
        <v>417.13950948800232</v>
      </c>
      <c r="N75" s="189">
        <f>NFM_emi!N$33</f>
        <v>478.93778081456713</v>
      </c>
      <c r="O75" s="189">
        <f>NFM_emi!O$33</f>
        <v>508.48694436555752</v>
      </c>
      <c r="P75" s="189">
        <f>NFM_emi!P$33</f>
        <v>540.37565891047461</v>
      </c>
      <c r="Q75" s="189">
        <f>NFM_emi!Q$33</f>
        <v>558.82428089695577</v>
      </c>
    </row>
    <row r="76" spans="1:17" x14ac:dyDescent="0.25">
      <c r="A76" s="102" t="s">
        <v>344</v>
      </c>
      <c r="B76" s="189">
        <f>NFM_emi!B$70</f>
        <v>0.5536152690882209</v>
      </c>
      <c r="C76" s="189">
        <f>NFM_emi!C$70</f>
        <v>0.14944926840605449</v>
      </c>
      <c r="D76" s="189">
        <f>NFM_emi!D$70</f>
        <v>0.51509844566658569</v>
      </c>
      <c r="E76" s="189">
        <f>NFM_emi!E$70</f>
        <v>1.1632419030594641</v>
      </c>
      <c r="F76" s="189">
        <f>NFM_emi!F$70</f>
        <v>0.92289676790320974</v>
      </c>
      <c r="G76" s="189">
        <f>NFM_emi!G$70</f>
        <v>0.94578830428802663</v>
      </c>
      <c r="H76" s="189">
        <f>NFM_emi!H$70</f>
        <v>1.5815246230951765</v>
      </c>
      <c r="I76" s="189">
        <f>NFM_emi!I$70</f>
        <v>2.1240246380993471</v>
      </c>
      <c r="J76" s="189">
        <f>NFM_emi!J$70</f>
        <v>2.3450205690160812</v>
      </c>
      <c r="K76" s="189">
        <f>NFM_emi!K$70</f>
        <v>1.4965799318809572</v>
      </c>
      <c r="L76" s="189">
        <f>NFM_emi!L$70</f>
        <v>1.582368504117754</v>
      </c>
      <c r="M76" s="189">
        <f>NFM_emi!M$70</f>
        <v>2.0388068261765708</v>
      </c>
      <c r="N76" s="189">
        <f>NFM_emi!N$70</f>
        <v>2.0890804003125618</v>
      </c>
      <c r="O76" s="189">
        <f>NFM_emi!O$70</f>
        <v>1.8712369392164896</v>
      </c>
      <c r="P76" s="189">
        <f>NFM_emi!P$70</f>
        <v>1.4778233176485598</v>
      </c>
      <c r="Q76" s="189">
        <f>NFM_emi!Q$70</f>
        <v>1.5212339898901452</v>
      </c>
    </row>
    <row r="77" spans="1:17" x14ac:dyDescent="0.25">
      <c r="A77" s="119" t="s">
        <v>42</v>
      </c>
      <c r="B77" s="118">
        <f>NFM_emi!B$112</f>
        <v>219.78520295503205</v>
      </c>
      <c r="C77" s="118">
        <f>NFM_emi!C$112</f>
        <v>219.48619694690501</v>
      </c>
      <c r="D77" s="118">
        <f>NFM_emi!D$112</f>
        <v>193.99966854179658</v>
      </c>
      <c r="E77" s="118">
        <f>NFM_emi!E$112</f>
        <v>210.4465312145858</v>
      </c>
      <c r="F77" s="118">
        <f>NFM_emi!F$112</f>
        <v>227.82940802006135</v>
      </c>
      <c r="G77" s="118">
        <f>NFM_emi!G$112</f>
        <v>239.8599797232705</v>
      </c>
      <c r="H77" s="118">
        <f>NFM_emi!H$112</f>
        <v>198.94680420661916</v>
      </c>
      <c r="I77" s="118">
        <f>NFM_emi!I$112</f>
        <v>238.46021371006606</v>
      </c>
      <c r="J77" s="118">
        <f>NFM_emi!J$112</f>
        <v>250.39764151550119</v>
      </c>
      <c r="K77" s="118">
        <f>NFM_emi!K$112</f>
        <v>134.23435604184795</v>
      </c>
      <c r="L77" s="118">
        <f>NFM_emi!L$112</f>
        <v>93.994117763891353</v>
      </c>
      <c r="M77" s="118">
        <f>NFM_emi!M$112</f>
        <v>138.04584599503178</v>
      </c>
      <c r="N77" s="118">
        <f>NFM_emi!N$112</f>
        <v>6.3515640741650188</v>
      </c>
      <c r="O77" s="118">
        <f>NFM_emi!O$112</f>
        <v>25.388028631260436</v>
      </c>
      <c r="P77" s="118">
        <f>NFM_emi!P$112</f>
        <v>26.793250317427503</v>
      </c>
      <c r="Q77" s="118">
        <f>NFM_emi!Q$112</f>
        <v>22.971918429654494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>
        <f t="shared" ref="B80:Q80" si="49">IF(B$4=0,"",B$4/B$11*1000)</f>
        <v>15.092014422995243</v>
      </c>
      <c r="C80" s="187">
        <f t="shared" si="49"/>
        <v>21.163620413756547</v>
      </c>
      <c r="D80" s="187">
        <f t="shared" si="49"/>
        <v>17.80413119452912</v>
      </c>
      <c r="E80" s="187">
        <f t="shared" si="49"/>
        <v>16.454363666101081</v>
      </c>
      <c r="F80" s="187">
        <f t="shared" si="49"/>
        <v>12.755853733389973</v>
      </c>
      <c r="G80" s="187">
        <f t="shared" si="49"/>
        <v>9.4896161128766874</v>
      </c>
      <c r="H80" s="187">
        <f t="shared" si="49"/>
        <v>11.049890545288985</v>
      </c>
      <c r="I80" s="187">
        <f t="shared" si="49"/>
        <v>322.28040333774015</v>
      </c>
      <c r="J80" s="187">
        <f t="shared" si="49"/>
        <v>219.53034837920791</v>
      </c>
      <c r="K80" s="187">
        <f t="shared" si="49"/>
        <v>183.28294013671044</v>
      </c>
      <c r="L80" s="187">
        <f t="shared" si="49"/>
        <v>453.71441404959722</v>
      </c>
      <c r="M80" s="187">
        <f t="shared" si="49"/>
        <v>172.46250782644572</v>
      </c>
      <c r="N80" s="187">
        <f t="shared" si="49"/>
        <v>175.1804230664581</v>
      </c>
      <c r="O80" s="187">
        <f t="shared" si="49"/>
        <v>92.367735603636532</v>
      </c>
      <c r="P80" s="187">
        <f t="shared" si="49"/>
        <v>99.211645412296917</v>
      </c>
      <c r="Q80" s="187">
        <f t="shared" si="49"/>
        <v>93.092548950409807</v>
      </c>
    </row>
    <row r="81" spans="1:17" x14ac:dyDescent="0.25">
      <c r="A81" s="180" t="s">
        <v>59</v>
      </c>
      <c r="B81" s="186">
        <f t="shared" ref="B81:Q81" si="50">IF(B$5=0,"",B$5/B$12*1000)</f>
        <v>138.81617289546975</v>
      </c>
      <c r="C81" s="186">
        <f t="shared" si="50"/>
        <v>147.96085565386221</v>
      </c>
      <c r="D81" s="186">
        <f t="shared" si="50"/>
        <v>135.05550244221502</v>
      </c>
      <c r="E81" s="186">
        <f t="shared" si="50"/>
        <v>107.05109215402587</v>
      </c>
      <c r="F81" s="186">
        <f t="shared" si="50"/>
        <v>124.85356260478797</v>
      </c>
      <c r="G81" s="186">
        <f t="shared" si="50"/>
        <v>106.26747500939888</v>
      </c>
      <c r="H81" s="186">
        <f t="shared" si="50"/>
        <v>103.22812693065212</v>
      </c>
      <c r="I81" s="186">
        <f t="shared" si="50"/>
        <v>100.78828572764236</v>
      </c>
      <c r="J81" s="186">
        <f t="shared" si="50"/>
        <v>106.23676578565573</v>
      </c>
      <c r="K81" s="186">
        <f t="shared" si="50"/>
        <v>152.48741379600003</v>
      </c>
      <c r="L81" s="186">
        <f t="shared" si="50"/>
        <v>1414.2360259843529</v>
      </c>
      <c r="M81" s="186">
        <f t="shared" si="50"/>
        <v>1263.2391318766313</v>
      </c>
      <c r="N81" s="186">
        <f t="shared" si="50"/>
        <v>1090.7814502380272</v>
      </c>
      <c r="O81" s="186">
        <f t="shared" si="50"/>
        <v>546.11043123145316</v>
      </c>
      <c r="P81" s="186">
        <f t="shared" si="50"/>
        <v>521.8046392648032</v>
      </c>
      <c r="Q81" s="186">
        <f t="shared" si="50"/>
        <v>524.91626634504939</v>
      </c>
    </row>
    <row r="82" spans="1:17" x14ac:dyDescent="0.25">
      <c r="A82" s="108" t="s">
        <v>42</v>
      </c>
      <c r="B82" s="185">
        <f t="shared" ref="B82:Q82" si="51">IF(B$8=0,"",B$8/B$15*1000)</f>
        <v>462.13788064220563</v>
      </c>
      <c r="C82" s="185">
        <f t="shared" si="51"/>
        <v>454.95533683851488</v>
      </c>
      <c r="D82" s="185">
        <f t="shared" si="51"/>
        <v>370.92602578498696</v>
      </c>
      <c r="E82" s="185">
        <f t="shared" si="51"/>
        <v>335.62055862664738</v>
      </c>
      <c r="F82" s="185">
        <f t="shared" si="51"/>
        <v>367.96981829403052</v>
      </c>
      <c r="G82" s="185">
        <f t="shared" si="51"/>
        <v>369.19982760420271</v>
      </c>
      <c r="H82" s="185">
        <f t="shared" si="51"/>
        <v>480.85542668115914</v>
      </c>
      <c r="I82" s="185">
        <f t="shared" si="51"/>
        <v>477.08559111791652</v>
      </c>
      <c r="J82" s="185">
        <f t="shared" si="51"/>
        <v>499.6036683444633</v>
      </c>
      <c r="K82" s="185">
        <f t="shared" si="51"/>
        <v>557.96778098576283</v>
      </c>
      <c r="L82" s="185">
        <f t="shared" si="51"/>
        <v>583.60766944118018</v>
      </c>
      <c r="M82" s="185">
        <f t="shared" si="51"/>
        <v>585.85014217974424</v>
      </c>
      <c r="N82" s="185">
        <f t="shared" si="51"/>
        <v>329.67032967032594</v>
      </c>
      <c r="O82" s="185">
        <f t="shared" si="51"/>
        <v>502.07968285232477</v>
      </c>
      <c r="P82" s="185">
        <f t="shared" si="51"/>
        <v>497.66266688629872</v>
      </c>
      <c r="Q82" s="185">
        <f t="shared" si="51"/>
        <v>608.57557380200137</v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>
        <f t="shared" ref="B84:Q84" si="52">IF(B$63=0,"",B$63/B$11)</f>
        <v>0.29863907479567842</v>
      </c>
      <c r="C84" s="113">
        <f t="shared" si="52"/>
        <v>0.32087774159520982</v>
      </c>
      <c r="D84" s="113">
        <f t="shared" si="52"/>
        <v>0.26290925174912733</v>
      </c>
      <c r="E84" s="113">
        <f t="shared" si="52"/>
        <v>0.26177459523701541</v>
      </c>
      <c r="F84" s="113">
        <f t="shared" si="52"/>
        <v>0.24014751483637489</v>
      </c>
      <c r="G84" s="113">
        <f t="shared" si="52"/>
        <v>0.22106041060960085</v>
      </c>
      <c r="H84" s="113">
        <f t="shared" si="52"/>
        <v>0.22687470724041375</v>
      </c>
      <c r="I84" s="113">
        <f t="shared" si="52"/>
        <v>0.2629625653226641</v>
      </c>
      <c r="J84" s="113">
        <f t="shared" si="52"/>
        <v>0.26595654085277581</v>
      </c>
      <c r="K84" s="113">
        <f t="shared" si="52"/>
        <v>0.20367730763876971</v>
      </c>
      <c r="L84" s="113">
        <f t="shared" si="52"/>
        <v>0.15799827405782127</v>
      </c>
      <c r="M84" s="113">
        <f t="shared" si="52"/>
        <v>0.13885281322810492</v>
      </c>
      <c r="N84" s="113">
        <f t="shared" si="52"/>
        <v>0.1915116103061815</v>
      </c>
      <c r="O84" s="113">
        <f t="shared" si="52"/>
        <v>0.18344696278750294</v>
      </c>
      <c r="P84" s="113">
        <f t="shared" si="52"/>
        <v>0.19067960434460235</v>
      </c>
      <c r="Q84" s="113">
        <f t="shared" si="52"/>
        <v>0.16497563278499625</v>
      </c>
    </row>
    <row r="85" spans="1:17" x14ac:dyDescent="0.25">
      <c r="A85" s="180" t="s">
        <v>59</v>
      </c>
      <c r="B85" s="182">
        <f t="shared" ref="B85:Q85" si="53">IF(B$64=0,"",B$64/B$12)</f>
        <v>1.1809922954429128</v>
      </c>
      <c r="C85" s="182">
        <f t="shared" si="53"/>
        <v>1.2576332793135161</v>
      </c>
      <c r="D85" s="182">
        <f t="shared" si="53"/>
        <v>1.0176699312564079</v>
      </c>
      <c r="E85" s="182">
        <f t="shared" si="53"/>
        <v>0.98420832504533007</v>
      </c>
      <c r="F85" s="182">
        <f t="shared" si="53"/>
        <v>0.93882785756009512</v>
      </c>
      <c r="G85" s="182">
        <f t="shared" si="53"/>
        <v>0.86873226210061283</v>
      </c>
      <c r="H85" s="182">
        <f t="shared" si="53"/>
        <v>0.88035032128931578</v>
      </c>
      <c r="I85" s="182">
        <f t="shared" si="53"/>
        <v>1.0062320129019351</v>
      </c>
      <c r="J85" s="182">
        <f t="shared" si="53"/>
        <v>1.0136853990970363</v>
      </c>
      <c r="K85" s="182">
        <f t="shared" si="53"/>
        <v>0.77197019557815039</v>
      </c>
      <c r="L85" s="182">
        <f t="shared" si="53"/>
        <v>0.58722329907669235</v>
      </c>
      <c r="M85" s="182">
        <f t="shared" si="53"/>
        <v>0.50951401696407328</v>
      </c>
      <c r="N85" s="182">
        <f t="shared" si="53"/>
        <v>0.71674139947311888</v>
      </c>
      <c r="O85" s="182">
        <f t="shared" si="53"/>
        <v>0.69228390293001796</v>
      </c>
      <c r="P85" s="182">
        <f t="shared" si="53"/>
        <v>0.73105772574862848</v>
      </c>
      <c r="Q85" s="182">
        <f t="shared" si="53"/>
        <v>0.62495605959274814</v>
      </c>
    </row>
    <row r="86" spans="1:17" x14ac:dyDescent="0.25">
      <c r="A86" s="179" t="s">
        <v>43</v>
      </c>
      <c r="B86" s="182">
        <f t="shared" ref="B86:Q86" si="54">IF(B$65=0,"",B$65/B$13)</f>
        <v>1.1945562991827137</v>
      </c>
      <c r="C86" s="182">
        <f t="shared" si="54"/>
        <v>1.2618368240999247</v>
      </c>
      <c r="D86" s="182">
        <f t="shared" si="54"/>
        <v>1.0338784286013525</v>
      </c>
      <c r="E86" s="182">
        <f t="shared" si="54"/>
        <v>1.0197501120683965</v>
      </c>
      <c r="F86" s="182">
        <f t="shared" si="54"/>
        <v>0.96354913905825168</v>
      </c>
      <c r="G86" s="182">
        <f t="shared" si="54"/>
        <v>0.89195307202166718</v>
      </c>
      <c r="H86" s="182">
        <f t="shared" si="54"/>
        <v>0.91282363096757113</v>
      </c>
      <c r="I86" s="182">
        <f t="shared" si="54"/>
        <v>1.0434640278079894</v>
      </c>
      <c r="J86" s="182">
        <f t="shared" si="54"/>
        <v>1.0553444479810112</v>
      </c>
      <c r="K86" s="182">
        <f t="shared" si="54"/>
        <v>0.80821368448796527</v>
      </c>
      <c r="L86" s="182">
        <f t="shared" si="54"/>
        <v>0.62695431660696299</v>
      </c>
      <c r="M86" s="182">
        <f t="shared" si="54"/>
        <v>0.55098304804596943</v>
      </c>
      <c r="N86" s="182">
        <f t="shared" si="54"/>
        <v>0.75993887577449359</v>
      </c>
      <c r="O86" s="182">
        <f t="shared" si="54"/>
        <v>0.72793747826619681</v>
      </c>
      <c r="P86" s="182">
        <f t="shared" si="54"/>
        <v>0.75663738572869799</v>
      </c>
      <c r="Q86" s="182">
        <f t="shared" si="54"/>
        <v>0.64678984352335511</v>
      </c>
    </row>
    <row r="87" spans="1:17" x14ac:dyDescent="0.25">
      <c r="A87" s="179" t="s">
        <v>344</v>
      </c>
      <c r="B87" s="182">
        <f t="shared" ref="B87:Q87" si="55">IF(B$66=0,"",B$66/B$14)</f>
        <v>0.12741933857948948</v>
      </c>
      <c r="C87" s="182">
        <f t="shared" si="55"/>
        <v>0.13690783641395618</v>
      </c>
      <c r="D87" s="182">
        <f t="shared" si="55"/>
        <v>0.10115486312866803</v>
      </c>
      <c r="E87" s="182">
        <f t="shared" si="55"/>
        <v>9.7717255003704248E-2</v>
      </c>
      <c r="F87" s="182">
        <f t="shared" si="55"/>
        <v>9.3961153399225561E-2</v>
      </c>
      <c r="G87" s="182">
        <f t="shared" si="55"/>
        <v>8.806359264893307E-2</v>
      </c>
      <c r="H87" s="182">
        <f t="shared" si="55"/>
        <v>9.1042775137877147E-2</v>
      </c>
      <c r="I87" s="182">
        <f t="shared" si="55"/>
        <v>0.10523575017837497</v>
      </c>
      <c r="J87" s="182">
        <f t="shared" si="55"/>
        <v>0.10584800423900986</v>
      </c>
      <c r="K87" s="182">
        <f t="shared" si="55"/>
        <v>8.1061501451369908E-2</v>
      </c>
      <c r="L87" s="182">
        <f t="shared" si="55"/>
        <v>6.3474517499446798E-2</v>
      </c>
      <c r="M87" s="182">
        <f t="shared" si="55"/>
        <v>5.9703917619350642E-2</v>
      </c>
      <c r="N87" s="182">
        <f t="shared" si="55"/>
        <v>8.2346141493625222E-2</v>
      </c>
      <c r="O87" s="182">
        <f t="shared" si="55"/>
        <v>7.8878505225476292E-2</v>
      </c>
      <c r="P87" s="182">
        <f t="shared" si="55"/>
        <v>8.198839566022012E-2</v>
      </c>
      <c r="Q87" s="182">
        <f t="shared" si="55"/>
        <v>7.0936204748079254E-2</v>
      </c>
    </row>
    <row r="88" spans="1:17" x14ac:dyDescent="0.25">
      <c r="A88" s="108" t="s">
        <v>42</v>
      </c>
      <c r="B88" s="112">
        <f t="shared" ref="B88:Q88" si="56">IF(B$67=0,"",B$67/B$15)</f>
        <v>0.29863907479567858</v>
      </c>
      <c r="C88" s="112">
        <f t="shared" si="56"/>
        <v>0.32087774159520971</v>
      </c>
      <c r="D88" s="112">
        <f t="shared" si="56"/>
        <v>0.26290925174912744</v>
      </c>
      <c r="E88" s="112">
        <f t="shared" si="56"/>
        <v>0.26177459523701524</v>
      </c>
      <c r="F88" s="112">
        <f t="shared" si="56"/>
        <v>0.25171238076788949</v>
      </c>
      <c r="G88" s="112">
        <f t="shared" si="56"/>
        <v>0.23591341488172116</v>
      </c>
      <c r="H88" s="112">
        <f t="shared" si="56"/>
        <v>0.24211837292702648</v>
      </c>
      <c r="I88" s="112">
        <f t="shared" si="56"/>
        <v>0.28063096689386646</v>
      </c>
      <c r="J88" s="112">
        <f t="shared" si="56"/>
        <v>0.28382610703421662</v>
      </c>
      <c r="K88" s="112">
        <f t="shared" si="56"/>
        <v>0.19868493777199708</v>
      </c>
      <c r="L88" s="112">
        <f t="shared" si="56"/>
        <v>0.15387232566705486</v>
      </c>
      <c r="M88" s="112">
        <f t="shared" si="56"/>
        <v>0.14712134225517853</v>
      </c>
      <c r="N88" s="112">
        <f t="shared" si="56"/>
        <v>0.2029159115372762</v>
      </c>
      <c r="O88" s="112">
        <f t="shared" si="56"/>
        <v>0.19437102331946454</v>
      </c>
      <c r="P88" s="112">
        <f t="shared" si="56"/>
        <v>0.20203436055544088</v>
      </c>
      <c r="Q88" s="112">
        <f t="shared" si="56"/>
        <v>0.17479974636778489</v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>
        <f>IF(NFM_ued!B$5=0,"",NFM_ued!B$5/B$11)</f>
        <v>0.12683373201072795</v>
      </c>
      <c r="C90" s="113">
        <f>IF(NFM_ued!C$5=0,"",NFM_ued!C$5/C$11)</f>
        <v>0.13741669601600734</v>
      </c>
      <c r="D90" s="113">
        <f>IF(NFM_ued!D$5=0,"",NFM_ued!D$5/D$11)</f>
        <v>0.11230088996166387</v>
      </c>
      <c r="E90" s="113">
        <f>IF(NFM_ued!E$5=0,"",NFM_ued!E$5/E$11)</f>
        <v>0.11268542841140694</v>
      </c>
      <c r="F90" s="113">
        <f>IF(NFM_ued!F$5=0,"",NFM_ued!F$5/F$11)</f>
        <v>0.10445724042089148</v>
      </c>
      <c r="G90" s="113">
        <f>IF(NFM_ued!G$5=0,"",NFM_ued!G$5/G$11)</f>
        <v>9.6493150504737737E-2</v>
      </c>
      <c r="H90" s="113">
        <f>IF(NFM_ued!H$5=0,"",NFM_ued!H$5/H$11)</f>
        <v>9.8645478226483133E-2</v>
      </c>
      <c r="I90" s="113">
        <f>IF(NFM_ued!I$5=0,"",NFM_ued!I$5/I$11)</f>
        <v>0.11799568713651194</v>
      </c>
      <c r="J90" s="113">
        <f>IF(NFM_ued!J$5=0,"",NFM_ued!J$5/J$11)</f>
        <v>0.11615907608190959</v>
      </c>
      <c r="K90" s="113">
        <f>IF(NFM_ued!K$5=0,"",NFM_ued!K$5/K$11)</f>
        <v>8.8370832471624194E-2</v>
      </c>
      <c r="L90" s="113">
        <f>IF(NFM_ued!L$5=0,"",NFM_ued!L$5/L$11)</f>
        <v>7.2233507982796319E-2</v>
      </c>
      <c r="M90" s="113">
        <f>IF(NFM_ued!M$5=0,"",NFM_ued!M$5/M$11)</f>
        <v>6.2408110202477815E-2</v>
      </c>
      <c r="N90" s="113">
        <f>IF(NFM_ued!N$5=0,"",NFM_ued!N$5/N$11)</f>
        <v>8.6425501693117399E-2</v>
      </c>
      <c r="O90" s="113">
        <f>IF(NFM_ued!O$5=0,"",NFM_ued!O$5/O$11)</f>
        <v>8.187415499964415E-2</v>
      </c>
      <c r="P90" s="113">
        <f>IF(NFM_ued!P$5=0,"",NFM_ued!P$5/P$11)</f>
        <v>8.5289713322848917E-2</v>
      </c>
      <c r="Q90" s="113">
        <f>IF(NFM_ued!Q$5=0,"",NFM_ued!Q$5/Q$11)</f>
        <v>7.308624083391882E-2</v>
      </c>
    </row>
    <row r="91" spans="1:17" x14ac:dyDescent="0.25">
      <c r="A91" s="180" t="s">
        <v>59</v>
      </c>
      <c r="B91" s="182">
        <f>IF(SUM(NFM_ued!B$33,NFM_ued!B$70)=0,"",SUM(NFM_ued!B$33,NFM_ued!B$70)/B$12)</f>
        <v>0.57497410057588916</v>
      </c>
      <c r="C91" s="182">
        <f>IF(SUM(NFM_ued!C$33,NFM_ued!C$70)=0,"",SUM(NFM_ued!C$33,NFM_ued!C$70)/C$12)</f>
        <v>0.62236411476993148</v>
      </c>
      <c r="D91" s="182">
        <f>IF(SUM(NFM_ued!D$33,NFM_ued!D$70)=0,"",SUM(NFM_ued!D$33,NFM_ued!D$70)/D$12)</f>
        <v>0.51152519059293156</v>
      </c>
      <c r="E91" s="182">
        <f>IF(SUM(NFM_ued!E$33,NFM_ued!E$70)=0,"",SUM(NFM_ued!E$33,NFM_ued!E$70)/E$12)</f>
        <v>0.49883688925187225</v>
      </c>
      <c r="F91" s="182">
        <f>IF(SUM(NFM_ued!F$33,NFM_ued!F$70)=0,"",SUM(NFM_ued!F$33,NFM_ued!F$70)/F$12)</f>
        <v>0.48759396546137784</v>
      </c>
      <c r="G91" s="182">
        <f>IF(SUM(NFM_ued!G$33,NFM_ued!G$70)=0,"",SUM(NFM_ued!G$33,NFM_ued!G$70)/G$12)</f>
        <v>0.4585713620006685</v>
      </c>
      <c r="H91" s="182">
        <f>IF(SUM(NFM_ued!H$33,NFM_ued!H$70)=0,"",SUM(NFM_ued!H$33,NFM_ued!H$70)/H$12)</f>
        <v>0.46432871690737948</v>
      </c>
      <c r="I91" s="182">
        <f>IF(SUM(NFM_ued!I$33,NFM_ued!I$70)=0,"",SUM(NFM_ued!I$33,NFM_ued!I$70)/I$12)</f>
        <v>0.52726622247661548</v>
      </c>
      <c r="J91" s="182">
        <f>IF(SUM(NFM_ued!J$33,NFM_ued!J$70)=0,"",SUM(NFM_ued!J$33,NFM_ued!J$70)/J$12)</f>
        <v>0.53020815370468588</v>
      </c>
      <c r="K91" s="182">
        <f>IF(SUM(NFM_ued!K$33,NFM_ued!K$70)=0,"",SUM(NFM_ued!K$33,NFM_ued!K$70)/K$12)</f>
        <v>0.40857755930481865</v>
      </c>
      <c r="L91" s="182">
        <f>IF(SUM(NFM_ued!L$33,NFM_ued!L$70)=0,"",SUM(NFM_ued!L$33,NFM_ued!L$70)/L$12)</f>
        <v>0.32470729762826278</v>
      </c>
      <c r="M91" s="182">
        <f>IF(SUM(NFM_ued!M$33,NFM_ued!M$70)=0,"",SUM(NFM_ued!M$33,NFM_ued!M$70)/M$12)</f>
        <v>0.28043402930172023</v>
      </c>
      <c r="N91" s="182">
        <f>IF(SUM(NFM_ued!N$33,NFM_ued!N$70)=0,"",SUM(NFM_ued!N$33,NFM_ued!N$70)/N$12)</f>
        <v>0.38794427326200814</v>
      </c>
      <c r="O91" s="182">
        <f>IF(SUM(NFM_ued!O$33,NFM_ued!O$70)=0,"",SUM(NFM_ued!O$33,NFM_ued!O$70)/O$12)</f>
        <v>0.3652213070475</v>
      </c>
      <c r="P91" s="182">
        <f>IF(SUM(NFM_ued!P$33,NFM_ued!P$70)=0,"",SUM(NFM_ued!P$33,NFM_ued!P$70)/P$12)</f>
        <v>0.38297336792021491</v>
      </c>
      <c r="Q91" s="182">
        <f>IF(SUM(NFM_ued!Q$33,NFM_ued!Q$70)=0,"",SUM(NFM_ued!Q$33,NFM_ued!Q$70)/Q$12)</f>
        <v>0.35070525274900644</v>
      </c>
    </row>
    <row r="92" spans="1:17" x14ac:dyDescent="0.25">
      <c r="A92" s="179" t="s">
        <v>43</v>
      </c>
      <c r="B92" s="182">
        <f>IF(NFM_ued!B$33=0,"",NFM_ued!B$33/B$13)</f>
        <v>0.58165316704860026</v>
      </c>
      <c r="C92" s="182">
        <f>IF(NFM_ued!C$33=0,"",NFM_ued!C$33/C$13)</f>
        <v>0.62446580415622088</v>
      </c>
      <c r="D92" s="182">
        <f>IF(NFM_ued!D$33=0,"",NFM_ued!D$33/D$13)</f>
        <v>0.5197416796293145</v>
      </c>
      <c r="E92" s="182">
        <f>IF(NFM_ued!E$33=0,"",NFM_ued!E$33/E$13)</f>
        <v>0.51695532067081262</v>
      </c>
      <c r="F92" s="182">
        <f>IF(NFM_ued!F$33=0,"",NFM_ued!F$33/F$13)</f>
        <v>0.50054101521500172</v>
      </c>
      <c r="G92" s="182">
        <f>IF(NFM_ued!G$33=0,"",NFM_ued!G$33/G$13)</f>
        <v>0.47095384391338008</v>
      </c>
      <c r="H92" s="182">
        <f>IF(NFM_ued!H$33=0,"",NFM_ued!H$33/H$13)</f>
        <v>0.48161260603097372</v>
      </c>
      <c r="I92" s="182">
        <f>IF(NFM_ued!I$33=0,"",NFM_ued!I$33/I$13)</f>
        <v>0.54692685989373735</v>
      </c>
      <c r="J92" s="182">
        <f>IF(NFM_ued!J$33=0,"",NFM_ued!J$33/J$13)</f>
        <v>0.55216806837117816</v>
      </c>
      <c r="K92" s="182">
        <f>IF(NFM_ued!K$33=0,"",NFM_ued!K$33/K$13)</f>
        <v>0.42793728912128531</v>
      </c>
      <c r="L92" s="182">
        <f>IF(NFM_ued!L$33=0,"",NFM_ued!L$33/L$13)</f>
        <v>0.34675724441622735</v>
      </c>
      <c r="M92" s="182">
        <f>IF(NFM_ued!M$33=0,"",NFM_ued!M$33/M$13)</f>
        <v>0.30326640015855999</v>
      </c>
      <c r="N92" s="182">
        <f>IF(NFM_ued!N$33=0,"",NFM_ued!N$33/N$13)</f>
        <v>0.41130184890969246</v>
      </c>
      <c r="O92" s="182">
        <f>IF(NFM_ued!O$33=0,"",NFM_ued!O$33/O$13)</f>
        <v>0.38398385607435376</v>
      </c>
      <c r="P92" s="182">
        <f>IF(NFM_ued!P$33=0,"",NFM_ued!P$33/P$13)</f>
        <v>0.39634493941610693</v>
      </c>
      <c r="Q92" s="182">
        <f>IF(NFM_ued!Q$33=0,"",NFM_ued!Q$33/Q$13)</f>
        <v>0.36303344044682168</v>
      </c>
    </row>
    <row r="93" spans="1:17" x14ac:dyDescent="0.25">
      <c r="A93" s="179" t="s">
        <v>344</v>
      </c>
      <c r="B93" s="182">
        <f>IF(NFM_ued!B$70=0,"",NFM_ued!B$70/B$14)</f>
        <v>5.6183045388160067E-2</v>
      </c>
      <c r="C93" s="182">
        <f>IF(NFM_ued!C$70=0,"",NFM_ued!C$70/C$14)</f>
        <v>6.2023524156450863E-2</v>
      </c>
      <c r="D93" s="182">
        <f>IF(NFM_ued!D$70=0,"",NFM_ued!D$70/D$14)</f>
        <v>4.6920986471555404E-2</v>
      </c>
      <c r="E93" s="182">
        <f>IF(NFM_ued!E$70=0,"",NFM_ued!E$70/E$14)</f>
        <v>4.6922987296739424E-2</v>
      </c>
      <c r="F93" s="182">
        <f>IF(NFM_ued!F$70=0,"",NFM_ued!F$70/F$14)</f>
        <v>4.5119684556213083E-2</v>
      </c>
      <c r="G93" s="182">
        <f>IF(NFM_ued!G$70=0,"",NFM_ued!G$70/G$14)</f>
        <v>4.2280297555872252E-2</v>
      </c>
      <c r="H93" s="182">
        <f>IF(NFM_ued!H$70=0,"",NFM_ued!H$70/H$14)</f>
        <v>4.4220503507967579E-2</v>
      </c>
      <c r="I93" s="182">
        <f>IF(NFM_ued!I$70=0,"",NFM_ued!I$70/I$14)</f>
        <v>5.1488564987836015E-2</v>
      </c>
      <c r="J93" s="182">
        <f>IF(NFM_ued!J$70=0,"",NFM_ued!J$70/J$14)</f>
        <v>5.1655900203726471E-2</v>
      </c>
      <c r="K93" s="182">
        <f>IF(NFM_ued!K$70=0,"",NFM_ued!K$70/K$14)</f>
        <v>3.952352922991436E-2</v>
      </c>
      <c r="L93" s="182">
        <f>IF(NFM_ued!L$70=0,"",NFM_ued!L$70/L$14)</f>
        <v>3.4036847136004932E-2</v>
      </c>
      <c r="M93" s="182">
        <f>IF(NFM_ued!M$70=0,"",NFM_ued!M$70/M$14)</f>
        <v>3.2773769694781039E-2</v>
      </c>
      <c r="N93" s="182">
        <f>IF(NFM_ued!N$70=0,"",NFM_ued!N$70/N$14)</f>
        <v>4.4916474012618397E-2</v>
      </c>
      <c r="O93" s="182">
        <f>IF(NFM_ued!O$70=0,"",NFM_ued!O$70/O$14)</f>
        <v>4.2419211065568521E-2</v>
      </c>
      <c r="P93" s="182">
        <f>IF(NFM_ued!P$70=0,"",NFM_ued!P$70/P$14)</f>
        <v>4.3677342881953345E-2</v>
      </c>
      <c r="Q93" s="182">
        <f>IF(NFM_ued!Q$70=0,"",NFM_ued!Q$70/Q$14)</f>
        <v>3.7884498428590326E-2</v>
      </c>
    </row>
    <row r="94" spans="1:17" x14ac:dyDescent="0.25">
      <c r="A94" s="108" t="s">
        <v>42</v>
      </c>
      <c r="B94" s="112">
        <f>IF(NFM_ued!B$112=0,"",NFM_ued!B$112/B$15)</f>
        <v>0.10420133818572892</v>
      </c>
      <c r="C94" s="112">
        <f>IF(NFM_ued!C$112=0,"",NFM_ued!C$112/C$15)</f>
        <v>0.11401642206919407</v>
      </c>
      <c r="D94" s="112">
        <f>IF(NFM_ued!D$112=0,"",NFM_ued!D$112/D$15)</f>
        <v>9.4043798312431315E-2</v>
      </c>
      <c r="E94" s="112">
        <f>IF(NFM_ued!E$112=0,"",NFM_ued!E$112/E$15)</f>
        <v>9.3878273585101257E-2</v>
      </c>
      <c r="F94" s="112">
        <f>IF(NFM_ued!F$112=0,"",NFM_ued!F$112/F$15)</f>
        <v>9.0292474778090034E-2</v>
      </c>
      <c r="G94" s="112">
        <f>IF(NFM_ued!G$112=0,"",NFM_ued!G$112/G$15)</f>
        <v>8.2700038667125775E-2</v>
      </c>
      <c r="H94" s="112">
        <f>IF(NFM_ued!H$112=0,"",NFM_ued!H$112/H$15)</f>
        <v>8.3936467387865421E-2</v>
      </c>
      <c r="I94" s="112">
        <f>IF(NFM_ued!I$112=0,"",NFM_ued!I$112/I$15)</f>
        <v>9.934275010994742E-2</v>
      </c>
      <c r="J94" s="112">
        <f>IF(NFM_ued!J$112=0,"",NFM_ued!J$112/J$15)</f>
        <v>9.911878225348375E-2</v>
      </c>
      <c r="K94" s="112">
        <f>IF(NFM_ued!K$112=0,"",NFM_ued!K$112/K$15)</f>
        <v>7.4795745343491621E-2</v>
      </c>
      <c r="L94" s="112">
        <f>IF(NFM_ued!L$112=0,"",NFM_ued!L$112/L$15)</f>
        <v>6.0759693933121812E-2</v>
      </c>
      <c r="M94" s="112">
        <f>IF(NFM_ued!M$112=0,"",NFM_ued!M$112/M$15)</f>
        <v>6.1940753680033024E-2</v>
      </c>
      <c r="N94" s="112">
        <f>IF(NFM_ued!N$112=0,"",NFM_ued!N$112/N$15)</f>
        <v>8.4992001247210819E-2</v>
      </c>
      <c r="O94" s="112">
        <f>IF(NFM_ued!O$112=0,"",NFM_ued!O$112/O$15)</f>
        <v>8.0500366736114187E-2</v>
      </c>
      <c r="P94" s="112">
        <f>IF(NFM_ued!P$112=0,"",NFM_ued!P$112/P$15)</f>
        <v>8.312892003406562E-2</v>
      </c>
      <c r="Q94" s="112">
        <f>IF(NFM_ued!Q$112=0,"",NFM_ued!Q$112/Q$15)</f>
        <v>7.2035929196972298E-2</v>
      </c>
    </row>
    <row r="95" spans="1:17" x14ac:dyDescent="0.25">
      <c r="A95" s="39" t="s">
        <v>60</v>
      </c>
      <c r="B95" s="181">
        <f t="shared" ref="B95:Q95" si="57">IF(B$62=0,"",B$72/B$62)</f>
        <v>2.6627227834018274</v>
      </c>
      <c r="C95" s="181">
        <f t="shared" si="57"/>
        <v>2.4558378478842648</v>
      </c>
      <c r="D95" s="181">
        <f t="shared" si="57"/>
        <v>2.5155095507142127</v>
      </c>
      <c r="E95" s="181">
        <f t="shared" si="57"/>
        <v>2.6274284524534344</v>
      </c>
      <c r="F95" s="181">
        <f t="shared" si="57"/>
        <v>2.5893399805240378</v>
      </c>
      <c r="G95" s="181">
        <f t="shared" si="57"/>
        <v>2.7324243660880279</v>
      </c>
      <c r="H95" s="181">
        <f t="shared" si="57"/>
        <v>2.7170415417345368</v>
      </c>
      <c r="I95" s="181">
        <f t="shared" si="57"/>
        <v>2.6719661449841698</v>
      </c>
      <c r="J95" s="181">
        <f t="shared" si="57"/>
        <v>2.8193185268087499</v>
      </c>
      <c r="K95" s="181">
        <f t="shared" si="57"/>
        <v>2.5459464211875598</v>
      </c>
      <c r="L95" s="181">
        <f t="shared" si="57"/>
        <v>2.356430271571079</v>
      </c>
      <c r="M95" s="181">
        <f t="shared" si="57"/>
        <v>2.4601860855366162</v>
      </c>
      <c r="N95" s="181">
        <f t="shared" si="57"/>
        <v>2.5222252996321322</v>
      </c>
      <c r="O95" s="181">
        <f t="shared" si="57"/>
        <v>2.6883359783893876</v>
      </c>
      <c r="P95" s="181">
        <f t="shared" si="57"/>
        <v>2.6434686200615238</v>
      </c>
      <c r="Q95" s="181">
        <f t="shared" si="57"/>
        <v>2.6698031839007723</v>
      </c>
    </row>
    <row r="96" spans="1:17" x14ac:dyDescent="0.25">
      <c r="A96" s="110" t="s">
        <v>44</v>
      </c>
      <c r="B96" s="109">
        <f t="shared" ref="B96:Q96" si="58">IF(B$63=0,"",B$73/B$63)</f>
        <v>2.4796658079506249</v>
      </c>
      <c r="C96" s="109">
        <f t="shared" si="58"/>
        <v>2.3884971242011099</v>
      </c>
      <c r="D96" s="109">
        <f t="shared" si="58"/>
        <v>2.4948164165724438</v>
      </c>
      <c r="E96" s="109">
        <f t="shared" si="58"/>
        <v>2.4318762193388133</v>
      </c>
      <c r="F96" s="109">
        <f t="shared" si="58"/>
        <v>2.6125459117456633</v>
      </c>
      <c r="G96" s="109">
        <f t="shared" si="58"/>
        <v>2.7176474699795525</v>
      </c>
      <c r="H96" s="109">
        <f t="shared" si="58"/>
        <v>2.724533356151162</v>
      </c>
      <c r="I96" s="109">
        <f t="shared" si="58"/>
        <v>2.5974042223050948</v>
      </c>
      <c r="J96" s="109">
        <f t="shared" si="58"/>
        <v>2.9188383798333386</v>
      </c>
      <c r="K96" s="109">
        <f t="shared" si="58"/>
        <v>2.7906628906318973</v>
      </c>
      <c r="L96" s="109">
        <f t="shared" si="58"/>
        <v>2.419583920710068</v>
      </c>
      <c r="M96" s="109">
        <f t="shared" si="58"/>
        <v>2.5517276188188061</v>
      </c>
      <c r="N96" s="109">
        <f t="shared" si="58"/>
        <v>2.537018294213583</v>
      </c>
      <c r="O96" s="109">
        <f t="shared" si="58"/>
        <v>2.6146583933240781</v>
      </c>
      <c r="P96" s="109">
        <f t="shared" si="58"/>
        <v>2.6158960679662475</v>
      </c>
      <c r="Q96" s="109">
        <f t="shared" si="58"/>
        <v>2.6972441235454392</v>
      </c>
    </row>
    <row r="97" spans="1:17" x14ac:dyDescent="0.25">
      <c r="A97" s="180" t="s">
        <v>59</v>
      </c>
      <c r="B97" s="178">
        <f t="shared" ref="B97:Q97" si="59">IF(B$64=0,"",B$74/B$64)</f>
        <v>2.5223178265785871</v>
      </c>
      <c r="C97" s="178">
        <f t="shared" si="59"/>
        <v>2.314923911924331</v>
      </c>
      <c r="D97" s="178">
        <f t="shared" si="59"/>
        <v>2.4360460069578007</v>
      </c>
      <c r="E97" s="178">
        <f t="shared" si="59"/>
        <v>2.5266037628902196</v>
      </c>
      <c r="F97" s="178">
        <f t="shared" si="59"/>
        <v>2.4221519271589491</v>
      </c>
      <c r="G97" s="178">
        <f t="shared" si="59"/>
        <v>2.4441042832825928</v>
      </c>
      <c r="H97" s="178">
        <f t="shared" si="59"/>
        <v>2.4821715765382808</v>
      </c>
      <c r="I97" s="178">
        <f t="shared" si="59"/>
        <v>2.4745709095335919</v>
      </c>
      <c r="J97" s="178">
        <f t="shared" si="59"/>
        <v>2.5709317818326576</v>
      </c>
      <c r="K97" s="178">
        <f t="shared" si="59"/>
        <v>2.8266714778687025</v>
      </c>
      <c r="L97" s="178">
        <f t="shared" si="59"/>
        <v>2.5875557106647178</v>
      </c>
      <c r="M97" s="178">
        <f t="shared" si="59"/>
        <v>2.8971448629964094</v>
      </c>
      <c r="N97" s="178">
        <f t="shared" si="59"/>
        <v>2.5234730955010938</v>
      </c>
      <c r="O97" s="178">
        <f t="shared" si="59"/>
        <v>2.7868543647857846</v>
      </c>
      <c r="P97" s="178">
        <f t="shared" si="59"/>
        <v>2.7113629851285013</v>
      </c>
      <c r="Q97" s="178">
        <f t="shared" si="59"/>
        <v>2.7085416127082884</v>
      </c>
    </row>
    <row r="98" spans="1:17" x14ac:dyDescent="0.25">
      <c r="A98" s="179" t="s">
        <v>43</v>
      </c>
      <c r="B98" s="178">
        <f t="shared" ref="B98:Q98" si="60">IF(B$65=0,"",B$75/B$65)</f>
        <v>2.5231930851709521</v>
      </c>
      <c r="C98" s="178">
        <f t="shared" si="60"/>
        <v>2.3152146089293972</v>
      </c>
      <c r="D98" s="178">
        <f t="shared" si="60"/>
        <v>2.4375975529387603</v>
      </c>
      <c r="E98" s="178">
        <f t="shared" si="60"/>
        <v>2.530515631243615</v>
      </c>
      <c r="F98" s="178">
        <f t="shared" si="60"/>
        <v>2.4247554843993666</v>
      </c>
      <c r="G98" s="178">
        <f t="shared" si="60"/>
        <v>2.4468453355771267</v>
      </c>
      <c r="H98" s="178">
        <f t="shared" si="60"/>
        <v>2.4855836870195294</v>
      </c>
      <c r="I98" s="178">
        <f t="shared" si="60"/>
        <v>2.4776784090432034</v>
      </c>
      <c r="J98" s="178">
        <f t="shared" si="60"/>
        <v>2.5743714626434513</v>
      </c>
      <c r="K98" s="178">
        <f t="shared" si="60"/>
        <v>2.832331102692295</v>
      </c>
      <c r="L98" s="178">
        <f t="shared" si="60"/>
        <v>2.5969559440069827</v>
      </c>
      <c r="M98" s="178">
        <f t="shared" si="60"/>
        <v>2.9118549735601893</v>
      </c>
      <c r="N98" s="178">
        <f t="shared" si="60"/>
        <v>2.5310521203556848</v>
      </c>
      <c r="O98" s="178">
        <f t="shared" si="60"/>
        <v>2.7941242732915632</v>
      </c>
      <c r="P98" s="178">
        <f t="shared" si="60"/>
        <v>2.7155151711952974</v>
      </c>
      <c r="Q98" s="178">
        <f t="shared" si="60"/>
        <v>2.7128635981187208</v>
      </c>
    </row>
    <row r="99" spans="1:17" x14ac:dyDescent="0.25">
      <c r="A99" s="179" t="s">
        <v>344</v>
      </c>
      <c r="B99" s="178">
        <f t="shared" ref="B99:Q99" si="61">IF(B$66=0,"",B$76/B$66)</f>
        <v>1.8849584592311097</v>
      </c>
      <c r="C99" s="178">
        <f t="shared" si="61"/>
        <v>1.6005937306593097</v>
      </c>
      <c r="D99" s="178">
        <f t="shared" si="61"/>
        <v>1.5393521114070958</v>
      </c>
      <c r="E99" s="178">
        <f t="shared" si="61"/>
        <v>1.5083832567749795</v>
      </c>
      <c r="F99" s="178">
        <f t="shared" si="61"/>
        <v>1.5097002496587704</v>
      </c>
      <c r="G99" s="178">
        <f t="shared" si="61"/>
        <v>1.5107375571295427</v>
      </c>
      <c r="H99" s="178">
        <f t="shared" si="61"/>
        <v>1.6506296090439987</v>
      </c>
      <c r="I99" s="178">
        <f t="shared" si="61"/>
        <v>1.7289266150221936</v>
      </c>
      <c r="J99" s="178">
        <f t="shared" si="61"/>
        <v>1.8235742477756574</v>
      </c>
      <c r="K99" s="178">
        <f t="shared" si="61"/>
        <v>1.7509747220594656</v>
      </c>
      <c r="L99" s="178">
        <f t="shared" si="61"/>
        <v>1.3635922277106556</v>
      </c>
      <c r="M99" s="178">
        <f t="shared" si="61"/>
        <v>1.4246402677088599</v>
      </c>
      <c r="N99" s="178">
        <f t="shared" si="61"/>
        <v>1.4962842559160661</v>
      </c>
      <c r="O99" s="178">
        <f t="shared" si="61"/>
        <v>1.6325805093075854</v>
      </c>
      <c r="P99" s="178">
        <f t="shared" si="61"/>
        <v>1.7390445150802865</v>
      </c>
      <c r="Q99" s="178">
        <f t="shared" si="61"/>
        <v>1.7085994977418364</v>
      </c>
    </row>
    <row r="100" spans="1:17" x14ac:dyDescent="0.25">
      <c r="A100" s="108" t="s">
        <v>42</v>
      </c>
      <c r="B100" s="107">
        <f t="shared" ref="B100:Q100" si="62">IF(B$67=0,"",B$77/B$67)</f>
        <v>3.5060602886623093</v>
      </c>
      <c r="C100" s="107">
        <f t="shared" si="62"/>
        <v>2.9904393426192692</v>
      </c>
      <c r="D100" s="107">
        <f t="shared" si="62"/>
        <v>2.7626998024274849</v>
      </c>
      <c r="E100" s="107">
        <f t="shared" si="62"/>
        <v>3.1946020420635879</v>
      </c>
      <c r="F100" s="107">
        <f t="shared" si="62"/>
        <v>3.0248169931991402</v>
      </c>
      <c r="G100" s="107">
        <f t="shared" si="62"/>
        <v>3.7245862725126964</v>
      </c>
      <c r="H100" s="107">
        <f t="shared" si="62"/>
        <v>3.729534599450071</v>
      </c>
      <c r="I100" s="107">
        <f t="shared" si="62"/>
        <v>3.548086190300856</v>
      </c>
      <c r="J100" s="107">
        <f t="shared" si="62"/>
        <v>3.8881534602800496</v>
      </c>
      <c r="K100" s="107">
        <f t="shared" si="62"/>
        <v>1.8749698986465166</v>
      </c>
      <c r="L100" s="107">
        <f t="shared" si="62"/>
        <v>1.6569381055903873</v>
      </c>
      <c r="M100" s="107">
        <f t="shared" si="62"/>
        <v>1.6337426297003377</v>
      </c>
      <c r="N100" s="107">
        <f t="shared" si="62"/>
        <v>2.0638324578775529</v>
      </c>
      <c r="O100" s="107">
        <f t="shared" si="62"/>
        <v>1.7892647174843992</v>
      </c>
      <c r="P100" s="107">
        <f t="shared" si="62"/>
        <v>1.8419068697416972</v>
      </c>
      <c r="Q100" s="107">
        <f t="shared" si="62"/>
        <v>1.8506075711284968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124.5324941897979</v>
      </c>
      <c r="C5" s="96">
        <v>102.35999956887193</v>
      </c>
      <c r="D5" s="96">
        <v>94.910239881434961</v>
      </c>
      <c r="E5" s="96">
        <v>87.170940213926116</v>
      </c>
      <c r="F5" s="96">
        <v>134.48260830836995</v>
      </c>
      <c r="G5" s="96">
        <v>152.31062291001498</v>
      </c>
      <c r="H5" s="96">
        <v>141.11606790353736</v>
      </c>
      <c r="I5" s="96">
        <v>6.0481390024212747</v>
      </c>
      <c r="J5" s="96">
        <v>8.9095441185679896</v>
      </c>
      <c r="K5" s="96">
        <v>8.9618015361058667</v>
      </c>
      <c r="L5" s="96">
        <v>71.099223326019569</v>
      </c>
      <c r="M5" s="96">
        <v>72.203462878614559</v>
      </c>
      <c r="N5" s="96">
        <v>79.285806666759143</v>
      </c>
      <c r="O5" s="96">
        <v>71.727762449913669</v>
      </c>
      <c r="P5" s="96">
        <v>69.21669637709067</v>
      </c>
      <c r="Q5" s="96">
        <v>78.51695003721504</v>
      </c>
    </row>
    <row r="6" spans="1:17" x14ac:dyDescent="0.25">
      <c r="A6" s="132" t="s">
        <v>83</v>
      </c>
      <c r="B6" s="160">
        <v>0.21751762515438458</v>
      </c>
      <c r="C6" s="160">
        <v>0.17878951322609002</v>
      </c>
      <c r="D6" s="160">
        <v>0.16577721434197348</v>
      </c>
      <c r="E6" s="160">
        <v>0.15225918360640542</v>
      </c>
      <c r="F6" s="160">
        <v>0.23489722721863207</v>
      </c>
      <c r="G6" s="160">
        <v>0.26603695040973169</v>
      </c>
      <c r="H6" s="160">
        <v>0.24648371624774676</v>
      </c>
      <c r="I6" s="160">
        <v>1.0564124977736618E-2</v>
      </c>
      <c r="J6" s="160">
        <v>1.5562065872747046E-2</v>
      </c>
      <c r="K6" s="160">
        <v>1.5653342526551282E-2</v>
      </c>
      <c r="L6" s="160">
        <v>0.12418713933912334</v>
      </c>
      <c r="M6" s="160">
        <v>0.12611588545992239</v>
      </c>
      <c r="N6" s="160">
        <v>0.13848642867715064</v>
      </c>
      <c r="O6" s="160">
        <v>0.12528499205969673</v>
      </c>
      <c r="P6" s="160">
        <v>0.12089897913736862</v>
      </c>
      <c r="Q6" s="160">
        <v>0.13714348706796908</v>
      </c>
    </row>
    <row r="7" spans="1:17" x14ac:dyDescent="0.25">
      <c r="A7" s="76" t="s">
        <v>82</v>
      </c>
      <c r="B7" s="159">
        <v>0.10875881257719229</v>
      </c>
      <c r="C7" s="159">
        <v>8.9394756613045009E-2</v>
      </c>
      <c r="D7" s="159">
        <v>8.2888607170986742E-2</v>
      </c>
      <c r="E7" s="159">
        <v>7.6129591803202709E-2</v>
      </c>
      <c r="F7" s="159">
        <v>0.11744861360931605</v>
      </c>
      <c r="G7" s="159">
        <v>0.13301847520486584</v>
      </c>
      <c r="H7" s="159">
        <v>0.12324185812387338</v>
      </c>
      <c r="I7" s="159">
        <v>5.2820624888683092E-3</v>
      </c>
      <c r="J7" s="159">
        <v>7.7810329363735232E-3</v>
      </c>
      <c r="K7" s="159">
        <v>7.8266712632756412E-3</v>
      </c>
      <c r="L7" s="159">
        <v>6.2093569669561678E-2</v>
      </c>
      <c r="M7" s="159">
        <v>6.3057942729961194E-2</v>
      </c>
      <c r="N7" s="159">
        <v>6.9243214338575318E-2</v>
      </c>
      <c r="O7" s="159">
        <v>6.2642496029848366E-2</v>
      </c>
      <c r="P7" s="159">
        <v>6.044948956868431E-2</v>
      </c>
      <c r="Q7" s="159">
        <v>6.8571743533984542E-2</v>
      </c>
    </row>
    <row r="8" spans="1:17" x14ac:dyDescent="0.25">
      <c r="A8" s="76" t="s">
        <v>81</v>
      </c>
      <c r="B8" s="159">
        <v>2.7552232519555377</v>
      </c>
      <c r="C8" s="159">
        <v>2.2646671675304737</v>
      </c>
      <c r="D8" s="159">
        <v>2.0998447149983304</v>
      </c>
      <c r="E8" s="159">
        <v>1.9286163256811351</v>
      </c>
      <c r="F8" s="159">
        <v>2.9753648781026731</v>
      </c>
      <c r="G8" s="159">
        <v>3.3698013718566009</v>
      </c>
      <c r="H8" s="159">
        <v>3.1221270724714589</v>
      </c>
      <c r="I8" s="159">
        <v>0.13381224971799716</v>
      </c>
      <c r="J8" s="159">
        <v>0.19711950105479592</v>
      </c>
      <c r="K8" s="159">
        <v>0.19827567200298288</v>
      </c>
      <c r="L8" s="159">
        <v>1.5730370982955626</v>
      </c>
      <c r="M8" s="159">
        <v>1.5974678824923503</v>
      </c>
      <c r="N8" s="159">
        <v>1.7541614299105746</v>
      </c>
      <c r="O8" s="159">
        <v>1.5869432327561583</v>
      </c>
      <c r="P8" s="159">
        <v>1.5313870690733358</v>
      </c>
      <c r="Q8" s="159">
        <v>1.7371508361942747</v>
      </c>
    </row>
    <row r="9" spans="1:17" x14ac:dyDescent="0.25">
      <c r="A9" s="76" t="s">
        <v>80</v>
      </c>
      <c r="B9" s="159">
        <v>7.2505875051461527E-2</v>
      </c>
      <c r="C9" s="159">
        <v>5.9596504408696675E-2</v>
      </c>
      <c r="D9" s="159">
        <v>5.5259071447324497E-2</v>
      </c>
      <c r="E9" s="159">
        <v>5.075306120213513E-2</v>
      </c>
      <c r="F9" s="159">
        <v>7.8299075739544033E-2</v>
      </c>
      <c r="G9" s="159">
        <v>8.8678983469910544E-2</v>
      </c>
      <c r="H9" s="159">
        <v>8.2161238749248924E-2</v>
      </c>
      <c r="I9" s="159">
        <v>3.5213749925788727E-3</v>
      </c>
      <c r="J9" s="159">
        <v>5.1873552909156816E-3</v>
      </c>
      <c r="K9" s="159">
        <v>5.2177808421837602E-3</v>
      </c>
      <c r="L9" s="159">
        <v>4.1395713113041119E-2</v>
      </c>
      <c r="M9" s="159">
        <v>4.2038628486640799E-2</v>
      </c>
      <c r="N9" s="159">
        <v>4.6162142892383538E-2</v>
      </c>
      <c r="O9" s="159">
        <v>4.1761664019898913E-2</v>
      </c>
      <c r="P9" s="159">
        <v>4.0299659712456207E-2</v>
      </c>
      <c r="Q9" s="159">
        <v>4.5714495689323023E-2</v>
      </c>
    </row>
    <row r="10" spans="1:17" x14ac:dyDescent="0.25">
      <c r="A10" s="129" t="s">
        <v>79</v>
      </c>
      <c r="B10" s="158">
        <v>0.14501175010292305</v>
      </c>
      <c r="C10" s="158">
        <v>0.11919300881739336</v>
      </c>
      <c r="D10" s="158">
        <v>0.11051814289464898</v>
      </c>
      <c r="E10" s="158">
        <v>0.10150612240427026</v>
      </c>
      <c r="F10" s="158">
        <v>0.15659815147908807</v>
      </c>
      <c r="G10" s="158">
        <v>0.17735796693982109</v>
      </c>
      <c r="H10" s="158">
        <v>0.16432247749849785</v>
      </c>
      <c r="I10" s="158">
        <v>7.0427499851577462E-3</v>
      </c>
      <c r="J10" s="158">
        <v>1.0374710581831363E-2</v>
      </c>
      <c r="K10" s="158">
        <v>1.043556168436752E-2</v>
      </c>
      <c r="L10" s="158">
        <v>8.2791426226082238E-2</v>
      </c>
      <c r="M10" s="158">
        <v>8.4077256973281597E-2</v>
      </c>
      <c r="N10" s="158">
        <v>9.2324285784767091E-2</v>
      </c>
      <c r="O10" s="158">
        <v>8.3523328039797812E-2</v>
      </c>
      <c r="P10" s="158">
        <v>8.0599319424912413E-2</v>
      </c>
      <c r="Q10" s="158">
        <v>9.1428991378646046E-2</v>
      </c>
    </row>
    <row r="11" spans="1:17" x14ac:dyDescent="0.25">
      <c r="A11" s="92" t="s">
        <v>125</v>
      </c>
      <c r="B11" s="91">
        <v>2.9002350020584614E-2</v>
      </c>
      <c r="C11" s="91">
        <v>2.3838601763478674E-2</v>
      </c>
      <c r="D11" s="91">
        <v>2.2103628578929793E-2</v>
      </c>
      <c r="E11" s="91">
        <v>2.0301224480854051E-2</v>
      </c>
      <c r="F11" s="91">
        <v>3.1319630295817615E-2</v>
      </c>
      <c r="G11" s="91">
        <v>3.5471593387964219E-2</v>
      </c>
      <c r="H11" s="91">
        <v>3.2864495499699567E-2</v>
      </c>
      <c r="I11" s="91">
        <v>1.4085499970315492E-3</v>
      </c>
      <c r="J11" s="91">
        <v>2.0749421163662727E-3</v>
      </c>
      <c r="K11" s="91">
        <v>2.0871123368735043E-3</v>
      </c>
      <c r="L11" s="91">
        <v>1.6558285245216447E-2</v>
      </c>
      <c r="M11" s="91">
        <v>1.681545139465632E-2</v>
      </c>
      <c r="N11" s="91">
        <v>1.8464857156953417E-2</v>
      </c>
      <c r="O11" s="91">
        <v>1.6704665607959565E-2</v>
      </c>
      <c r="P11" s="91">
        <v>1.6119863884982485E-2</v>
      </c>
      <c r="Q11" s="91">
        <v>1.8285798275729209E-2</v>
      </c>
    </row>
    <row r="12" spans="1:17" x14ac:dyDescent="0.25">
      <c r="A12" s="92" t="s">
        <v>26</v>
      </c>
      <c r="B12" s="91">
        <v>4.3503525030876913E-2</v>
      </c>
      <c r="C12" s="91">
        <v>3.5757902645218005E-2</v>
      </c>
      <c r="D12" s="91">
        <v>3.3155442868394697E-2</v>
      </c>
      <c r="E12" s="91">
        <v>3.0451836721281076E-2</v>
      </c>
      <c r="F12" s="91">
        <v>4.6979445443726418E-2</v>
      </c>
      <c r="G12" s="91">
        <v>5.3207390081946325E-2</v>
      </c>
      <c r="H12" s="91">
        <v>4.9296743249549357E-2</v>
      </c>
      <c r="I12" s="91">
        <v>2.1128249955473235E-3</v>
      </c>
      <c r="J12" s="91">
        <v>3.1124131745494089E-3</v>
      </c>
      <c r="K12" s="91">
        <v>3.130668505310256E-3</v>
      </c>
      <c r="L12" s="91">
        <v>2.4837427867824672E-2</v>
      </c>
      <c r="M12" s="91">
        <v>2.5223177091984478E-2</v>
      </c>
      <c r="N12" s="91">
        <v>2.7697285735430125E-2</v>
      </c>
      <c r="O12" s="91">
        <v>2.5056998411939344E-2</v>
      </c>
      <c r="P12" s="91">
        <v>2.4179795827473725E-2</v>
      </c>
      <c r="Q12" s="91">
        <v>2.7428697413593814E-2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7.2505875051461513E-2</v>
      </c>
      <c r="C14" s="157">
        <v>5.9596504408696675E-2</v>
      </c>
      <c r="D14" s="157">
        <v>5.5259071447324497E-2</v>
      </c>
      <c r="E14" s="157">
        <v>5.075306120213513E-2</v>
      </c>
      <c r="F14" s="157">
        <v>7.8299075739544019E-2</v>
      </c>
      <c r="G14" s="157">
        <v>8.8678983469910544E-2</v>
      </c>
      <c r="H14" s="157">
        <v>8.2161238749248924E-2</v>
      </c>
      <c r="I14" s="157">
        <v>3.5213749925788736E-3</v>
      </c>
      <c r="J14" s="157">
        <v>5.1873552909156824E-3</v>
      </c>
      <c r="K14" s="157">
        <v>5.2177808421837602E-3</v>
      </c>
      <c r="L14" s="157">
        <v>4.1395713113041112E-2</v>
      </c>
      <c r="M14" s="157">
        <v>4.2038628486640799E-2</v>
      </c>
      <c r="N14" s="157">
        <v>4.6162142892383538E-2</v>
      </c>
      <c r="O14" s="157">
        <v>4.1761664019898913E-2</v>
      </c>
      <c r="P14" s="157">
        <v>4.0299659712456207E-2</v>
      </c>
      <c r="Q14" s="157">
        <v>4.5714495689323023E-2</v>
      </c>
    </row>
    <row r="15" spans="1:17" x14ac:dyDescent="0.25">
      <c r="A15" s="156" t="s">
        <v>152</v>
      </c>
      <c r="B15" s="206">
        <v>49.622298030168899</v>
      </c>
      <c r="C15" s="206">
        <v>40.787253463607556</v>
      </c>
      <c r="D15" s="206">
        <v>37.818757587344777</v>
      </c>
      <c r="E15" s="206">
        <v>34.734889098686715</v>
      </c>
      <c r="F15" s="206">
        <v>53.587106825160674</v>
      </c>
      <c r="G15" s="206">
        <v>60.691012192226793</v>
      </c>
      <c r="H15" s="206">
        <v>56.230332684756824</v>
      </c>
      <c r="I15" s="206">
        <v>2.4099939381975695</v>
      </c>
      <c r="J15" s="206">
        <v>3.5501742452110823</v>
      </c>
      <c r="K15" s="206">
        <v>3.5709971891681778</v>
      </c>
      <c r="L15" s="206">
        <v>28.330813355590156</v>
      </c>
      <c r="M15" s="206">
        <v>28.770818227668414</v>
      </c>
      <c r="N15" s="206">
        <v>31.592910377142267</v>
      </c>
      <c r="O15" s="206">
        <v>28.581266507857052</v>
      </c>
      <c r="P15" s="206">
        <v>27.580685335451076</v>
      </c>
      <c r="Q15" s="206">
        <v>31.286545094234164</v>
      </c>
    </row>
    <row r="16" spans="1:17" x14ac:dyDescent="0.25">
      <c r="A16" s="88" t="s">
        <v>33</v>
      </c>
      <c r="B16" s="87">
        <v>4.7322395585665644E-2</v>
      </c>
      <c r="C16" s="87">
        <v>0</v>
      </c>
      <c r="D16" s="87">
        <v>4.3980752331352665E-2</v>
      </c>
      <c r="E16" s="87">
        <v>0</v>
      </c>
      <c r="F16" s="87">
        <v>13.824772966513212</v>
      </c>
      <c r="G16" s="87">
        <v>20.437025337111791</v>
      </c>
      <c r="H16" s="87">
        <v>14.404103836590339</v>
      </c>
      <c r="I16" s="87">
        <v>0.63356365896458822</v>
      </c>
      <c r="J16" s="87">
        <v>1.8451192773277807</v>
      </c>
      <c r="K16" s="87">
        <v>1.3903247053398442</v>
      </c>
      <c r="L16" s="87">
        <v>10.05759728881196</v>
      </c>
      <c r="M16" s="87">
        <v>16.161996944904491</v>
      </c>
      <c r="N16" s="87">
        <v>16.135550216483036</v>
      </c>
      <c r="O16" s="87">
        <v>18.482605621930173</v>
      </c>
      <c r="P16" s="87">
        <v>17.261632090933851</v>
      </c>
      <c r="Q16" s="87">
        <v>22.591317002124029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0.10583770523347844</v>
      </c>
      <c r="C19" s="87">
        <v>0.22434678359274246</v>
      </c>
      <c r="D19" s="87">
        <v>4.2867368111860475E-2</v>
      </c>
      <c r="E19" s="87">
        <v>7.4621349183685973E-2</v>
      </c>
      <c r="F19" s="87">
        <v>2.1252041777750127E-2</v>
      </c>
      <c r="G19" s="87">
        <v>4.4307982193330459E-2</v>
      </c>
      <c r="H19" s="87">
        <v>4.1973043914746766E-2</v>
      </c>
      <c r="I19" s="87">
        <v>2.2406643686707613E-3</v>
      </c>
      <c r="J19" s="87">
        <v>3.7326854926487539E-4</v>
      </c>
      <c r="K19" s="87">
        <v>7.6567461468631957E-4</v>
      </c>
      <c r="L19" s="87">
        <v>3.2846234235098151E-2</v>
      </c>
      <c r="M19" s="87">
        <v>3.7105111486634791E-2</v>
      </c>
      <c r="N19" s="87">
        <v>2.8085114588946258E-2</v>
      </c>
      <c r="O19" s="87">
        <v>3.0382143914221407E-2</v>
      </c>
      <c r="P19" s="87">
        <v>6.1622025854211566E-2</v>
      </c>
      <c r="Q19" s="87">
        <v>1.1001647778535618E-2</v>
      </c>
    </row>
    <row r="20" spans="1:17" x14ac:dyDescent="0.25">
      <c r="A20" s="88" t="s">
        <v>29</v>
      </c>
      <c r="B20" s="87">
        <v>38.830481238540003</v>
      </c>
      <c r="C20" s="87">
        <v>27.734604412427132</v>
      </c>
      <c r="D20" s="87">
        <v>25.869864129962423</v>
      </c>
      <c r="E20" s="87">
        <v>20.966496457751873</v>
      </c>
      <c r="F20" s="87">
        <v>29.364103912702525</v>
      </c>
      <c r="G20" s="87">
        <v>31.786343647549455</v>
      </c>
      <c r="H20" s="87">
        <v>33.909068178699179</v>
      </c>
      <c r="I20" s="87">
        <v>0.6028786843360755</v>
      </c>
      <c r="J20" s="87">
        <v>0.41098887900510206</v>
      </c>
      <c r="K20" s="87">
        <v>1.6258060200336142</v>
      </c>
      <c r="L20" s="87">
        <v>0</v>
      </c>
      <c r="M20" s="87">
        <v>0</v>
      </c>
      <c r="N20" s="87">
        <v>0</v>
      </c>
      <c r="O20" s="87">
        <v>0.36832593057836466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0.21202727796402676</v>
      </c>
      <c r="C21" s="87">
        <v>0</v>
      </c>
      <c r="D21" s="87">
        <v>0</v>
      </c>
      <c r="E21" s="87">
        <v>0</v>
      </c>
      <c r="F21" s="87">
        <v>0</v>
      </c>
      <c r="G21" s="87">
        <v>0.6699977956135803</v>
      </c>
      <c r="H21" s="87">
        <v>0.66761144876829215</v>
      </c>
      <c r="I21" s="87">
        <v>0.18650883232277563</v>
      </c>
      <c r="J21" s="87">
        <v>0</v>
      </c>
      <c r="K21" s="87">
        <v>4.523295888275726E-2</v>
      </c>
      <c r="L21" s="87">
        <v>0.1497926160410612</v>
      </c>
      <c r="M21" s="87">
        <v>0.1408427062901087</v>
      </c>
      <c r="N21" s="87">
        <v>0.33410475235353881</v>
      </c>
      <c r="O21" s="87">
        <v>0</v>
      </c>
      <c r="P21" s="87">
        <v>0</v>
      </c>
      <c r="Q21" s="87">
        <v>0.80332900783225336</v>
      </c>
    </row>
    <row r="22" spans="1:17" x14ac:dyDescent="0.25">
      <c r="A22" s="88" t="s">
        <v>26</v>
      </c>
      <c r="B22" s="87">
        <v>5.7001066838633827</v>
      </c>
      <c r="C22" s="87">
        <v>6.0320127950399067</v>
      </c>
      <c r="D22" s="87">
        <v>9.6736141840637231</v>
      </c>
      <c r="E22" s="87">
        <v>12.531546368309552</v>
      </c>
      <c r="F22" s="87">
        <v>7.9505017141692917</v>
      </c>
      <c r="G22" s="87">
        <v>5.7582885716579213</v>
      </c>
      <c r="H22" s="87">
        <v>5.3261571800063141</v>
      </c>
      <c r="I22" s="87">
        <v>0.80572900968474936</v>
      </c>
      <c r="J22" s="87">
        <v>0.25030541548772217</v>
      </c>
      <c r="K22" s="87">
        <v>0.33435996153792025</v>
      </c>
      <c r="L22" s="87">
        <v>15.707051332484172</v>
      </c>
      <c r="M22" s="87">
        <v>9.6017850274047873</v>
      </c>
      <c r="N22" s="87">
        <v>13.013033123620817</v>
      </c>
      <c r="O22" s="87">
        <v>7.9190520888668097</v>
      </c>
      <c r="P22" s="87">
        <v>8.9342423354083564</v>
      </c>
      <c r="Q22" s="87">
        <v>6.4517839352772768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1.4419907608978439</v>
      </c>
      <c r="C24" s="87">
        <v>1.3960381766594485</v>
      </c>
      <c r="D24" s="87">
        <v>1.4464831459186338</v>
      </c>
      <c r="E24" s="87">
        <v>0.41810493168659607</v>
      </c>
      <c r="F24" s="87">
        <v>1.6576450839933599</v>
      </c>
      <c r="G24" s="87">
        <v>1.3251449991437496</v>
      </c>
      <c r="H24" s="87">
        <v>1.1329125356597431</v>
      </c>
      <c r="I24" s="87">
        <v>0.144447572698465</v>
      </c>
      <c r="J24" s="87">
        <v>0.77911430094471024</v>
      </c>
      <c r="K24" s="87">
        <v>0.13492648525577927</v>
      </c>
      <c r="L24" s="87">
        <v>0.45669346062544103</v>
      </c>
      <c r="M24" s="87">
        <v>0.55504762096415805</v>
      </c>
      <c r="N24" s="87">
        <v>0.35347624588411658</v>
      </c>
      <c r="O24" s="87">
        <v>0.15851000851155531</v>
      </c>
      <c r="P24" s="87">
        <v>0.20007331451815616</v>
      </c>
      <c r="Q24" s="87">
        <v>0.19614918332170672</v>
      </c>
    </row>
    <row r="25" spans="1:17" x14ac:dyDescent="0.25">
      <c r="A25" s="88" t="s">
        <v>22</v>
      </c>
      <c r="B25" s="87">
        <v>3.2845319680845</v>
      </c>
      <c r="C25" s="87">
        <v>5.4002512958883351</v>
      </c>
      <c r="D25" s="87">
        <v>0.74194800695677976</v>
      </c>
      <c r="E25" s="87">
        <v>0.74411999175500465</v>
      </c>
      <c r="F25" s="87">
        <v>0.7688311060045433</v>
      </c>
      <c r="G25" s="87">
        <v>0.6699038589569577</v>
      </c>
      <c r="H25" s="87">
        <v>0.74850646111821872</v>
      </c>
      <c r="I25" s="87">
        <v>3.4625515822244553E-2</v>
      </c>
      <c r="J25" s="87">
        <v>0.26427310389650238</v>
      </c>
      <c r="K25" s="87">
        <v>3.958138350357663E-2</v>
      </c>
      <c r="L25" s="87">
        <v>1.9268324233924219</v>
      </c>
      <c r="M25" s="87">
        <v>2.274040816618236</v>
      </c>
      <c r="N25" s="87">
        <v>1.7286609242118103</v>
      </c>
      <c r="O25" s="87">
        <v>1.6223907140559273</v>
      </c>
      <c r="P25" s="87">
        <v>1.1231155687364989</v>
      </c>
      <c r="Q25" s="87">
        <v>1.2329643179003615</v>
      </c>
    </row>
    <row r="26" spans="1:17" x14ac:dyDescent="0.25">
      <c r="A26" s="156" t="s">
        <v>151</v>
      </c>
      <c r="B26" s="204">
        <v>71.611178844787503</v>
      </c>
      <c r="C26" s="204">
        <v>58.861105154668664</v>
      </c>
      <c r="D26" s="204">
        <v>54.577194543236928</v>
      </c>
      <c r="E26" s="204">
        <v>50.126786830542265</v>
      </c>
      <c r="F26" s="204">
        <v>77.332893537060016</v>
      </c>
      <c r="G26" s="204">
        <v>87.584716969907277</v>
      </c>
      <c r="H26" s="204">
        <v>81.147398855689701</v>
      </c>
      <c r="I26" s="204">
        <v>3.4779225020613671</v>
      </c>
      <c r="J26" s="204">
        <v>5.1233452076202433</v>
      </c>
      <c r="K26" s="204">
        <v>5.1533953186183279</v>
      </c>
      <c r="L26" s="204">
        <v>40.884905023786047</v>
      </c>
      <c r="M26" s="204">
        <v>41.519887054803988</v>
      </c>
      <c r="N26" s="204">
        <v>45.592518788013429</v>
      </c>
      <c r="O26" s="204">
        <v>41.246340229151208</v>
      </c>
      <c r="P26" s="204">
        <v>39.802376524722831</v>
      </c>
      <c r="Q26" s="204">
        <v>45.150395389116682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10.627369048388502</v>
      </c>
      <c r="H29" s="208">
        <v>15.418005782581043</v>
      </c>
      <c r="I29" s="208">
        <v>0</v>
      </c>
      <c r="J29" s="208">
        <v>0.61457831728706491</v>
      </c>
      <c r="K29" s="208">
        <v>0.97914511053748221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68.030619902548125</v>
      </c>
      <c r="C30" s="208">
        <v>55.91804989693523</v>
      </c>
      <c r="D30" s="208">
        <v>51.848334816075081</v>
      </c>
      <c r="E30" s="208">
        <v>47.620447489015149</v>
      </c>
      <c r="F30" s="208">
        <v>73.466248860207017</v>
      </c>
      <c r="G30" s="208">
        <v>72.578112073023405</v>
      </c>
      <c r="H30" s="208">
        <v>61.67202313032417</v>
      </c>
      <c r="I30" s="208">
        <v>3.3040263769582987</v>
      </c>
      <c r="J30" s="208">
        <v>4.252599629952166</v>
      </c>
      <c r="K30" s="208">
        <v>3.9165804421499293</v>
      </c>
      <c r="L30" s="208">
        <v>38.840659772596744</v>
      </c>
      <c r="M30" s="208">
        <v>39.443892702063792</v>
      </c>
      <c r="N30" s="208">
        <v>43.312892848612755</v>
      </c>
      <c r="O30" s="208">
        <v>39.18402321769365</v>
      </c>
      <c r="P30" s="208">
        <v>37.81225769848669</v>
      </c>
      <c r="Q30" s="208">
        <v>42.892875619660849</v>
      </c>
    </row>
    <row r="31" spans="1:17" x14ac:dyDescent="0.25">
      <c r="A31" s="82" t="s">
        <v>21</v>
      </c>
      <c r="B31" s="207">
        <v>3.5805589422393753</v>
      </c>
      <c r="C31" s="207">
        <v>2.9430552577334335</v>
      </c>
      <c r="D31" s="207">
        <v>2.7288597271618467</v>
      </c>
      <c r="E31" s="207">
        <v>2.5063393415271134</v>
      </c>
      <c r="F31" s="207">
        <v>3.8666446768530012</v>
      </c>
      <c r="G31" s="207">
        <v>4.3792358484953642</v>
      </c>
      <c r="H31" s="207">
        <v>4.0573699427844856</v>
      </c>
      <c r="I31" s="207">
        <v>0.17389612510306837</v>
      </c>
      <c r="J31" s="207">
        <v>0.25616726038101217</v>
      </c>
      <c r="K31" s="207">
        <v>0.25766976593091639</v>
      </c>
      <c r="L31" s="207">
        <v>2.0442452511893023</v>
      </c>
      <c r="M31" s="207">
        <v>2.0759943527401994</v>
      </c>
      <c r="N31" s="207">
        <v>2.2796259394006717</v>
      </c>
      <c r="O31" s="207">
        <v>2.0623170114575604</v>
      </c>
      <c r="P31" s="207">
        <v>1.9901188262361416</v>
      </c>
      <c r="Q31" s="207">
        <v>2.257519769455834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213.87216524937386</v>
      </c>
      <c r="C33" s="96">
        <v>229.44105156291334</v>
      </c>
      <c r="D33" s="96">
        <v>193.38902782674018</v>
      </c>
      <c r="E33" s="96">
        <v>200.73169105999145</v>
      </c>
      <c r="F33" s="96">
        <v>214.24226042218515</v>
      </c>
      <c r="G33" s="96">
        <v>213.17678421317839</v>
      </c>
      <c r="H33" s="96">
        <v>233.50028480150473</v>
      </c>
      <c r="I33" s="96">
        <v>294.78380517589608</v>
      </c>
      <c r="J33" s="96">
        <v>279.40455329186869</v>
      </c>
      <c r="K33" s="96">
        <v>162.45095058208102</v>
      </c>
      <c r="L33" s="96">
        <v>151.09599030227798</v>
      </c>
      <c r="M33" s="96">
        <v>143.25559249195206</v>
      </c>
      <c r="N33" s="96">
        <v>189.22478006784885</v>
      </c>
      <c r="O33" s="96">
        <v>181.98436956654916</v>
      </c>
      <c r="P33" s="96">
        <v>198.99563244664762</v>
      </c>
      <c r="Q33" s="96">
        <v>205.99055598832223</v>
      </c>
    </row>
    <row r="34" spans="1:17" x14ac:dyDescent="0.25">
      <c r="A34" s="132" t="s">
        <v>83</v>
      </c>
      <c r="B34" s="160">
        <v>0.2735976028527668</v>
      </c>
      <c r="C34" s="160">
        <v>0.29351421972296576</v>
      </c>
      <c r="D34" s="160">
        <v>0.24739439267250801</v>
      </c>
      <c r="E34" s="160">
        <v>0.25678755076220278</v>
      </c>
      <c r="F34" s="160">
        <v>0.27407104993266362</v>
      </c>
      <c r="G34" s="160">
        <v>0.27270803134470961</v>
      </c>
      <c r="H34" s="160">
        <v>0.29870702488395484</v>
      </c>
      <c r="I34" s="160">
        <v>0.37710443695140122</v>
      </c>
      <c r="J34" s="160">
        <v>0.35743041137526987</v>
      </c>
      <c r="K34" s="160">
        <v>0.20781662077711988</v>
      </c>
      <c r="L34" s="160">
        <v>0.19329070100901874</v>
      </c>
      <c r="M34" s="160">
        <v>0.18326081215547821</v>
      </c>
      <c r="N34" s="160">
        <v>0.24206724688339046</v>
      </c>
      <c r="O34" s="160">
        <v>0.23280489638296037</v>
      </c>
      <c r="P34" s="160">
        <v>0.25456668450562864</v>
      </c>
      <c r="Q34" s="160">
        <v>0.26351499393574601</v>
      </c>
    </row>
    <row r="35" spans="1:17" x14ac:dyDescent="0.25">
      <c r="A35" s="76" t="s">
        <v>82</v>
      </c>
      <c r="B35" s="159">
        <v>0.12703602718438775</v>
      </c>
      <c r="C35" s="159">
        <v>0.13628365163636511</v>
      </c>
      <c r="D35" s="159">
        <v>0.11486943037919239</v>
      </c>
      <c r="E35" s="159">
        <v>0.1192308336736206</v>
      </c>
      <c r="F35" s="159">
        <v>0.12725585672779391</v>
      </c>
      <c r="G35" s="159">
        <v>0.12662298398115171</v>
      </c>
      <c r="H35" s="159">
        <v>0.13869475952150848</v>
      </c>
      <c r="I35" s="159">
        <v>0.17509601328521651</v>
      </c>
      <c r="J35" s="159">
        <v>0.16596102810312507</v>
      </c>
      <c r="K35" s="159">
        <v>9.6492796761149788E-2</v>
      </c>
      <c r="L35" s="159">
        <v>8.9748164793260199E-2</v>
      </c>
      <c r="M35" s="159">
        <v>8.5091116559762203E-2</v>
      </c>
      <c r="N35" s="159">
        <v>0.11239594585218901</v>
      </c>
      <c r="O35" s="159">
        <v>0.10809527874949819</v>
      </c>
      <c r="P35" s="159">
        <v>0.1181996476427442</v>
      </c>
      <c r="Q35" s="159">
        <v>0.12235450012743659</v>
      </c>
    </row>
    <row r="36" spans="1:17" x14ac:dyDescent="0.25">
      <c r="A36" s="76" t="s">
        <v>81</v>
      </c>
      <c r="B36" s="159">
        <v>3.7319001781661916</v>
      </c>
      <c r="C36" s="159">
        <v>4.0035649342582307</v>
      </c>
      <c r="D36" s="159">
        <v>3.3744856258433149</v>
      </c>
      <c r="E36" s="159">
        <v>3.5026092935325353</v>
      </c>
      <c r="F36" s="159">
        <v>3.7383580463031802</v>
      </c>
      <c r="G36" s="159">
        <v>3.7197663289116836</v>
      </c>
      <c r="H36" s="159">
        <v>4.0743953446982877</v>
      </c>
      <c r="I36" s="159">
        <v>5.1437443192933445</v>
      </c>
      <c r="J36" s="159">
        <v>4.8753885340552632</v>
      </c>
      <c r="K36" s="159">
        <v>2.8346406401863939</v>
      </c>
      <c r="L36" s="159">
        <v>2.6365055614964814</v>
      </c>
      <c r="M36" s="159">
        <v>2.4996968189883901</v>
      </c>
      <c r="N36" s="159">
        <v>3.3018227950573911</v>
      </c>
      <c r="O36" s="159">
        <v>3.175483356691061</v>
      </c>
      <c r="P36" s="159">
        <v>3.4723164434045595</v>
      </c>
      <c r="Q36" s="159">
        <v>3.5943723284282005</v>
      </c>
    </row>
    <row r="37" spans="1:17" x14ac:dyDescent="0.25">
      <c r="A37" s="76" t="s">
        <v>80</v>
      </c>
      <c r="B37" s="159">
        <v>9.1199200950922238E-2</v>
      </c>
      <c r="C37" s="159">
        <v>9.7838073240988574E-2</v>
      </c>
      <c r="D37" s="159">
        <v>8.2464797557502648E-2</v>
      </c>
      <c r="E37" s="159">
        <v>8.5595850254067574E-2</v>
      </c>
      <c r="F37" s="159">
        <v>9.135701664422119E-2</v>
      </c>
      <c r="G37" s="159">
        <v>9.0902677114903185E-2</v>
      </c>
      <c r="H37" s="159">
        <v>9.9569008294651581E-2</v>
      </c>
      <c r="I37" s="159">
        <v>0.12570147898380038</v>
      </c>
      <c r="J37" s="159">
        <v>0.11914347045842327</v>
      </c>
      <c r="K37" s="159">
        <v>6.9272206925706611E-2</v>
      </c>
      <c r="L37" s="159">
        <v>6.4430233669672904E-2</v>
      </c>
      <c r="M37" s="159">
        <v>6.1086937385159377E-2</v>
      </c>
      <c r="N37" s="159">
        <v>8.0689082294463463E-2</v>
      </c>
      <c r="O37" s="159">
        <v>7.7601632127653447E-2</v>
      </c>
      <c r="P37" s="159">
        <v>8.4855561501876189E-2</v>
      </c>
      <c r="Q37" s="159">
        <v>8.7838331311915319E-2</v>
      </c>
    </row>
    <row r="38" spans="1:17" x14ac:dyDescent="0.25">
      <c r="A38" s="129" t="s">
        <v>79</v>
      </c>
      <c r="B38" s="158">
        <v>0.18239840190184448</v>
      </c>
      <c r="C38" s="158">
        <v>0.19567614648197715</v>
      </c>
      <c r="D38" s="158">
        <v>0.16492959511500527</v>
      </c>
      <c r="E38" s="158">
        <v>0.17119170050813515</v>
      </c>
      <c r="F38" s="158">
        <v>0.18271403328844238</v>
      </c>
      <c r="G38" s="158">
        <v>0.18180535422980637</v>
      </c>
      <c r="H38" s="158">
        <v>0.19913801658930314</v>
      </c>
      <c r="I38" s="158">
        <v>0.25140295796760082</v>
      </c>
      <c r="J38" s="158">
        <v>0.23828694091684655</v>
      </c>
      <c r="K38" s="158">
        <v>0.13854441385141322</v>
      </c>
      <c r="L38" s="158">
        <v>0.12886046733934581</v>
      </c>
      <c r="M38" s="158">
        <v>0.12217387477031877</v>
      </c>
      <c r="N38" s="158">
        <v>0.16137816458892693</v>
      </c>
      <c r="O38" s="158">
        <v>0.15520326425530689</v>
      </c>
      <c r="P38" s="158">
        <v>0.16971112300375235</v>
      </c>
      <c r="Q38" s="158">
        <v>0.17567666262383064</v>
      </c>
    </row>
    <row r="39" spans="1:17" x14ac:dyDescent="0.25">
      <c r="A39" s="92" t="s">
        <v>125</v>
      </c>
      <c r="B39" s="91">
        <v>3.6479680380368897E-2</v>
      </c>
      <c r="C39" s="91">
        <v>3.9135229296395437E-2</v>
      </c>
      <c r="D39" s="91">
        <v>3.2985919023001055E-2</v>
      </c>
      <c r="E39" s="91">
        <v>3.4238340101627025E-2</v>
      </c>
      <c r="F39" s="91">
        <v>3.6542806657688477E-2</v>
      </c>
      <c r="G39" s="91">
        <v>3.6361070845961276E-2</v>
      </c>
      <c r="H39" s="91">
        <v>3.982760331786063E-2</v>
      </c>
      <c r="I39" s="91">
        <v>5.0280591593520156E-2</v>
      </c>
      <c r="J39" s="91">
        <v>4.7657388183369315E-2</v>
      </c>
      <c r="K39" s="91">
        <v>2.7708882770282644E-2</v>
      </c>
      <c r="L39" s="91">
        <v>2.5772093467869163E-2</v>
      </c>
      <c r="M39" s="91">
        <v>2.4434774954063758E-2</v>
      </c>
      <c r="N39" s="91">
        <v>3.2275632917785388E-2</v>
      </c>
      <c r="O39" s="91">
        <v>3.1040652851061383E-2</v>
      </c>
      <c r="P39" s="91">
        <v>3.394222460075047E-2</v>
      </c>
      <c r="Q39" s="91">
        <v>3.5135332524766125E-2</v>
      </c>
    </row>
    <row r="40" spans="1:17" x14ac:dyDescent="0.25">
      <c r="A40" s="92" t="s">
        <v>26</v>
      </c>
      <c r="B40" s="91">
        <v>5.4719520570553334E-2</v>
      </c>
      <c r="C40" s="91">
        <v>5.8702843944593137E-2</v>
      </c>
      <c r="D40" s="91">
        <v>4.9478878534501586E-2</v>
      </c>
      <c r="E40" s="91">
        <v>5.1357510152440541E-2</v>
      </c>
      <c r="F40" s="91">
        <v>5.4814209986532712E-2</v>
      </c>
      <c r="G40" s="91">
        <v>5.4541606268941903E-2</v>
      </c>
      <c r="H40" s="91">
        <v>5.9741404976790945E-2</v>
      </c>
      <c r="I40" s="91">
        <v>7.5420887390280231E-2</v>
      </c>
      <c r="J40" s="91">
        <v>7.1486082275053958E-2</v>
      </c>
      <c r="K40" s="91">
        <v>4.1563324155423964E-2</v>
      </c>
      <c r="L40" s="91">
        <v>3.8658140201803741E-2</v>
      </c>
      <c r="M40" s="91">
        <v>3.6652162431095626E-2</v>
      </c>
      <c r="N40" s="91">
        <v>4.8413449376678075E-2</v>
      </c>
      <c r="O40" s="91">
        <v>4.6560979276592064E-2</v>
      </c>
      <c r="P40" s="91">
        <v>5.0913336901125712E-2</v>
      </c>
      <c r="Q40" s="91">
        <v>5.2702998787149187E-2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9.1199200950922238E-2</v>
      </c>
      <c r="C42" s="157">
        <v>9.7838073240988574E-2</v>
      </c>
      <c r="D42" s="157">
        <v>8.2464797557502648E-2</v>
      </c>
      <c r="E42" s="157">
        <v>8.5595850254067574E-2</v>
      </c>
      <c r="F42" s="157">
        <v>9.1357016644221176E-2</v>
      </c>
      <c r="G42" s="157">
        <v>9.0902677114903185E-2</v>
      </c>
      <c r="H42" s="157">
        <v>9.9569008294651581E-2</v>
      </c>
      <c r="I42" s="157">
        <v>0.12570147898380041</v>
      </c>
      <c r="J42" s="157">
        <v>0.11914347045842329</v>
      </c>
      <c r="K42" s="157">
        <v>6.9272206925706611E-2</v>
      </c>
      <c r="L42" s="157">
        <v>6.443023366967289E-2</v>
      </c>
      <c r="M42" s="157">
        <v>6.1086937385159377E-2</v>
      </c>
      <c r="N42" s="157">
        <v>8.0689082294463463E-2</v>
      </c>
      <c r="O42" s="157">
        <v>7.7601632127653447E-2</v>
      </c>
      <c r="P42" s="157">
        <v>8.4855561501876189E-2</v>
      </c>
      <c r="Q42" s="157">
        <v>8.7838331311915319E-2</v>
      </c>
    </row>
    <row r="43" spans="1:17" x14ac:dyDescent="0.25">
      <c r="A43" s="156" t="s">
        <v>150</v>
      </c>
      <c r="B43" s="204">
        <v>91.83374512253431</v>
      </c>
      <c r="C43" s="204">
        <v>98.51880923965409</v>
      </c>
      <c r="D43" s="204">
        <v>83.038569653175301</v>
      </c>
      <c r="E43" s="204">
        <v>86.191407532273629</v>
      </c>
      <c r="F43" s="204">
        <v>91.992658863045591</v>
      </c>
      <c r="G43" s="204">
        <v>91.535158138264734</v>
      </c>
      <c r="H43" s="204">
        <v>100.26178776232</v>
      </c>
      <c r="I43" s="204">
        <v>126.57608248931915</v>
      </c>
      <c r="J43" s="204">
        <v>119.97244476934635</v>
      </c>
      <c r="K43" s="204">
        <v>69.754187849893285</v>
      </c>
      <c r="L43" s="204">
        <v>64.878525198813549</v>
      </c>
      <c r="M43" s="204">
        <v>61.511966987120964</v>
      </c>
      <c r="N43" s="204">
        <v>81.250499350192186</v>
      </c>
      <c r="O43" s="204">
        <v>78.141567377751571</v>
      </c>
      <c r="P43" s="204">
        <v>85.445968012223375</v>
      </c>
      <c r="Q43" s="204">
        <v>88.449491284776258</v>
      </c>
    </row>
    <row r="44" spans="1:17" x14ac:dyDescent="0.25">
      <c r="A44" s="156" t="s">
        <v>148</v>
      </c>
      <c r="B44" s="206">
        <v>58.617284120766598</v>
      </c>
      <c r="C44" s="206">
        <v>62.884346323183479</v>
      </c>
      <c r="D44" s="206">
        <v>53.003342331814039</v>
      </c>
      <c r="E44" s="206">
        <v>55.015792041876793</v>
      </c>
      <c r="F44" s="206">
        <v>58.718718423220615</v>
      </c>
      <c r="G44" s="206">
        <v>58.42669668399877</v>
      </c>
      <c r="H44" s="206">
        <v>63.996885805736184</v>
      </c>
      <c r="I44" s="206">
        <v>80.793244142118624</v>
      </c>
      <c r="J44" s="206">
        <v>76.578156235753028</v>
      </c>
      <c r="K44" s="206">
        <v>44.523949691421265</v>
      </c>
      <c r="L44" s="206">
        <v>41.411824594987387</v>
      </c>
      <c r="M44" s="206">
        <v>39.262957651353815</v>
      </c>
      <c r="N44" s="206">
        <v>51.862020861824817</v>
      </c>
      <c r="O44" s="206">
        <v>49.877596198564845</v>
      </c>
      <c r="P44" s="206">
        <v>54.539979582270234</v>
      </c>
      <c r="Q44" s="206">
        <v>56.457122096665707</v>
      </c>
    </row>
    <row r="45" spans="1:17" x14ac:dyDescent="0.25">
      <c r="A45" s="152" t="s">
        <v>164</v>
      </c>
      <c r="B45" s="151">
        <v>50.100912585434749</v>
      </c>
      <c r="C45" s="151">
        <v>38.765598686750415</v>
      </c>
      <c r="D45" s="151">
        <v>31.802005399088419</v>
      </c>
      <c r="E45" s="151">
        <v>33.009475225126074</v>
      </c>
      <c r="F45" s="151">
        <v>35.231231053932369</v>
      </c>
      <c r="G45" s="151">
        <v>35.056018010399256</v>
      </c>
      <c r="H45" s="151">
        <v>38.398131483441709</v>
      </c>
      <c r="I45" s="151">
        <v>55.288361126201458</v>
      </c>
      <c r="J45" s="151">
        <v>53.152079267410471</v>
      </c>
      <c r="K45" s="151">
        <v>26.714369814852759</v>
      </c>
      <c r="L45" s="151">
        <v>24.84709475699243</v>
      </c>
      <c r="M45" s="151">
        <v>23.557774590812286</v>
      </c>
      <c r="N45" s="151">
        <v>31.117212517094885</v>
      </c>
      <c r="O45" s="151">
        <v>29.926557719138902</v>
      </c>
      <c r="P45" s="151">
        <v>37.504455413660182</v>
      </c>
      <c r="Q45" s="151">
        <v>36.00754493539484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0.41952578834742538</v>
      </c>
      <c r="J46" s="205">
        <v>0.10622080915321497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1.3543121382129866</v>
      </c>
      <c r="C47" s="205">
        <v>1.9857876127838103</v>
      </c>
      <c r="D47" s="205">
        <v>0.19338560173790728</v>
      </c>
      <c r="E47" s="205">
        <v>0.27119716028055602</v>
      </c>
      <c r="F47" s="205">
        <v>0.13761273629837031</v>
      </c>
      <c r="G47" s="205">
        <v>0.47816271845794356</v>
      </c>
      <c r="H47" s="205">
        <v>0.48268312561576449</v>
      </c>
      <c r="I47" s="205">
        <v>0.13710399067363782</v>
      </c>
      <c r="J47" s="205">
        <v>6.1368703189291759E-2</v>
      </c>
      <c r="K47" s="205">
        <v>5.2744705908924619E-2</v>
      </c>
      <c r="L47" s="205">
        <v>6.5392024106402921E-2</v>
      </c>
      <c r="M47" s="205">
        <v>0.12317891269711875</v>
      </c>
      <c r="N47" s="205">
        <v>9.4606918493592179E-2</v>
      </c>
      <c r="O47" s="205">
        <v>0.15607441821918869</v>
      </c>
      <c r="P47" s="205">
        <v>0.34927072307326273</v>
      </c>
      <c r="Q47" s="205">
        <v>7.0225089636223245E-2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48.746600447221759</v>
      </c>
      <c r="C49" s="205">
        <v>36.779811073966606</v>
      </c>
      <c r="D49" s="205">
        <v>31.60861979735051</v>
      </c>
      <c r="E49" s="205">
        <v>32.738278064845517</v>
      </c>
      <c r="F49" s="205">
        <v>35.093618317633997</v>
      </c>
      <c r="G49" s="205">
        <v>34.577855291941312</v>
      </c>
      <c r="H49" s="205">
        <v>37.915448357825944</v>
      </c>
      <c r="I49" s="205">
        <v>54.731731347180393</v>
      </c>
      <c r="J49" s="205">
        <v>52.984489755067962</v>
      </c>
      <c r="K49" s="205">
        <v>26.661625108943834</v>
      </c>
      <c r="L49" s="205">
        <v>24.781702732886028</v>
      </c>
      <c r="M49" s="205">
        <v>23.434595678115169</v>
      </c>
      <c r="N49" s="205">
        <v>31.022605598601292</v>
      </c>
      <c r="O49" s="205">
        <v>29.770483300919715</v>
      </c>
      <c r="P49" s="205">
        <v>37.155184690586921</v>
      </c>
      <c r="Q49" s="205">
        <v>35.937319845758616</v>
      </c>
    </row>
    <row r="50" spans="1:17" x14ac:dyDescent="0.25">
      <c r="A50" s="152" t="s">
        <v>163</v>
      </c>
      <c r="B50" s="151">
        <v>8.5163715353318512</v>
      </c>
      <c r="C50" s="151">
        <v>24.118747636433064</v>
      </c>
      <c r="D50" s="151">
        <v>21.201336932725617</v>
      </c>
      <c r="E50" s="151">
        <v>22.006316816750715</v>
      </c>
      <c r="F50" s="151">
        <v>23.487487369288246</v>
      </c>
      <c r="G50" s="151">
        <v>23.37067867359951</v>
      </c>
      <c r="H50" s="151">
        <v>25.598754322294475</v>
      </c>
      <c r="I50" s="151">
        <v>25.504883015917166</v>
      </c>
      <c r="J50" s="151">
        <v>23.426076968342549</v>
      </c>
      <c r="K50" s="151">
        <v>17.809579876568502</v>
      </c>
      <c r="L50" s="151">
        <v>16.564729837994957</v>
      </c>
      <c r="M50" s="151">
        <v>15.705183060541527</v>
      </c>
      <c r="N50" s="151">
        <v>20.744808344729929</v>
      </c>
      <c r="O50" s="151">
        <v>19.951038479425939</v>
      </c>
      <c r="P50" s="151">
        <v>17.035524168610056</v>
      </c>
      <c r="Q50" s="151">
        <v>20.449577161270867</v>
      </c>
    </row>
    <row r="51" spans="1:17" x14ac:dyDescent="0.25">
      <c r="A51" s="156" t="s">
        <v>147</v>
      </c>
      <c r="B51" s="206">
        <v>59.015004595016862</v>
      </c>
      <c r="C51" s="206">
        <v>63.311018974735276</v>
      </c>
      <c r="D51" s="206">
        <v>53.362972000183312</v>
      </c>
      <c r="E51" s="206">
        <v>55.38907625711046</v>
      </c>
      <c r="F51" s="206">
        <v>59.117127133022606</v>
      </c>
      <c r="G51" s="206">
        <v>58.823124015332624</v>
      </c>
      <c r="H51" s="206">
        <v>64.431107079460816</v>
      </c>
      <c r="I51" s="206">
        <v>81.341429337976876</v>
      </c>
      <c r="J51" s="206">
        <v>77.097741901860402</v>
      </c>
      <c r="K51" s="206">
        <v>44.826046362264663</v>
      </c>
      <c r="L51" s="206">
        <v>41.692805380169283</v>
      </c>
      <c r="M51" s="206">
        <v>39.529358293618174</v>
      </c>
      <c r="N51" s="206">
        <v>52.213906621155544</v>
      </c>
      <c r="O51" s="206">
        <v>50.216017562026259</v>
      </c>
      <c r="P51" s="206">
        <v>54.910035392095374</v>
      </c>
      <c r="Q51" s="206">
        <v>56.840185790453184</v>
      </c>
    </row>
    <row r="52" spans="1:17" x14ac:dyDescent="0.25">
      <c r="A52" s="152" t="s">
        <v>162</v>
      </c>
      <c r="B52" s="151">
        <v>50.662978439030262</v>
      </c>
      <c r="C52" s="151">
        <v>53.387835647053407</v>
      </c>
      <c r="D52" s="151">
        <v>32.437221853503139</v>
      </c>
      <c r="E52" s="151">
        <v>31.384704504959544</v>
      </c>
      <c r="F52" s="151">
        <v>20.475066662376431</v>
      </c>
      <c r="G52" s="151">
        <v>16.64027392886414</v>
      </c>
      <c r="H52" s="151">
        <v>26.932202667836485</v>
      </c>
      <c r="I52" s="151">
        <v>69.013207293600473</v>
      </c>
      <c r="J52" s="151">
        <v>65.455766675671555</v>
      </c>
      <c r="K52" s="151">
        <v>32.814579064748706</v>
      </c>
      <c r="L52" s="151">
        <v>1.4172115022179168</v>
      </c>
      <c r="M52" s="151">
        <v>3.7959041871300676</v>
      </c>
      <c r="N52" s="151">
        <v>20.503109046405974</v>
      </c>
      <c r="O52" s="151">
        <v>40.849439063943905</v>
      </c>
      <c r="P52" s="151">
        <v>46.690635420306869</v>
      </c>
      <c r="Q52" s="151">
        <v>48.184763499302271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0.36643551479784703</v>
      </c>
      <c r="J53" s="153">
        <v>9.2778746778895263E-2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1.3695057258886889</v>
      </c>
      <c r="C54" s="153">
        <v>2.7348191771249981</v>
      </c>
      <c r="D54" s="153">
        <v>0.19724830519730391</v>
      </c>
      <c r="E54" s="153">
        <v>0.25784847168702285</v>
      </c>
      <c r="F54" s="153">
        <v>7.9975347582600873E-2</v>
      </c>
      <c r="G54" s="153">
        <v>0.22697268740991053</v>
      </c>
      <c r="H54" s="153">
        <v>0.33855084248134226</v>
      </c>
      <c r="I54" s="153">
        <v>0.17153173198927241</v>
      </c>
      <c r="J54" s="153">
        <v>7.5618378556923396E-2</v>
      </c>
      <c r="K54" s="153">
        <v>6.4788925746361137E-2</v>
      </c>
      <c r="L54" s="153">
        <v>3.729785297769263E-3</v>
      </c>
      <c r="M54" s="153">
        <v>1.9848027184005759E-2</v>
      </c>
      <c r="N54" s="153">
        <v>6.2336430853275518E-2</v>
      </c>
      <c r="O54" s="153">
        <v>0.21303995255050326</v>
      </c>
      <c r="P54" s="153">
        <v>0.43481959180937652</v>
      </c>
      <c r="Q54" s="153">
        <v>9.39741751877263E-2</v>
      </c>
    </row>
    <row r="55" spans="1:17" x14ac:dyDescent="0.25">
      <c r="A55" s="154" t="s">
        <v>26</v>
      </c>
      <c r="B55" s="153">
        <v>49.293472713141576</v>
      </c>
      <c r="C55" s="153">
        <v>50.65301646992841</v>
      </c>
      <c r="D55" s="153">
        <v>32.239973548305834</v>
      </c>
      <c r="E55" s="153">
        <v>31.126856033272521</v>
      </c>
      <c r="F55" s="153">
        <v>20.395091314793831</v>
      </c>
      <c r="G55" s="153">
        <v>16.413301241454228</v>
      </c>
      <c r="H55" s="153">
        <v>26.593651825355142</v>
      </c>
      <c r="I55" s="153">
        <v>68.475240046813354</v>
      </c>
      <c r="J55" s="153">
        <v>65.28736955033574</v>
      </c>
      <c r="K55" s="153">
        <v>32.749790139002343</v>
      </c>
      <c r="L55" s="153">
        <v>1.4134817169201475</v>
      </c>
      <c r="M55" s="153">
        <v>3.7760561599460618</v>
      </c>
      <c r="N55" s="153">
        <v>20.440772615552699</v>
      </c>
      <c r="O55" s="153">
        <v>40.636399111393402</v>
      </c>
      <c r="P55" s="153">
        <v>46.255815828497489</v>
      </c>
      <c r="Q55" s="153">
        <v>48.090789324114546</v>
      </c>
    </row>
    <row r="56" spans="1:17" x14ac:dyDescent="0.25">
      <c r="A56" s="152" t="s">
        <v>161</v>
      </c>
      <c r="B56" s="151">
        <v>7.8156378827688728</v>
      </c>
      <c r="C56" s="151">
        <v>8.384579509757792</v>
      </c>
      <c r="D56" s="151">
        <v>7.0671123109085325</v>
      </c>
      <c r="E56" s="151">
        <v>7.3354389389169006</v>
      </c>
      <c r="F56" s="151">
        <v>7.8291624564294082</v>
      </c>
      <c r="G56" s="151">
        <v>7.7902262245331642</v>
      </c>
      <c r="H56" s="151">
        <v>8.5329181074314846</v>
      </c>
      <c r="I56" s="151">
        <v>10.772432552282474</v>
      </c>
      <c r="J56" s="151">
        <v>10.210420831433726</v>
      </c>
      <c r="K56" s="151">
        <v>5.9365266255228306</v>
      </c>
      <c r="L56" s="151">
        <v>5.5215766126649815</v>
      </c>
      <c r="M56" s="151">
        <v>5.2350610201805043</v>
      </c>
      <c r="N56" s="151">
        <v>6.9149361149099695</v>
      </c>
      <c r="O56" s="151">
        <v>6.6503461598086417</v>
      </c>
      <c r="P56" s="151">
        <v>7.2719972776360269</v>
      </c>
      <c r="Q56" s="151">
        <v>7.5276162795554216</v>
      </c>
    </row>
    <row r="57" spans="1:17" x14ac:dyDescent="0.25">
      <c r="A57" s="150" t="s">
        <v>33</v>
      </c>
      <c r="B57" s="87">
        <v>7.4533974105318954E-3</v>
      </c>
      <c r="C57" s="87">
        <v>0</v>
      </c>
      <c r="D57" s="87">
        <v>8.2185914099920012E-3</v>
      </c>
      <c r="E57" s="87">
        <v>0</v>
      </c>
      <c r="F57" s="87">
        <v>2.0198215557938157</v>
      </c>
      <c r="G57" s="87">
        <v>2.6232722932409471</v>
      </c>
      <c r="H57" s="87">
        <v>2.185813822899251</v>
      </c>
      <c r="I57" s="87">
        <v>2.8319663695410564</v>
      </c>
      <c r="J57" s="87">
        <v>5.3066252539915482</v>
      </c>
      <c r="K57" s="87">
        <v>2.3113150736740766</v>
      </c>
      <c r="L57" s="87">
        <v>1.9601905978653829</v>
      </c>
      <c r="M57" s="87">
        <v>2.9407936731246247</v>
      </c>
      <c r="N57" s="87">
        <v>3.5316878880088334</v>
      </c>
      <c r="O57" s="87">
        <v>4.3005695806821977</v>
      </c>
      <c r="P57" s="87">
        <v>4.5512480943132694</v>
      </c>
      <c r="Q57" s="87">
        <v>5.435523965000737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1.6669707193834364E-2</v>
      </c>
      <c r="C60" s="87">
        <v>4.6118659263736497E-2</v>
      </c>
      <c r="D60" s="87">
        <v>8.010535624283761E-3</v>
      </c>
      <c r="E60" s="87">
        <v>1.5758805186374431E-2</v>
      </c>
      <c r="F60" s="87">
        <v>3.1049574695588477E-3</v>
      </c>
      <c r="G60" s="87">
        <v>5.6873199567899135E-3</v>
      </c>
      <c r="H60" s="87">
        <v>6.3693833798221348E-3</v>
      </c>
      <c r="I60" s="87">
        <v>1.0015546263929899E-2</v>
      </c>
      <c r="J60" s="87">
        <v>1.0735329332846662E-3</v>
      </c>
      <c r="K60" s="87">
        <v>1.2728791135316123E-3</v>
      </c>
      <c r="L60" s="87">
        <v>6.4016163775561961E-3</v>
      </c>
      <c r="M60" s="87">
        <v>6.7515466976302086E-3</v>
      </c>
      <c r="N60" s="87">
        <v>6.1471631085624687E-3</v>
      </c>
      <c r="O60" s="87">
        <v>7.0693779105677965E-3</v>
      </c>
      <c r="P60" s="87">
        <v>1.6247428184036263E-2</v>
      </c>
      <c r="Q60" s="87">
        <v>2.6470223116742205E-3</v>
      </c>
    </row>
    <row r="61" spans="1:17" x14ac:dyDescent="0.25">
      <c r="A61" s="150" t="s">
        <v>29</v>
      </c>
      <c r="B61" s="87">
        <v>6.1158993481029285</v>
      </c>
      <c r="C61" s="87">
        <v>5.7013644244313006</v>
      </c>
      <c r="D61" s="87">
        <v>4.8342475252430557</v>
      </c>
      <c r="E61" s="87">
        <v>4.4277802094572198</v>
      </c>
      <c r="F61" s="87">
        <v>4.2901427888262029</v>
      </c>
      <c r="G61" s="87">
        <v>4.0800573086648573</v>
      </c>
      <c r="H61" s="87">
        <v>5.1456800636462789</v>
      </c>
      <c r="I61" s="87">
        <v>2.6948075931993314</v>
      </c>
      <c r="J61" s="87">
        <v>1.1820178734443456</v>
      </c>
      <c r="K61" s="87">
        <v>2.7027858647273506</v>
      </c>
      <c r="L61" s="87">
        <v>0</v>
      </c>
      <c r="M61" s="87">
        <v>0</v>
      </c>
      <c r="N61" s="87">
        <v>0</v>
      </c>
      <c r="O61" s="87">
        <v>8.5702812970390937E-2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3.3394834411508471E-2</v>
      </c>
      <c r="C62" s="87">
        <v>0</v>
      </c>
      <c r="D62" s="87">
        <v>0</v>
      </c>
      <c r="E62" s="87">
        <v>0</v>
      </c>
      <c r="F62" s="87">
        <v>0</v>
      </c>
      <c r="G62" s="87">
        <v>8.60001210926718E-2</v>
      </c>
      <c r="H62" s="87">
        <v>0.10130962325726746</v>
      </c>
      <c r="I62" s="87">
        <v>0.8336758797429612</v>
      </c>
      <c r="J62" s="87">
        <v>0</v>
      </c>
      <c r="K62" s="87">
        <v>7.5196548900453769E-2</v>
      </c>
      <c r="L62" s="87">
        <v>2.9194057900883717E-2</v>
      </c>
      <c r="M62" s="87">
        <v>2.5627361580110052E-2</v>
      </c>
      <c r="N62" s="87">
        <v>7.3127578011428412E-2</v>
      </c>
      <c r="O62" s="87">
        <v>0</v>
      </c>
      <c r="P62" s="87">
        <v>0</v>
      </c>
      <c r="Q62" s="87">
        <v>0.19328284727454978</v>
      </c>
    </row>
    <row r="63" spans="1:17" x14ac:dyDescent="0.25">
      <c r="A63" s="150" t="s">
        <v>26</v>
      </c>
      <c r="B63" s="87">
        <v>0.89778126976589501</v>
      </c>
      <c r="C63" s="87">
        <v>1.2399925611322362</v>
      </c>
      <c r="D63" s="87">
        <v>1.807688095868407</v>
      </c>
      <c r="E63" s="87">
        <v>2.6464570804809657</v>
      </c>
      <c r="F63" s="87">
        <v>1.1615810820584496</v>
      </c>
      <c r="G63" s="87">
        <v>0.73912708025496654</v>
      </c>
      <c r="H63" s="87">
        <v>0.80824104845857059</v>
      </c>
      <c r="I63" s="87">
        <v>3.601528317012209</v>
      </c>
      <c r="J63" s="87">
        <v>0.71988681455959269</v>
      </c>
      <c r="K63" s="87">
        <v>0.555849447375516</v>
      </c>
      <c r="L63" s="87">
        <v>3.061249467243413</v>
      </c>
      <c r="M63" s="87">
        <v>1.7471150845748171</v>
      </c>
      <c r="N63" s="87">
        <v>2.8482432177615915</v>
      </c>
      <c r="O63" s="87">
        <v>1.8426208521600123</v>
      </c>
      <c r="P63" s="87">
        <v>2.3556262344692587</v>
      </c>
      <c r="Q63" s="87">
        <v>1.5523143778607167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0.22711720466117918</v>
      </c>
      <c r="C65" s="87">
        <v>0.28698164492253447</v>
      </c>
      <c r="D65" s="87">
        <v>0.27030128698527117</v>
      </c>
      <c r="E65" s="87">
        <v>8.8296904813293511E-2</v>
      </c>
      <c r="F65" s="87">
        <v>0.24218461168334723</v>
      </c>
      <c r="G65" s="87">
        <v>0.17009403782790744</v>
      </c>
      <c r="H65" s="87">
        <v>0.17191877458494434</v>
      </c>
      <c r="I65" s="87">
        <v>0.64566624403997563</v>
      </c>
      <c r="J65" s="87">
        <v>2.2407589991292975</v>
      </c>
      <c r="K65" s="87">
        <v>0.22430560142662267</v>
      </c>
      <c r="L65" s="87">
        <v>8.9007961038608932E-2</v>
      </c>
      <c r="M65" s="87">
        <v>0.10099497837913472</v>
      </c>
      <c r="N65" s="87">
        <v>7.7367536869769396E-2</v>
      </c>
      <c r="O65" s="87">
        <v>3.6882425280428691E-2</v>
      </c>
      <c r="P65" s="87">
        <v>5.2751865329232331E-2</v>
      </c>
      <c r="Q65" s="87">
        <v>4.7193954498545541E-2</v>
      </c>
    </row>
    <row r="66" spans="1:17" x14ac:dyDescent="0.25">
      <c r="A66" s="150" t="s">
        <v>22</v>
      </c>
      <c r="B66" s="87">
        <v>0.51732212122299492</v>
      </c>
      <c r="C66" s="87">
        <v>1.1101222200079821</v>
      </c>
      <c r="D66" s="87">
        <v>0.13864627577752339</v>
      </c>
      <c r="E66" s="87">
        <v>0.15714593897904691</v>
      </c>
      <c r="F66" s="87">
        <v>0.11232746059803389</v>
      </c>
      <c r="G66" s="87">
        <v>8.5988063495023748E-2</v>
      </c>
      <c r="H66" s="87">
        <v>0.11358539120535047</v>
      </c>
      <c r="I66" s="87">
        <v>0.15477260248301122</v>
      </c>
      <c r="J66" s="87">
        <v>0.76005835737565675</v>
      </c>
      <c r="K66" s="87">
        <v>6.5801210305278246E-2</v>
      </c>
      <c r="L66" s="87">
        <v>0.37553291223913621</v>
      </c>
      <c r="M66" s="87">
        <v>0.41377837582418758</v>
      </c>
      <c r="N66" s="87">
        <v>0.37836273114978369</v>
      </c>
      <c r="O66" s="87">
        <v>0.37750111080504384</v>
      </c>
      <c r="P66" s="87">
        <v>0.29612365534023033</v>
      </c>
      <c r="Q66" s="87">
        <v>0.29665411260919849</v>
      </c>
    </row>
    <row r="67" spans="1:17" x14ac:dyDescent="0.25">
      <c r="A67" s="149" t="s">
        <v>160</v>
      </c>
      <c r="B67" s="148">
        <v>0.53638827321772753</v>
      </c>
      <c r="C67" s="148">
        <v>1.53860381792408</v>
      </c>
      <c r="D67" s="148">
        <v>13.85863783577164</v>
      </c>
      <c r="E67" s="148">
        <v>16.668932813234019</v>
      </c>
      <c r="F67" s="148">
        <v>30.812898014216767</v>
      </c>
      <c r="G67" s="148">
        <v>34.39262386193532</v>
      </c>
      <c r="H67" s="148">
        <v>28.965986304192839</v>
      </c>
      <c r="I67" s="148">
        <v>1.5557894920939397</v>
      </c>
      <c r="J67" s="148">
        <v>1.4315543947551239</v>
      </c>
      <c r="K67" s="148">
        <v>6.0749406719931267</v>
      </c>
      <c r="L67" s="148">
        <v>34.754017265286386</v>
      </c>
      <c r="M67" s="148">
        <v>30.498393086307598</v>
      </c>
      <c r="N67" s="148">
        <v>24.795861459839596</v>
      </c>
      <c r="O67" s="148">
        <v>2.7162323382737132</v>
      </c>
      <c r="P67" s="148">
        <v>0.94740269415247835</v>
      </c>
      <c r="Q67" s="148">
        <v>1.1278060115954902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0.29370157542572334</v>
      </c>
      <c r="C70" s="96">
        <v>9.3371144434318126E-2</v>
      </c>
      <c r="D70" s="96">
        <v>0.33462028722963383</v>
      </c>
      <c r="E70" s="96">
        <v>0.771184576489234</v>
      </c>
      <c r="F70" s="96">
        <v>0.61131126401536173</v>
      </c>
      <c r="G70" s="96">
        <v>0.62604408014126489</v>
      </c>
      <c r="H70" s="96">
        <v>0.95813416555101916</v>
      </c>
      <c r="I70" s="96">
        <v>1.2285221475823493</v>
      </c>
      <c r="J70" s="96">
        <v>1.2859474034997307</v>
      </c>
      <c r="K70" s="96">
        <v>0.85471247130324435</v>
      </c>
      <c r="L70" s="96">
        <v>1.1604411289248862</v>
      </c>
      <c r="M70" s="96">
        <v>1.4311029053358344</v>
      </c>
      <c r="N70" s="96">
        <v>1.3961788290244153</v>
      </c>
      <c r="O70" s="96">
        <v>1.146183559431396</v>
      </c>
      <c r="P70" s="96">
        <v>0.84979039054692229</v>
      </c>
      <c r="Q70" s="96">
        <v>0.890339715012604</v>
      </c>
    </row>
    <row r="71" spans="1:17" x14ac:dyDescent="0.25">
      <c r="A71" s="132" t="s">
        <v>83</v>
      </c>
      <c r="B71" s="160">
        <v>6.7842386931118461E-4</v>
      </c>
      <c r="C71" s="160">
        <v>2.156788331738571E-4</v>
      </c>
      <c r="D71" s="160">
        <v>7.7294236397366467E-4</v>
      </c>
      <c r="E71" s="160">
        <v>1.7813660807796631E-3</v>
      </c>
      <c r="F71" s="160">
        <v>1.4120733008859765E-3</v>
      </c>
      <c r="G71" s="160">
        <v>1.4461047632896012E-3</v>
      </c>
      <c r="H71" s="160">
        <v>2.2132025916788275E-3</v>
      </c>
      <c r="I71" s="160">
        <v>2.8377741852055002E-3</v>
      </c>
      <c r="J71" s="160">
        <v>2.9704212922534749E-3</v>
      </c>
      <c r="K71" s="160">
        <v>1.9743079045100899E-3</v>
      </c>
      <c r="L71" s="160">
        <v>2.6805132374652868E-3</v>
      </c>
      <c r="M71" s="160">
        <v>3.3057172710534294E-3</v>
      </c>
      <c r="N71" s="160">
        <v>3.2250458379875068E-3</v>
      </c>
      <c r="O71" s="160">
        <v>2.6475795514653865E-3</v>
      </c>
      <c r="P71" s="160">
        <v>1.9629383465942841E-3</v>
      </c>
      <c r="Q71" s="160">
        <v>2.0566035901738843E-3</v>
      </c>
    </row>
    <row r="72" spans="1:17" x14ac:dyDescent="0.25">
      <c r="A72" s="76" t="s">
        <v>82</v>
      </c>
      <c r="B72" s="159">
        <v>3.5147591653105669E-4</v>
      </c>
      <c r="C72" s="159">
        <v>1.1173827896577009E-4</v>
      </c>
      <c r="D72" s="159">
        <v>4.0044379051573946E-4</v>
      </c>
      <c r="E72" s="159">
        <v>9.2288509328993093E-4</v>
      </c>
      <c r="F72" s="159">
        <v>7.315629359294875E-4</v>
      </c>
      <c r="G72" s="159">
        <v>7.4919385957512906E-4</v>
      </c>
      <c r="H72" s="159">
        <v>1.1466097296503267E-3</v>
      </c>
      <c r="I72" s="159">
        <v>1.4701860116831716E-3</v>
      </c>
      <c r="J72" s="159">
        <v>1.5389074491706477E-3</v>
      </c>
      <c r="K72" s="159">
        <v>1.0228438468073719E-3</v>
      </c>
      <c r="L72" s="159">
        <v>1.3887127053302361E-3</v>
      </c>
      <c r="M72" s="159">
        <v>1.7126166401186982E-3</v>
      </c>
      <c r="N72" s="159">
        <v>1.6708226125832179E-3</v>
      </c>
      <c r="O72" s="159">
        <v>1.3716505145743099E-3</v>
      </c>
      <c r="P72" s="159">
        <v>1.0169535384473962E-3</v>
      </c>
      <c r="Q72" s="159">
        <v>1.0654793625279521E-3</v>
      </c>
    </row>
    <row r="73" spans="1:17" x14ac:dyDescent="0.25">
      <c r="A73" s="76" t="s">
        <v>81</v>
      </c>
      <c r="B73" s="159">
        <v>8.293522231320332E-3</v>
      </c>
      <c r="C73" s="159">
        <v>2.6366071104908925E-3</v>
      </c>
      <c r="D73" s="159">
        <v>9.4489816309875491E-3</v>
      </c>
      <c r="E73" s="159">
        <v>2.1776650058121041E-2</v>
      </c>
      <c r="F73" s="159">
        <v>1.7262159901658785E-2</v>
      </c>
      <c r="G73" s="159">
        <v>1.767818401692962E-2</v>
      </c>
      <c r="H73" s="159">
        <v>2.7055718005825072E-2</v>
      </c>
      <c r="I73" s="159">
        <v>3.4690912801114138E-2</v>
      </c>
      <c r="J73" s="159">
        <v>3.6312482708935438E-2</v>
      </c>
      <c r="K73" s="159">
        <v>2.4135304251825133E-2</v>
      </c>
      <c r="L73" s="159">
        <v>3.2768446294258784E-2</v>
      </c>
      <c r="M73" s="159">
        <v>4.0411372473933116E-2</v>
      </c>
      <c r="N73" s="159">
        <v>3.942518912480656E-2</v>
      </c>
      <c r="O73" s="159">
        <v>3.2365842156410841E-2</v>
      </c>
      <c r="P73" s="159">
        <v>2.399631491845932E-2</v>
      </c>
      <c r="Q73" s="159">
        <v>2.5141343587214975E-2</v>
      </c>
    </row>
    <row r="74" spans="1:17" x14ac:dyDescent="0.25">
      <c r="A74" s="76" t="s">
        <v>80</v>
      </c>
      <c r="B74" s="159">
        <v>2.2614128977039481E-4</v>
      </c>
      <c r="C74" s="159">
        <v>7.1892944391285695E-5</v>
      </c>
      <c r="D74" s="159">
        <v>2.5764745465788822E-4</v>
      </c>
      <c r="E74" s="159">
        <v>5.9378869359322098E-4</v>
      </c>
      <c r="F74" s="159">
        <v>4.7069110029532545E-4</v>
      </c>
      <c r="G74" s="159">
        <v>4.8203492109653368E-4</v>
      </c>
      <c r="H74" s="159">
        <v>7.3773419722627587E-4</v>
      </c>
      <c r="I74" s="159">
        <v>9.4592472840183332E-4</v>
      </c>
      <c r="J74" s="159">
        <v>9.901404307511583E-4</v>
      </c>
      <c r="K74" s="159">
        <v>6.5810263483669659E-4</v>
      </c>
      <c r="L74" s="159">
        <v>8.9350441248842898E-4</v>
      </c>
      <c r="M74" s="159">
        <v>1.1019057570178098E-3</v>
      </c>
      <c r="N74" s="159">
        <v>1.0750152793291691E-3</v>
      </c>
      <c r="O74" s="159">
        <v>8.8252651715512874E-4</v>
      </c>
      <c r="P74" s="159">
        <v>6.543127821980947E-4</v>
      </c>
      <c r="Q74" s="159">
        <v>6.855345300579614E-4</v>
      </c>
    </row>
    <row r="75" spans="1:17" x14ac:dyDescent="0.25">
      <c r="A75" s="129" t="s">
        <v>79</v>
      </c>
      <c r="B75" s="158">
        <v>4.5228257954078963E-4</v>
      </c>
      <c r="C75" s="158">
        <v>1.4378588878257139E-4</v>
      </c>
      <c r="D75" s="158">
        <v>5.1529490931577645E-4</v>
      </c>
      <c r="E75" s="158">
        <v>1.187577387186442E-3</v>
      </c>
      <c r="F75" s="158">
        <v>9.4138220059065091E-4</v>
      </c>
      <c r="G75" s="158">
        <v>9.6406984219306736E-4</v>
      </c>
      <c r="H75" s="158">
        <v>1.475468394452552E-3</v>
      </c>
      <c r="I75" s="158">
        <v>1.8918494568036666E-3</v>
      </c>
      <c r="J75" s="158">
        <v>1.9802808615023166E-3</v>
      </c>
      <c r="K75" s="158">
        <v>1.3162052696733932E-3</v>
      </c>
      <c r="L75" s="158">
        <v>1.7870088249768577E-3</v>
      </c>
      <c r="M75" s="158">
        <v>2.2038115140356196E-3</v>
      </c>
      <c r="N75" s="158">
        <v>2.1500305586583382E-3</v>
      </c>
      <c r="O75" s="158">
        <v>1.7650530343102573E-3</v>
      </c>
      <c r="P75" s="158">
        <v>1.3086255643961894E-3</v>
      </c>
      <c r="Q75" s="158">
        <v>1.3710690601159226E-3</v>
      </c>
    </row>
    <row r="76" spans="1:17" x14ac:dyDescent="0.25">
      <c r="A76" s="92" t="s">
        <v>125</v>
      </c>
      <c r="B76" s="91">
        <v>9.0456515908157953E-5</v>
      </c>
      <c r="C76" s="91">
        <v>2.875717775651428E-5</v>
      </c>
      <c r="D76" s="91">
        <v>1.0305898186315529E-4</v>
      </c>
      <c r="E76" s="91">
        <v>2.375154774372884E-4</v>
      </c>
      <c r="F76" s="91">
        <v>1.8827644011813022E-4</v>
      </c>
      <c r="G76" s="91">
        <v>1.9281396843861349E-4</v>
      </c>
      <c r="H76" s="91">
        <v>2.9509367889051039E-4</v>
      </c>
      <c r="I76" s="91">
        <v>3.7836989136073331E-4</v>
      </c>
      <c r="J76" s="91">
        <v>3.9605617230046338E-4</v>
      </c>
      <c r="K76" s="91">
        <v>2.6324105393467866E-4</v>
      </c>
      <c r="L76" s="91">
        <v>3.574017649953716E-4</v>
      </c>
      <c r="M76" s="91">
        <v>4.4076230280712397E-4</v>
      </c>
      <c r="N76" s="91">
        <v>4.3000611173166768E-4</v>
      </c>
      <c r="O76" s="91">
        <v>3.5301060686205151E-4</v>
      </c>
      <c r="P76" s="91">
        <v>2.6172511287923789E-4</v>
      </c>
      <c r="Q76" s="91">
        <v>2.7421381202318457E-4</v>
      </c>
    </row>
    <row r="77" spans="1:17" x14ac:dyDescent="0.25">
      <c r="A77" s="92" t="s">
        <v>26</v>
      </c>
      <c r="B77" s="91">
        <v>1.3568477386223689E-4</v>
      </c>
      <c r="C77" s="91">
        <v>4.3135766634771412E-5</v>
      </c>
      <c r="D77" s="91">
        <v>1.5458847279473293E-4</v>
      </c>
      <c r="E77" s="91">
        <v>3.5627321615593256E-4</v>
      </c>
      <c r="F77" s="91">
        <v>2.8241466017719528E-4</v>
      </c>
      <c r="G77" s="91">
        <v>2.8922095265792019E-4</v>
      </c>
      <c r="H77" s="91">
        <v>4.4264051833576553E-4</v>
      </c>
      <c r="I77" s="91">
        <v>5.6755483704109991E-4</v>
      </c>
      <c r="J77" s="91">
        <v>5.9408425845069491E-4</v>
      </c>
      <c r="K77" s="91">
        <v>3.9486158090201793E-4</v>
      </c>
      <c r="L77" s="91">
        <v>5.3610264749305732E-4</v>
      </c>
      <c r="M77" s="91">
        <v>6.6114345421068588E-4</v>
      </c>
      <c r="N77" s="91">
        <v>6.4500916759750151E-4</v>
      </c>
      <c r="O77" s="91">
        <v>5.2951591029307718E-4</v>
      </c>
      <c r="P77" s="91">
        <v>3.9258766931885681E-4</v>
      </c>
      <c r="Q77" s="91">
        <v>4.1132071803477678E-4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2.2614128977039481E-4</v>
      </c>
      <c r="C79" s="157">
        <v>7.1892944391285695E-5</v>
      </c>
      <c r="D79" s="157">
        <v>2.5764745465788822E-4</v>
      </c>
      <c r="E79" s="157">
        <v>5.9378869359322098E-4</v>
      </c>
      <c r="F79" s="157">
        <v>4.706911002953254E-4</v>
      </c>
      <c r="G79" s="157">
        <v>4.8203492109653368E-4</v>
      </c>
      <c r="H79" s="157">
        <v>7.3773419722627587E-4</v>
      </c>
      <c r="I79" s="157">
        <v>9.4592472840183343E-4</v>
      </c>
      <c r="J79" s="157">
        <v>9.9014043075115851E-4</v>
      </c>
      <c r="K79" s="157">
        <v>6.5810263483669659E-4</v>
      </c>
      <c r="L79" s="157">
        <v>8.9350441248842876E-4</v>
      </c>
      <c r="M79" s="157">
        <v>1.1019057570178098E-3</v>
      </c>
      <c r="N79" s="157">
        <v>1.0750152793291691E-3</v>
      </c>
      <c r="O79" s="157">
        <v>8.8252651715512874E-4</v>
      </c>
      <c r="P79" s="157">
        <v>6.543127821980947E-4</v>
      </c>
      <c r="Q79" s="157">
        <v>6.855345300579614E-4</v>
      </c>
    </row>
    <row r="80" spans="1:17" x14ac:dyDescent="0.25">
      <c r="A80" s="156" t="s">
        <v>149</v>
      </c>
      <c r="B80" s="204">
        <v>8.1497619616737044E-2</v>
      </c>
      <c r="C80" s="204">
        <v>2.5909040498871654E-2</v>
      </c>
      <c r="D80" s="204">
        <v>9.2851925786079842E-2</v>
      </c>
      <c r="E80" s="204">
        <v>0.21399172673116507</v>
      </c>
      <c r="F80" s="204">
        <v>0.16962936882424098</v>
      </c>
      <c r="G80" s="204">
        <v>0.17371749617858634</v>
      </c>
      <c r="H80" s="204">
        <v>0.26586733030863319</v>
      </c>
      <c r="I80" s="204">
        <v>0.34089579032484224</v>
      </c>
      <c r="J80" s="204">
        <v>0.35683040578056385</v>
      </c>
      <c r="K80" s="204">
        <v>0.23716941853983772</v>
      </c>
      <c r="L80" s="204">
        <v>0.32200436642415875</v>
      </c>
      <c r="M80" s="204">
        <v>0.39710880012273908</v>
      </c>
      <c r="N80" s="204">
        <v>0.38741791207568543</v>
      </c>
      <c r="O80" s="204">
        <v>0.31804811261940669</v>
      </c>
      <c r="P80" s="204">
        <v>0.23580361767676727</v>
      </c>
      <c r="Q80" s="204">
        <v>0.24705542460435914</v>
      </c>
    </row>
    <row r="81" spans="1:17" x14ac:dyDescent="0.25">
      <c r="A81" s="152" t="s">
        <v>166</v>
      </c>
      <c r="B81" s="151">
        <v>4.0748809808368515E-2</v>
      </c>
      <c r="C81" s="151">
        <v>1.2954520249435825E-2</v>
      </c>
      <c r="D81" s="151">
        <v>4.6425962893039921E-2</v>
      </c>
      <c r="E81" s="151">
        <v>0.10699586336558253</v>
      </c>
      <c r="F81" s="151">
        <v>8.4814684412120492E-2</v>
      </c>
      <c r="G81" s="151">
        <v>8.6858748089293156E-2</v>
      </c>
      <c r="H81" s="151">
        <v>0.15952039818517991</v>
      </c>
      <c r="I81" s="151">
        <v>0.17133296034762882</v>
      </c>
      <c r="J81" s="151">
        <v>0.17866268086765574</v>
      </c>
      <c r="K81" s="151">
        <v>0.14230165112390264</v>
      </c>
      <c r="L81" s="151">
        <v>0.16100218321207937</v>
      </c>
      <c r="M81" s="151">
        <v>0.19855440006136954</v>
      </c>
      <c r="N81" s="151">
        <v>0.19370895603784274</v>
      </c>
      <c r="O81" s="151">
        <v>0.15902405630970334</v>
      </c>
      <c r="P81" s="151">
        <v>0.11790180883838364</v>
      </c>
      <c r="Q81" s="151">
        <v>0.12352771230217957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1.7701303704153724E-3</v>
      </c>
      <c r="J82" s="153">
        <v>4.949559547476459E-4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1.1015090323374603E-3</v>
      </c>
      <c r="C83" s="153">
        <v>6.6360192315768765E-4</v>
      </c>
      <c r="D83" s="153">
        <v>2.8231278680902402E-4</v>
      </c>
      <c r="E83" s="153">
        <v>8.7904985185663549E-4</v>
      </c>
      <c r="F83" s="153">
        <v>3.3128506870417474E-4</v>
      </c>
      <c r="G83" s="153">
        <v>1.1847499363992116E-3</v>
      </c>
      <c r="H83" s="153">
        <v>1.3368324867352368E-3</v>
      </c>
      <c r="I83" s="153">
        <v>4.2369663064003237E-4</v>
      </c>
      <c r="J83" s="153">
        <v>2.0612207146568742E-4</v>
      </c>
      <c r="K83" s="153">
        <v>1.8730640203265219E-4</v>
      </c>
      <c r="L83" s="153">
        <v>4.2372191794475076E-4</v>
      </c>
      <c r="M83" s="153">
        <v>1.0382014233350769E-3</v>
      </c>
      <c r="N83" s="153">
        <v>5.8894116577065301E-4</v>
      </c>
      <c r="O83" s="153">
        <v>8.2934988060854079E-4</v>
      </c>
      <c r="P83" s="153">
        <v>1.0979935469114708E-3</v>
      </c>
      <c r="Q83" s="153">
        <v>2.4091463843320854E-4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5.3173466061726626E-2</v>
      </c>
      <c r="I84" s="153">
        <v>0</v>
      </c>
      <c r="J84" s="153">
        <v>0</v>
      </c>
      <c r="K84" s="153">
        <v>4.7433883707967549E-2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3.9647300776031055E-2</v>
      </c>
      <c r="C85" s="153">
        <v>1.2290918326278138E-2</v>
      </c>
      <c r="D85" s="153">
        <v>4.6143650106230893E-2</v>
      </c>
      <c r="E85" s="153">
        <v>0.1061168135137259</v>
      </c>
      <c r="F85" s="153">
        <v>8.4483399343416324E-2</v>
      </c>
      <c r="G85" s="153">
        <v>8.5673998152893949E-2</v>
      </c>
      <c r="H85" s="153">
        <v>0.10501009963671804</v>
      </c>
      <c r="I85" s="153">
        <v>0.16913913334657341</v>
      </c>
      <c r="J85" s="153">
        <v>0.17796160284144241</v>
      </c>
      <c r="K85" s="153">
        <v>9.4680461013902428E-2</v>
      </c>
      <c r="L85" s="153">
        <v>0.16057846129413461</v>
      </c>
      <c r="M85" s="153">
        <v>0.19751619863803446</v>
      </c>
      <c r="N85" s="153">
        <v>0.19312001487207209</v>
      </c>
      <c r="O85" s="153">
        <v>0.15819470642909481</v>
      </c>
      <c r="P85" s="153">
        <v>0.11680381529147217</v>
      </c>
      <c r="Q85" s="153">
        <v>0.12328679766374637</v>
      </c>
    </row>
    <row r="86" spans="1:17" x14ac:dyDescent="0.25">
      <c r="A86" s="152" t="s">
        <v>165</v>
      </c>
      <c r="B86" s="151">
        <v>4.0748809808368522E-2</v>
      </c>
      <c r="C86" s="151">
        <v>1.2954520249435827E-2</v>
      </c>
      <c r="D86" s="151">
        <v>4.6425962893039921E-2</v>
      </c>
      <c r="E86" s="151">
        <v>0.10699586336558253</v>
      </c>
      <c r="F86" s="151">
        <v>8.4814684412120492E-2</v>
      </c>
      <c r="G86" s="151">
        <v>8.685874808929317E-2</v>
      </c>
      <c r="H86" s="151">
        <v>0.10634693212345325</v>
      </c>
      <c r="I86" s="151">
        <v>0.16956282997721342</v>
      </c>
      <c r="J86" s="151">
        <v>0.17816772491290811</v>
      </c>
      <c r="K86" s="151">
        <v>9.4867767415935084E-2</v>
      </c>
      <c r="L86" s="151">
        <v>0.16100218321207937</v>
      </c>
      <c r="M86" s="151">
        <v>0.19855440006136951</v>
      </c>
      <c r="N86" s="151">
        <v>0.19370895603784272</v>
      </c>
      <c r="O86" s="151">
        <v>0.15902405630970337</v>
      </c>
      <c r="P86" s="151">
        <v>0.11790180883838365</v>
      </c>
      <c r="Q86" s="151">
        <v>0.12352771230217957</v>
      </c>
    </row>
    <row r="87" spans="1:17" x14ac:dyDescent="0.25">
      <c r="A87" s="156" t="s">
        <v>148</v>
      </c>
      <c r="B87" s="206">
        <v>0.13495540853170096</v>
      </c>
      <c r="C87" s="206">
        <v>4.2903892918996683E-2</v>
      </c>
      <c r="D87" s="206">
        <v>0.15375749176902503</v>
      </c>
      <c r="E87" s="206">
        <v>0.35435809093837123</v>
      </c>
      <c r="F87" s="206">
        <v>0.28089655717930495</v>
      </c>
      <c r="G87" s="206">
        <v>0.28766626284469576</v>
      </c>
      <c r="H87" s="206">
        <v>0.44026113088664487</v>
      </c>
      <c r="I87" s="206">
        <v>0.56450398019450887</v>
      </c>
      <c r="J87" s="206">
        <v>0.5908907942970012</v>
      </c>
      <c r="K87" s="206">
        <v>0.39273902625367574</v>
      </c>
      <c r="L87" s="206">
        <v>0.53322085999723268</v>
      </c>
      <c r="M87" s="206">
        <v>0.65758951738869809</v>
      </c>
      <c r="N87" s="206">
        <v>0.64154195966154581</v>
      </c>
      <c r="O87" s="206">
        <v>0.52666952940639733</v>
      </c>
      <c r="P87" s="206">
        <v>0.39047733794528783</v>
      </c>
      <c r="Q87" s="206">
        <v>0.40910968828599803</v>
      </c>
    </row>
    <row r="88" spans="1:17" x14ac:dyDescent="0.25">
      <c r="A88" s="152" t="s">
        <v>164</v>
      </c>
      <c r="B88" s="151">
        <v>0.11534804498700747</v>
      </c>
      <c r="C88" s="151">
        <v>2.6448475530769261E-2</v>
      </c>
      <c r="D88" s="151">
        <v>9.2254495061415018E-2</v>
      </c>
      <c r="E88" s="151">
        <v>0.2126148545630227</v>
      </c>
      <c r="F88" s="151">
        <v>0.16853793430758296</v>
      </c>
      <c r="G88" s="151">
        <v>0.17259975770681746</v>
      </c>
      <c r="H88" s="151">
        <v>0.26415667853198693</v>
      </c>
      <c r="I88" s="151">
        <v>0.38630086272153569</v>
      </c>
      <c r="J88" s="151">
        <v>0.41013098095712475</v>
      </c>
      <c r="K88" s="151">
        <v>0.23564341575220546</v>
      </c>
      <c r="L88" s="151">
        <v>0.31993251599833961</v>
      </c>
      <c r="M88" s="151">
        <v>0.39455371043321885</v>
      </c>
      <c r="N88" s="151">
        <v>0.38492517579692742</v>
      </c>
      <c r="O88" s="151">
        <v>0.31600171764383839</v>
      </c>
      <c r="P88" s="151">
        <v>0.26851201674770009</v>
      </c>
      <c r="Q88" s="151">
        <v>0.26092430746365386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2.931234904985096E-3</v>
      </c>
      <c r="J89" s="205">
        <v>8.1961882313000278E-4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3.1180521348518724E-3</v>
      </c>
      <c r="C90" s="205">
        <v>1.3548366816263909E-3</v>
      </c>
      <c r="D90" s="205">
        <v>5.6099264233789269E-4</v>
      </c>
      <c r="E90" s="205">
        <v>1.7467876843757051E-3</v>
      </c>
      <c r="F90" s="205">
        <v>6.5830700819501358E-4</v>
      </c>
      <c r="G90" s="205">
        <v>2.3542539636359078E-3</v>
      </c>
      <c r="H90" s="205">
        <v>3.320577494795059E-3</v>
      </c>
      <c r="I90" s="205">
        <v>9.5794826977955083E-4</v>
      </c>
      <c r="J90" s="205">
        <v>4.7353192548617832E-4</v>
      </c>
      <c r="K90" s="205">
        <v>4.6525307350930818E-4</v>
      </c>
      <c r="L90" s="205">
        <v>8.4199118662345806E-4</v>
      </c>
      <c r="M90" s="205">
        <v>2.0630427914329558E-3</v>
      </c>
      <c r="N90" s="205">
        <v>1.1703035647150383E-3</v>
      </c>
      <c r="O90" s="205">
        <v>1.648027304055253E-3</v>
      </c>
      <c r="P90" s="205">
        <v>2.5005932017658542E-3</v>
      </c>
      <c r="Q90" s="205">
        <v>5.0887759531455658E-4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0.1122299928521556</v>
      </c>
      <c r="C92" s="205">
        <v>2.5093638849142869E-2</v>
      </c>
      <c r="D92" s="205">
        <v>9.169350241907713E-2</v>
      </c>
      <c r="E92" s="205">
        <v>0.21086806687864701</v>
      </c>
      <c r="F92" s="205">
        <v>0.16787962729938793</v>
      </c>
      <c r="G92" s="205">
        <v>0.17024550374318154</v>
      </c>
      <c r="H92" s="205">
        <v>0.26083610103719185</v>
      </c>
      <c r="I92" s="205">
        <v>0.38241167954677102</v>
      </c>
      <c r="J92" s="205">
        <v>0.40883783020850856</v>
      </c>
      <c r="K92" s="205">
        <v>0.23517816267869615</v>
      </c>
      <c r="L92" s="205">
        <v>0.31909052481171613</v>
      </c>
      <c r="M92" s="205">
        <v>0.39249066764178592</v>
      </c>
      <c r="N92" s="205">
        <v>0.38375487223221239</v>
      </c>
      <c r="O92" s="205">
        <v>0.31435369033978311</v>
      </c>
      <c r="P92" s="205">
        <v>0.26601142354593421</v>
      </c>
      <c r="Q92" s="205">
        <v>0.26041542986833932</v>
      </c>
    </row>
    <row r="93" spans="1:17" x14ac:dyDescent="0.25">
      <c r="A93" s="152" t="s">
        <v>163</v>
      </c>
      <c r="B93" s="151">
        <v>1.960736354469348E-2</v>
      </c>
      <c r="C93" s="151">
        <v>1.6455417388227419E-2</v>
      </c>
      <c r="D93" s="151">
        <v>6.150299670761003E-2</v>
      </c>
      <c r="E93" s="151">
        <v>0.1417432363753485</v>
      </c>
      <c r="F93" s="151">
        <v>0.11235862287172196</v>
      </c>
      <c r="G93" s="151">
        <v>0.11506650513787832</v>
      </c>
      <c r="H93" s="151">
        <v>0.17610445235465796</v>
      </c>
      <c r="I93" s="151">
        <v>0.17820311747297318</v>
      </c>
      <c r="J93" s="151">
        <v>0.18075981333987648</v>
      </c>
      <c r="K93" s="151">
        <v>0.15709561050147028</v>
      </c>
      <c r="L93" s="151">
        <v>0.21328834399889307</v>
      </c>
      <c r="M93" s="151">
        <v>0.26303580695547929</v>
      </c>
      <c r="N93" s="151">
        <v>0.25661678386461839</v>
      </c>
      <c r="O93" s="151">
        <v>0.21066781176255894</v>
      </c>
      <c r="P93" s="151">
        <v>0.12196532119758774</v>
      </c>
      <c r="Q93" s="151">
        <v>0.14818538082234417</v>
      </c>
    </row>
    <row r="94" spans="1:17" x14ac:dyDescent="0.25">
      <c r="A94" s="156" t="s">
        <v>147</v>
      </c>
      <c r="B94" s="206">
        <v>6.7246701390811556E-2</v>
      </c>
      <c r="C94" s="206">
        <v>2.1378507960645422E-2</v>
      </c>
      <c r="D94" s="206">
        <v>7.6615559525078314E-2</v>
      </c>
      <c r="E94" s="206">
        <v>0.17657249150672746</v>
      </c>
      <c r="F94" s="206">
        <v>0.13996746857245551</v>
      </c>
      <c r="G94" s="206">
        <v>0.14334073371489905</v>
      </c>
      <c r="H94" s="206">
        <v>0.21937697143690804</v>
      </c>
      <c r="I94" s="206">
        <v>0.28128572987979011</v>
      </c>
      <c r="J94" s="206">
        <v>0.29443397067955274</v>
      </c>
      <c r="K94" s="206">
        <v>0.19569726260207823</v>
      </c>
      <c r="L94" s="206">
        <v>0.26569771702897516</v>
      </c>
      <c r="M94" s="206">
        <v>0.32766916416823894</v>
      </c>
      <c r="N94" s="206">
        <v>0.31967285387381944</v>
      </c>
      <c r="O94" s="206">
        <v>0.26243326563167602</v>
      </c>
      <c r="P94" s="206">
        <v>0.19457028977477195</v>
      </c>
      <c r="Q94" s="206">
        <v>0.2038545719921564</v>
      </c>
    </row>
    <row r="95" spans="1:17" x14ac:dyDescent="0.25">
      <c r="A95" s="152" t="s">
        <v>162</v>
      </c>
      <c r="B95" s="151">
        <v>2.7926908334644274E-2</v>
      </c>
      <c r="C95" s="151">
        <v>8.720954164932411E-3</v>
      </c>
      <c r="D95" s="151">
        <v>2.2529119585311098E-2</v>
      </c>
      <c r="E95" s="151">
        <v>4.8399465721755838E-2</v>
      </c>
      <c r="F95" s="151">
        <v>2.3451072665041164E-2</v>
      </c>
      <c r="G95" s="151">
        <v>1.9615781243536082E-2</v>
      </c>
      <c r="H95" s="151">
        <v>4.4359936688735169E-2</v>
      </c>
      <c r="I95" s="151">
        <v>0.11544940857106259</v>
      </c>
      <c r="J95" s="151">
        <v>0.12092546673642278</v>
      </c>
      <c r="K95" s="151">
        <v>6.9301838036194496E-2</v>
      </c>
      <c r="L95" s="151">
        <v>4.3690294640432864E-3</v>
      </c>
      <c r="M95" s="151">
        <v>1.5221401850881782E-2</v>
      </c>
      <c r="N95" s="151">
        <v>6.0724352451727692E-2</v>
      </c>
      <c r="O95" s="151">
        <v>0.10327288633913738</v>
      </c>
      <c r="P95" s="151">
        <v>8.0034675260142074E-2</v>
      </c>
      <c r="Q95" s="151">
        <v>8.3598464340634712E-2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6.1299518051477616E-4</v>
      </c>
      <c r="J96" s="153">
        <v>1.7140297680797402E-4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7.5491141754902209E-4</v>
      </c>
      <c r="C97" s="153">
        <v>4.4673533594354709E-4</v>
      </c>
      <c r="D97" s="153">
        <v>1.3699788088695637E-4</v>
      </c>
      <c r="E97" s="153">
        <v>3.9763727152030678E-4</v>
      </c>
      <c r="F97" s="153">
        <v>9.1599588831512861E-5</v>
      </c>
      <c r="G97" s="153">
        <v>2.6755849113562104E-4</v>
      </c>
      <c r="H97" s="153">
        <v>5.5762590693428523E-4</v>
      </c>
      <c r="I97" s="153">
        <v>2.8694851008855877E-4</v>
      </c>
      <c r="J97" s="153">
        <v>1.39700261493479E-4</v>
      </c>
      <c r="K97" s="153">
        <v>1.3682917064862662E-4</v>
      </c>
      <c r="L97" s="153">
        <v>1.1498313296926443E-5</v>
      </c>
      <c r="M97" s="153">
        <v>7.9589679512799869E-5</v>
      </c>
      <c r="N97" s="153">
        <v>1.846227023008783E-4</v>
      </c>
      <c r="O97" s="153">
        <v>5.385937067826943E-4</v>
      </c>
      <c r="P97" s="153">
        <v>7.4534528206646232E-4</v>
      </c>
      <c r="Q97" s="153">
        <v>1.6304109770063426E-4</v>
      </c>
    </row>
    <row r="98" spans="1:17" x14ac:dyDescent="0.25">
      <c r="A98" s="154" t="s">
        <v>26</v>
      </c>
      <c r="B98" s="153">
        <v>2.7171996917095251E-2</v>
      </c>
      <c r="C98" s="153">
        <v>8.2742188289888635E-3</v>
      </c>
      <c r="D98" s="153">
        <v>2.2392121704424141E-2</v>
      </c>
      <c r="E98" s="153">
        <v>4.8001828450235533E-2</v>
      </c>
      <c r="F98" s="153">
        <v>2.3359473076209652E-2</v>
      </c>
      <c r="G98" s="153">
        <v>1.9348222752400463E-2</v>
      </c>
      <c r="H98" s="153">
        <v>4.3802310781800885E-2</v>
      </c>
      <c r="I98" s="153">
        <v>0.11454946488045925</v>
      </c>
      <c r="J98" s="153">
        <v>0.12061436349812132</v>
      </c>
      <c r="K98" s="153">
        <v>6.9165008865545871E-2</v>
      </c>
      <c r="L98" s="153">
        <v>4.3575311507463603E-3</v>
      </c>
      <c r="M98" s="153">
        <v>1.5141812171368983E-2</v>
      </c>
      <c r="N98" s="153">
        <v>6.0539729749426813E-2</v>
      </c>
      <c r="O98" s="153">
        <v>0.10273429263235469</v>
      </c>
      <c r="P98" s="153">
        <v>7.9289329978075612E-2</v>
      </c>
      <c r="Q98" s="153">
        <v>8.3435423242934084E-2</v>
      </c>
    </row>
    <row r="99" spans="1:17" x14ac:dyDescent="0.25">
      <c r="A99" s="152" t="s">
        <v>161</v>
      </c>
      <c r="B99" s="151">
        <v>3.9024120227615429E-2</v>
      </c>
      <c r="C99" s="151">
        <v>1.2406221386157905E-2</v>
      </c>
      <c r="D99" s="151">
        <v>4.4460988336614687E-2</v>
      </c>
      <c r="E99" s="151">
        <v>0.10246727341171342</v>
      </c>
      <c r="F99" s="151">
        <v>8.1224910792023153E-2</v>
      </c>
      <c r="G99" s="151">
        <v>8.3182459664395511E-2</v>
      </c>
      <c r="H99" s="151">
        <v>0.12730726015497634</v>
      </c>
      <c r="I99" s="151">
        <v>0.16323370387118125</v>
      </c>
      <c r="J99" s="151">
        <v>0.17086379604134808</v>
      </c>
      <c r="K99" s="151">
        <v>0.11356562249226138</v>
      </c>
      <c r="L99" s="151">
        <v>0.1541877807995862</v>
      </c>
      <c r="M99" s="151">
        <v>0.19015060356746072</v>
      </c>
      <c r="N99" s="151">
        <v>0.18551024251103898</v>
      </c>
      <c r="O99" s="151">
        <v>0.15229337793415701</v>
      </c>
      <c r="P99" s="151">
        <v>0.11291162575790158</v>
      </c>
      <c r="Q99" s="151">
        <v>0.11829941338145675</v>
      </c>
    </row>
    <row r="100" spans="1:17" x14ac:dyDescent="0.25">
      <c r="A100" s="150" t="s">
        <v>33</v>
      </c>
      <c r="B100" s="87">
        <v>3.7215423873981923E-5</v>
      </c>
      <c r="C100" s="87">
        <v>0</v>
      </c>
      <c r="D100" s="87">
        <v>5.1705234153280363E-5</v>
      </c>
      <c r="E100" s="87">
        <v>0</v>
      </c>
      <c r="F100" s="87">
        <v>2.0954965055097315E-2</v>
      </c>
      <c r="G100" s="87">
        <v>2.8010770859779217E-2</v>
      </c>
      <c r="H100" s="87">
        <v>3.2611348837372246E-2</v>
      </c>
      <c r="I100" s="87">
        <v>4.2912532289734531E-2</v>
      </c>
      <c r="J100" s="87">
        <v>8.8802425486174646E-2</v>
      </c>
      <c r="K100" s="87">
        <v>4.4215406023623498E-2</v>
      </c>
      <c r="L100" s="87">
        <v>5.4737525064096321E-2</v>
      </c>
      <c r="M100" s="87">
        <v>0.10681703417713671</v>
      </c>
      <c r="N100" s="87">
        <v>9.4746251547451601E-2</v>
      </c>
      <c r="O100" s="87">
        <v>9.8483334963998137E-2</v>
      </c>
      <c r="P100" s="87">
        <v>7.0666806096978771E-2</v>
      </c>
      <c r="Q100" s="87">
        <v>8.5421370139022748E-2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8.3233213647927604E-5</v>
      </c>
      <c r="C103" s="87">
        <v>6.8239354900604342E-5</v>
      </c>
      <c r="D103" s="87">
        <v>5.0396302661210998E-5</v>
      </c>
      <c r="E103" s="87">
        <v>2.2013158491543259E-4</v>
      </c>
      <c r="F103" s="87">
        <v>3.2212882908162619E-5</v>
      </c>
      <c r="G103" s="87">
        <v>6.0728051954940349E-5</v>
      </c>
      <c r="H103" s="87">
        <v>9.5028305294011628E-5</v>
      </c>
      <c r="I103" s="87">
        <v>1.5176467385799968E-4</v>
      </c>
      <c r="J103" s="87">
        <v>1.7964774927956107E-5</v>
      </c>
      <c r="K103" s="87">
        <v>2.4350149170414003E-5</v>
      </c>
      <c r="L103" s="87">
        <v>1.7876253324488004E-4</v>
      </c>
      <c r="M103" s="87">
        <v>2.452331834565731E-4</v>
      </c>
      <c r="N103" s="87">
        <v>1.6491283506806236E-4</v>
      </c>
      <c r="O103" s="87">
        <v>1.6188923343570159E-4</v>
      </c>
      <c r="P103" s="87">
        <v>2.5227230712614483E-4</v>
      </c>
      <c r="Q103" s="87">
        <v>4.1598983668862277E-5</v>
      </c>
    </row>
    <row r="104" spans="1:17" x14ac:dyDescent="0.25">
      <c r="A104" s="150" t="s">
        <v>29</v>
      </c>
      <c r="B104" s="87">
        <v>3.053718647668589E-2</v>
      </c>
      <c r="C104" s="87">
        <v>8.436009124887258E-3</v>
      </c>
      <c r="D104" s="87">
        <v>3.0413472063316942E-2</v>
      </c>
      <c r="E104" s="87">
        <v>6.185077254510106E-2</v>
      </c>
      <c r="F104" s="87">
        <v>4.4508779482699913E-2</v>
      </c>
      <c r="G104" s="87">
        <v>4.3566026547165494E-2</v>
      </c>
      <c r="H104" s="87">
        <v>7.6771207960658616E-2</v>
      </c>
      <c r="I104" s="87">
        <v>4.0834177658871249E-2</v>
      </c>
      <c r="J104" s="87">
        <v>1.9780189688524651E-2</v>
      </c>
      <c r="K104" s="87">
        <v>5.1704233561660144E-2</v>
      </c>
      <c r="L104" s="87">
        <v>0</v>
      </c>
      <c r="M104" s="87">
        <v>0</v>
      </c>
      <c r="N104" s="87">
        <v>0</v>
      </c>
      <c r="O104" s="87">
        <v>1.9626002274287153E-3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1.6674314401505066E-4</v>
      </c>
      <c r="C105" s="87">
        <v>0</v>
      </c>
      <c r="D105" s="87">
        <v>0</v>
      </c>
      <c r="E105" s="87">
        <v>0</v>
      </c>
      <c r="F105" s="87">
        <v>0</v>
      </c>
      <c r="G105" s="87">
        <v>9.1829189522066724E-4</v>
      </c>
      <c r="H105" s="87">
        <v>1.5114935361893313E-3</v>
      </c>
      <c r="I105" s="87">
        <v>1.2632615801309928E-2</v>
      </c>
      <c r="J105" s="87">
        <v>0</v>
      </c>
      <c r="K105" s="87">
        <v>1.4385083103030316E-3</v>
      </c>
      <c r="L105" s="87">
        <v>8.1523219110045235E-4</v>
      </c>
      <c r="M105" s="87">
        <v>9.3085032887189878E-4</v>
      </c>
      <c r="N105" s="87">
        <v>1.9618279194068347E-3</v>
      </c>
      <c r="O105" s="87">
        <v>0</v>
      </c>
      <c r="P105" s="87">
        <v>0</v>
      </c>
      <c r="Q105" s="87">
        <v>3.0375150114090757E-3</v>
      </c>
    </row>
    <row r="106" spans="1:17" x14ac:dyDescent="0.25">
      <c r="A106" s="150" t="s">
        <v>26</v>
      </c>
      <c r="B106" s="87">
        <v>4.4826954286978195E-3</v>
      </c>
      <c r="C106" s="87">
        <v>1.8347517860248493E-3</v>
      </c>
      <c r="D106" s="87">
        <v>1.1372622340044578E-2</v>
      </c>
      <c r="E106" s="87">
        <v>3.6967827487368848E-2</v>
      </c>
      <c r="F106" s="87">
        <v>1.2051010602087891E-2</v>
      </c>
      <c r="G106" s="87">
        <v>7.8922494377055875E-3</v>
      </c>
      <c r="H106" s="87">
        <v>1.2058589116709425E-2</v>
      </c>
      <c r="I106" s="87">
        <v>5.4573635428172784E-2</v>
      </c>
      <c r="J106" s="87">
        <v>1.2046770244483081E-2</v>
      </c>
      <c r="K106" s="87">
        <v>1.0633387582527772E-2</v>
      </c>
      <c r="L106" s="87">
        <v>8.5484146094346014E-2</v>
      </c>
      <c r="M106" s="87">
        <v>6.3459620919998724E-2</v>
      </c>
      <c r="N106" s="87">
        <v>7.6411160027651859E-2</v>
      </c>
      <c r="O106" s="87">
        <v>4.2196142438912967E-2</v>
      </c>
      <c r="P106" s="87">
        <v>3.6575589574251263E-2</v>
      </c>
      <c r="Q106" s="87">
        <v>2.4395223330295653E-2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1.1340148089509306E-3</v>
      </c>
      <c r="C108" s="87">
        <v>4.2463164867471932E-4</v>
      </c>
      <c r="D108" s="87">
        <v>1.7005336606118106E-3</v>
      </c>
      <c r="E108" s="87">
        <v>1.233401731273586E-3</v>
      </c>
      <c r="F108" s="87">
        <v>2.512583381511801E-3</v>
      </c>
      <c r="G108" s="87">
        <v>1.8162297259373824E-3</v>
      </c>
      <c r="H108" s="87">
        <v>2.564949983821931E-3</v>
      </c>
      <c r="I108" s="87">
        <v>9.7837226613136808E-3</v>
      </c>
      <c r="J108" s="87">
        <v>3.7497434721432785E-2</v>
      </c>
      <c r="K108" s="87">
        <v>4.2909611733227982E-3</v>
      </c>
      <c r="L108" s="87">
        <v>2.4855111046653221E-3</v>
      </c>
      <c r="M108" s="87">
        <v>3.6683920248579936E-3</v>
      </c>
      <c r="N108" s="87">
        <v>2.0755752892996225E-3</v>
      </c>
      <c r="O108" s="87">
        <v>8.4461003944526377E-4</v>
      </c>
      <c r="P108" s="87">
        <v>8.1907330939235063E-4</v>
      </c>
      <c r="Q108" s="87">
        <v>7.4167132396111321E-4</v>
      </c>
    </row>
    <row r="109" spans="1:17" x14ac:dyDescent="0.25">
      <c r="A109" s="150" t="s">
        <v>22</v>
      </c>
      <c r="B109" s="87">
        <v>2.5830317317438348E-3</v>
      </c>
      <c r="C109" s="87">
        <v>1.6425894716704723E-3</v>
      </c>
      <c r="D109" s="87">
        <v>8.72258735826862E-4</v>
      </c>
      <c r="E109" s="87">
        <v>2.1951400630544934E-3</v>
      </c>
      <c r="F109" s="87">
        <v>1.1653593877180598E-3</v>
      </c>
      <c r="G109" s="87">
        <v>9.1816314663223104E-4</v>
      </c>
      <c r="H109" s="87">
        <v>1.6946424149307849E-3</v>
      </c>
      <c r="I109" s="87">
        <v>2.3452553579210778E-3</v>
      </c>
      <c r="J109" s="87">
        <v>1.2719011125804959E-2</v>
      </c>
      <c r="K109" s="87">
        <v>1.2587756916537037E-3</v>
      </c>
      <c r="L109" s="87">
        <v>1.0486603812133212E-2</v>
      </c>
      <c r="M109" s="87">
        <v>1.5029472933138796E-2</v>
      </c>
      <c r="N109" s="87">
        <v>1.0150514892160976E-2</v>
      </c>
      <c r="O109" s="87">
        <v>8.6448010309362455E-3</v>
      </c>
      <c r="P109" s="87">
        <v>4.5978844701530458E-3</v>
      </c>
      <c r="Q109" s="87">
        <v>4.6620345930992952E-3</v>
      </c>
    </row>
    <row r="110" spans="1:17" x14ac:dyDescent="0.25">
      <c r="A110" s="149" t="s">
        <v>160</v>
      </c>
      <c r="B110" s="148">
        <v>2.9567282855185264E-4</v>
      </c>
      <c r="C110" s="148">
        <v>2.5133240955510603E-4</v>
      </c>
      <c r="D110" s="148">
        <v>9.6254516031525385E-3</v>
      </c>
      <c r="E110" s="148">
        <v>2.5705752373258194E-2</v>
      </c>
      <c r="F110" s="148">
        <v>3.529148511539118E-2</v>
      </c>
      <c r="G110" s="148">
        <v>4.0542492806967464E-2</v>
      </c>
      <c r="H110" s="148">
        <v>4.7709774593196516E-2</v>
      </c>
      <c r="I110" s="148">
        <v>2.6026174375462581E-3</v>
      </c>
      <c r="J110" s="148">
        <v>2.6447079017818944E-3</v>
      </c>
      <c r="K110" s="148">
        <v>1.282980207362237E-2</v>
      </c>
      <c r="L110" s="148">
        <v>0.10714090676534568</v>
      </c>
      <c r="M110" s="148">
        <v>0.12229715874989645</v>
      </c>
      <c r="N110" s="148">
        <v>7.3438258911052781E-2</v>
      </c>
      <c r="O110" s="148">
        <v>6.8670013583816327E-3</v>
      </c>
      <c r="P110" s="148">
        <v>1.6239887567282749E-3</v>
      </c>
      <c r="Q110" s="148">
        <v>1.9566942700649406E-3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62.687228644002644</v>
      </c>
      <c r="C112" s="96">
        <v>73.395970223780296</v>
      </c>
      <c r="D112" s="96">
        <v>70.221045504595196</v>
      </c>
      <c r="E112" s="96">
        <v>65.875664149593291</v>
      </c>
      <c r="F112" s="96">
        <v>75.320063505429417</v>
      </c>
      <c r="G112" s="96">
        <v>64.399093529777502</v>
      </c>
      <c r="H112" s="96">
        <v>53.343600629406779</v>
      </c>
      <c r="I112" s="96">
        <v>67.208123174100834</v>
      </c>
      <c r="J112" s="96">
        <v>64.400143686063771</v>
      </c>
      <c r="K112" s="96">
        <v>71.592805910509597</v>
      </c>
      <c r="L112" s="96">
        <v>56.727597395920888</v>
      </c>
      <c r="M112" s="96">
        <v>84.496690901890886</v>
      </c>
      <c r="N112" s="96">
        <v>3.0775579916486895</v>
      </c>
      <c r="O112" s="96">
        <v>14.189084702320914</v>
      </c>
      <c r="P112" s="96">
        <v>14.546473959991745</v>
      </c>
      <c r="Q112" s="96">
        <v>12.413176509186256</v>
      </c>
    </row>
    <row r="113" spans="1:17" x14ac:dyDescent="0.25">
      <c r="A113" s="132" t="s">
        <v>83</v>
      </c>
      <c r="B113" s="160">
        <v>0.11041543313666792</v>
      </c>
      <c r="C113" s="160">
        <v>0.12927749428463542</v>
      </c>
      <c r="D113" s="160">
        <v>0.1236852756520978</v>
      </c>
      <c r="E113" s="160">
        <v>0.11603144926935439</v>
      </c>
      <c r="F113" s="160">
        <v>0.13266653536499856</v>
      </c>
      <c r="G113" s="160">
        <v>0.11343066138846541</v>
      </c>
      <c r="H113" s="160">
        <v>9.3957842705316041E-2</v>
      </c>
      <c r="I113" s="160">
        <v>0.11837840324244148</v>
      </c>
      <c r="J113" s="160">
        <v>0.11343251110273284</v>
      </c>
      <c r="K113" s="160">
        <v>0.12610145391767283</v>
      </c>
      <c r="L113" s="160">
        <v>9.9918314667310923E-2</v>
      </c>
      <c r="M113" s="160">
        <v>0.14882997583974414</v>
      </c>
      <c r="N113" s="160">
        <v>5.4207197542718924E-3</v>
      </c>
      <c r="O113" s="160">
        <v>2.499223473599068E-2</v>
      </c>
      <c r="P113" s="160">
        <v>2.5621729619361829E-2</v>
      </c>
      <c r="Q113" s="160">
        <v>2.1864202494056819E-2</v>
      </c>
    </row>
    <row r="114" spans="1:17" x14ac:dyDescent="0.25">
      <c r="A114" s="76" t="s">
        <v>82</v>
      </c>
      <c r="B114" s="159">
        <v>5.50387205719561E-2</v>
      </c>
      <c r="C114" s="159">
        <v>6.4440881877152981E-2</v>
      </c>
      <c r="D114" s="159">
        <v>6.1653331713648618E-2</v>
      </c>
      <c r="E114" s="159">
        <v>5.7838133062345358E-2</v>
      </c>
      <c r="F114" s="159">
        <v>6.6130215331092423E-2</v>
      </c>
      <c r="G114" s="159">
        <v>5.6541719749670122E-2</v>
      </c>
      <c r="H114" s="159">
        <v>4.6835114469920482E-2</v>
      </c>
      <c r="I114" s="159">
        <v>5.9008017925814553E-2</v>
      </c>
      <c r="J114" s="159">
        <v>5.6542641775729437E-2</v>
      </c>
      <c r="K114" s="159">
        <v>6.2857722772337088E-2</v>
      </c>
      <c r="L114" s="159">
        <v>4.9806227669170075E-2</v>
      </c>
      <c r="M114" s="159">
        <v>7.4187196665122399E-2</v>
      </c>
      <c r="N114" s="159">
        <v>2.702063211444073E-3</v>
      </c>
      <c r="O114" s="159">
        <v>1.245786558116686E-2</v>
      </c>
      <c r="P114" s="159">
        <v>1.2771649551424501E-2</v>
      </c>
      <c r="Q114" s="159">
        <v>1.0898637060179482E-2</v>
      </c>
    </row>
    <row r="115" spans="1:17" x14ac:dyDescent="0.25">
      <c r="A115" s="76" t="s">
        <v>81</v>
      </c>
      <c r="B115" s="159">
        <v>1.4028898637978711</v>
      </c>
      <c r="C115" s="159">
        <v>1.6425429054344178</v>
      </c>
      <c r="D115" s="159">
        <v>1.5714906384382088</v>
      </c>
      <c r="E115" s="159">
        <v>1.4742444913499748</v>
      </c>
      <c r="F115" s="159">
        <v>1.6856025687855651</v>
      </c>
      <c r="G115" s="159">
        <v>1.4412000259855056</v>
      </c>
      <c r="H115" s="159">
        <v>1.19378696809938</v>
      </c>
      <c r="I115" s="159">
        <v>1.5040638548765271</v>
      </c>
      <c r="J115" s="159">
        <v>1.4412235276403287</v>
      </c>
      <c r="K115" s="159">
        <v>1.6021895353370541</v>
      </c>
      <c r="L115" s="159">
        <v>1.2695180997119691</v>
      </c>
      <c r="M115" s="159">
        <v>1.8909681246861969</v>
      </c>
      <c r="N115" s="159">
        <v>6.8873277781233311E-2</v>
      </c>
      <c r="O115" s="159">
        <v>0.31754032736873666</v>
      </c>
      <c r="P115" s="159">
        <v>0.32553841211202544</v>
      </c>
      <c r="Q115" s="159">
        <v>0.27779692736404438</v>
      </c>
    </row>
    <row r="116" spans="1:17" x14ac:dyDescent="0.25">
      <c r="A116" s="76" t="s">
        <v>80</v>
      </c>
      <c r="B116" s="159">
        <v>3.68051443788893E-2</v>
      </c>
      <c r="C116" s="159">
        <v>4.3092498094878452E-2</v>
      </c>
      <c r="D116" s="159">
        <v>4.1228425217365923E-2</v>
      </c>
      <c r="E116" s="159">
        <v>3.8677149756451451E-2</v>
      </c>
      <c r="F116" s="159">
        <v>4.4222178454999511E-2</v>
      </c>
      <c r="G116" s="159">
        <v>3.7810220462821793E-2</v>
      </c>
      <c r="H116" s="159">
        <v>3.1319280901772009E-2</v>
      </c>
      <c r="I116" s="159">
        <v>3.9459467747480485E-2</v>
      </c>
      <c r="J116" s="159">
        <v>3.7810837034244267E-2</v>
      </c>
      <c r="K116" s="159">
        <v>4.2033817972557605E-2</v>
      </c>
      <c r="L116" s="159">
        <v>3.3306104889103634E-2</v>
      </c>
      <c r="M116" s="159">
        <v>4.9609991946581368E-2</v>
      </c>
      <c r="N116" s="159">
        <v>1.8069065847572969E-3</v>
      </c>
      <c r="O116" s="159">
        <v>8.3307449119968905E-3</v>
      </c>
      <c r="P116" s="159">
        <v>8.540576539787275E-3</v>
      </c>
      <c r="Q116" s="159">
        <v>7.2880674980189374E-3</v>
      </c>
    </row>
    <row r="117" spans="1:17" x14ac:dyDescent="0.25">
      <c r="A117" s="129" t="s">
        <v>79</v>
      </c>
      <c r="B117" s="158">
        <v>7.36102887577786E-2</v>
      </c>
      <c r="C117" s="158">
        <v>8.6184996189756918E-2</v>
      </c>
      <c r="D117" s="158">
        <v>8.2456850434731846E-2</v>
      </c>
      <c r="E117" s="158">
        <v>7.7354299512902902E-2</v>
      </c>
      <c r="F117" s="158">
        <v>8.8444356909999008E-2</v>
      </c>
      <c r="G117" s="158">
        <v>7.5620440925643587E-2</v>
      </c>
      <c r="H117" s="158">
        <v>6.2638561803544018E-2</v>
      </c>
      <c r="I117" s="158">
        <v>7.8918935494960984E-2</v>
      </c>
      <c r="J117" s="158">
        <v>7.5621674068488548E-2</v>
      </c>
      <c r="K117" s="158">
        <v>8.406763594511521E-2</v>
      </c>
      <c r="L117" s="158">
        <v>6.6612209778207254E-2</v>
      </c>
      <c r="M117" s="158">
        <v>9.9219983893162736E-2</v>
      </c>
      <c r="N117" s="158">
        <v>3.6138131695145938E-3</v>
      </c>
      <c r="O117" s="158">
        <v>1.6661489823993781E-2</v>
      </c>
      <c r="P117" s="158">
        <v>1.708115307957455E-2</v>
      </c>
      <c r="Q117" s="158">
        <v>1.4576134996037875E-2</v>
      </c>
    </row>
    <row r="118" spans="1:17" x14ac:dyDescent="0.25">
      <c r="A118" s="92" t="s">
        <v>125</v>
      </c>
      <c r="B118" s="91">
        <v>1.4722057751555721E-2</v>
      </c>
      <c r="C118" s="91">
        <v>1.7236999237951387E-2</v>
      </c>
      <c r="D118" s="91">
        <v>1.6491370086946368E-2</v>
      </c>
      <c r="E118" s="91">
        <v>1.5470859902580581E-2</v>
      </c>
      <c r="F118" s="91">
        <v>1.7688871381999805E-2</v>
      </c>
      <c r="G118" s="91">
        <v>1.5124088185128719E-2</v>
      </c>
      <c r="H118" s="91">
        <v>1.2527712360708805E-2</v>
      </c>
      <c r="I118" s="91">
        <v>1.5783787098992197E-2</v>
      </c>
      <c r="J118" s="91">
        <v>1.512433481369771E-2</v>
      </c>
      <c r="K118" s="91">
        <v>1.6813527189023042E-2</v>
      </c>
      <c r="L118" s="91">
        <v>1.3322441955641454E-2</v>
      </c>
      <c r="M118" s="91">
        <v>1.984399677863255E-2</v>
      </c>
      <c r="N118" s="91">
        <v>7.2276263390291871E-4</v>
      </c>
      <c r="O118" s="91">
        <v>3.3322979647987566E-3</v>
      </c>
      <c r="P118" s="91">
        <v>3.4162306159149099E-3</v>
      </c>
      <c r="Q118" s="91">
        <v>2.9152269992075747E-3</v>
      </c>
    </row>
    <row r="119" spans="1:17" x14ac:dyDescent="0.25">
      <c r="A119" s="92" t="s">
        <v>26</v>
      </c>
      <c r="B119" s="91">
        <v>2.2083086627333579E-2</v>
      </c>
      <c r="C119" s="91">
        <v>2.5855498856927076E-2</v>
      </c>
      <c r="D119" s="91">
        <v>2.4737055130419554E-2</v>
      </c>
      <c r="E119" s="91">
        <v>2.3206289853870868E-2</v>
      </c>
      <c r="F119" s="91">
        <v>2.6533307072999703E-2</v>
      </c>
      <c r="G119" s="91">
        <v>2.2686132277693075E-2</v>
      </c>
      <c r="H119" s="91">
        <v>1.8791568541063206E-2</v>
      </c>
      <c r="I119" s="91">
        <v>2.3675680648488292E-2</v>
      </c>
      <c r="J119" s="91">
        <v>2.2686502220546557E-2</v>
      </c>
      <c r="K119" s="91">
        <v>2.5220290783534563E-2</v>
      </c>
      <c r="L119" s="91">
        <v>1.9983662933462182E-2</v>
      </c>
      <c r="M119" s="91">
        <v>2.9765995167948818E-2</v>
      </c>
      <c r="N119" s="91">
        <v>1.084143950854378E-3</v>
      </c>
      <c r="O119" s="91">
        <v>4.9984469471981343E-3</v>
      </c>
      <c r="P119" s="91">
        <v>5.1243459238723647E-3</v>
      </c>
      <c r="Q119" s="91">
        <v>4.3728404988113622E-3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3.68051443788893E-2</v>
      </c>
      <c r="C121" s="157">
        <v>4.3092498094878452E-2</v>
      </c>
      <c r="D121" s="157">
        <v>4.1228425217365923E-2</v>
      </c>
      <c r="E121" s="157">
        <v>3.8677149756451451E-2</v>
      </c>
      <c r="F121" s="157">
        <v>4.4222178454999497E-2</v>
      </c>
      <c r="G121" s="157">
        <v>3.7810220462821793E-2</v>
      </c>
      <c r="H121" s="157">
        <v>3.1319280901772009E-2</v>
      </c>
      <c r="I121" s="157">
        <v>3.9459467747480492E-2</v>
      </c>
      <c r="J121" s="157">
        <v>3.7810837034244274E-2</v>
      </c>
      <c r="K121" s="157">
        <v>4.2033817972557605E-2</v>
      </c>
      <c r="L121" s="157">
        <v>3.3306104889103627E-2</v>
      </c>
      <c r="M121" s="157">
        <v>4.9609991946581368E-2</v>
      </c>
      <c r="N121" s="157">
        <v>1.8069065847572969E-3</v>
      </c>
      <c r="O121" s="157">
        <v>8.3307449119968905E-3</v>
      </c>
      <c r="P121" s="157">
        <v>8.540576539787275E-3</v>
      </c>
      <c r="Q121" s="157">
        <v>7.2880674980189374E-3</v>
      </c>
    </row>
    <row r="122" spans="1:17" x14ac:dyDescent="0.25">
      <c r="A122" s="156" t="s">
        <v>146</v>
      </c>
      <c r="B122" s="206">
        <v>34.919215443013066</v>
      </c>
      <c r="C122" s="206">
        <v>40.884399459543744</v>
      </c>
      <c r="D122" s="206">
        <v>39.11584336474214</v>
      </c>
      <c r="E122" s="206">
        <v>36.695297569376528</v>
      </c>
      <c r="F122" s="206">
        <v>41.956193974753788</v>
      </c>
      <c r="G122" s="206">
        <v>35.872790518012344</v>
      </c>
      <c r="H122" s="206">
        <v>29.714452579528913</v>
      </c>
      <c r="I122" s="206">
        <v>37.4375288779258</v>
      </c>
      <c r="J122" s="206">
        <v>35.873375495756648</v>
      </c>
      <c r="K122" s="206">
        <v>39.879967065637366</v>
      </c>
      <c r="L122" s="206">
        <v>31.599469906095173</v>
      </c>
      <c r="M122" s="206">
        <v>47.067931022774495</v>
      </c>
      <c r="N122" s="206">
        <v>1.7143190546680609</v>
      </c>
      <c r="O122" s="206">
        <v>7.9038699967622081</v>
      </c>
      <c r="P122" s="206">
        <v>8.1029496618802508</v>
      </c>
      <c r="Q122" s="206">
        <v>6.9146203179280814</v>
      </c>
    </row>
    <row r="123" spans="1:17" x14ac:dyDescent="0.25">
      <c r="A123" s="152" t="s">
        <v>159</v>
      </c>
      <c r="B123" s="151">
        <v>24.443450810109145</v>
      </c>
      <c r="C123" s="151">
        <v>28.619079621680623</v>
      </c>
      <c r="D123" s="151">
        <v>27.3810903553195</v>
      </c>
      <c r="E123" s="151">
        <v>25.68670829856357</v>
      </c>
      <c r="F123" s="151">
        <v>29.369335782327649</v>
      </c>
      <c r="G123" s="151">
        <v>27.422095112766996</v>
      </c>
      <c r="H123" s="151">
        <v>23.466234818120462</v>
      </c>
      <c r="I123" s="151">
        <v>26.264589479913852</v>
      </c>
      <c r="J123" s="151">
        <v>26.0586216589539</v>
      </c>
      <c r="K123" s="151">
        <v>28.719313630965491</v>
      </c>
      <c r="L123" s="151">
        <v>22.119628934266622</v>
      </c>
      <c r="M123" s="151">
        <v>32.947551715942147</v>
      </c>
      <c r="N123" s="151">
        <v>1.2000233382676426</v>
      </c>
      <c r="O123" s="151">
        <v>5.532708997733546</v>
      </c>
      <c r="P123" s="151">
        <v>5.6720647633161763</v>
      </c>
      <c r="Q123" s="151">
        <v>4.8402342225496566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7.7038058338611783</v>
      </c>
      <c r="H124" s="153">
        <v>7.7401837928879971</v>
      </c>
      <c r="I124" s="153">
        <v>0</v>
      </c>
      <c r="J124" s="153">
        <v>3.1120865105732012</v>
      </c>
      <c r="K124" s="153">
        <v>1.8221286941330437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0.1943975512193051</v>
      </c>
      <c r="J125" s="153">
        <v>4.5442862507621667E-2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0.66074768748956569</v>
      </c>
      <c r="C126" s="153">
        <v>1.4660269859686497</v>
      </c>
      <c r="D126" s="153">
        <v>0.16650235002963842</v>
      </c>
      <c r="E126" s="153">
        <v>0.21103523458085591</v>
      </c>
      <c r="F126" s="153">
        <v>0.11471624860581309</v>
      </c>
      <c r="G126" s="153">
        <v>0.2689566967401939</v>
      </c>
      <c r="H126" s="153">
        <v>0.18326729395965302</v>
      </c>
      <c r="I126" s="153">
        <v>6.5143124125795954E-2</v>
      </c>
      <c r="J126" s="153">
        <v>2.6494251880347399E-2</v>
      </c>
      <c r="K126" s="153">
        <v>5.1416244150010053E-2</v>
      </c>
      <c r="L126" s="153">
        <v>5.8213941011642553E-2</v>
      </c>
      <c r="M126" s="153">
        <v>0.1722761876660738</v>
      </c>
      <c r="N126" s="153">
        <v>3.6484794417727781E-3</v>
      </c>
      <c r="O126" s="153">
        <v>2.8854449151867911E-2</v>
      </c>
      <c r="P126" s="153">
        <v>5.2822688380651649E-2</v>
      </c>
      <c r="Q126" s="153">
        <v>9.4398516407805128E-3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1.1468762486127493</v>
      </c>
      <c r="I127" s="153">
        <v>0</v>
      </c>
      <c r="J127" s="153">
        <v>0</v>
      </c>
      <c r="K127" s="153">
        <v>0.85566025593140038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23.78270312261958</v>
      </c>
      <c r="C128" s="153">
        <v>27.153052635711973</v>
      </c>
      <c r="D128" s="153">
        <v>27.214588005289862</v>
      </c>
      <c r="E128" s="153">
        <v>25.475673063982715</v>
      </c>
      <c r="F128" s="153">
        <v>29.254619533721836</v>
      </c>
      <c r="G128" s="153">
        <v>19.449332582165624</v>
      </c>
      <c r="H128" s="153">
        <v>14.395907482660064</v>
      </c>
      <c r="I128" s="153">
        <v>26.005048804568752</v>
      </c>
      <c r="J128" s="153">
        <v>22.874598033992729</v>
      </c>
      <c r="K128" s="153">
        <v>25.990108436751036</v>
      </c>
      <c r="L128" s="153">
        <v>22.061414993254978</v>
      </c>
      <c r="M128" s="153">
        <v>32.775275528276076</v>
      </c>
      <c r="N128" s="153">
        <v>1.1963748588258698</v>
      </c>
      <c r="O128" s="153">
        <v>5.5038545485816783</v>
      </c>
      <c r="P128" s="153">
        <v>5.6192420749355243</v>
      </c>
      <c r="Q128" s="153">
        <v>4.8307943709088761</v>
      </c>
    </row>
    <row r="129" spans="1:17" x14ac:dyDescent="0.25">
      <c r="A129" s="152" t="s">
        <v>158</v>
      </c>
      <c r="B129" s="151">
        <v>10.475764632903919</v>
      </c>
      <c r="C129" s="151">
        <v>12.265319837863123</v>
      </c>
      <c r="D129" s="151">
        <v>11.734753009422642</v>
      </c>
      <c r="E129" s="151">
        <v>11.008589270812958</v>
      </c>
      <c r="F129" s="151">
        <v>12.586858192426137</v>
      </c>
      <c r="G129" s="151">
        <v>8.4506954052453498</v>
      </c>
      <c r="H129" s="151">
        <v>6.2482177614084504</v>
      </c>
      <c r="I129" s="151">
        <v>11.172939398011948</v>
      </c>
      <c r="J129" s="151">
        <v>9.8147538368027476</v>
      </c>
      <c r="K129" s="151">
        <v>11.160653434671877</v>
      </c>
      <c r="L129" s="151">
        <v>9.479840971828553</v>
      </c>
      <c r="M129" s="151">
        <v>14.120379306832348</v>
      </c>
      <c r="N129" s="151">
        <v>0.51429571640041827</v>
      </c>
      <c r="O129" s="151">
        <v>2.3711609990286622</v>
      </c>
      <c r="P129" s="151">
        <v>2.430884898564075</v>
      </c>
      <c r="Q129" s="151">
        <v>2.0743860953784243</v>
      </c>
    </row>
    <row r="130" spans="1:17" x14ac:dyDescent="0.25">
      <c r="A130" s="156" t="s">
        <v>145</v>
      </c>
      <c r="B130" s="206">
        <v>16.783419222318006</v>
      </c>
      <c r="C130" s="206">
        <v>19.650499218748372</v>
      </c>
      <c r="D130" s="206">
        <v>18.800468140424705</v>
      </c>
      <c r="E130" s="206">
        <v>17.637067579586244</v>
      </c>
      <c r="F130" s="206">
        <v>20.165641854135117</v>
      </c>
      <c r="G130" s="206">
        <v>17.241741382212592</v>
      </c>
      <c r="H130" s="206">
        <v>14.281824728215895</v>
      </c>
      <c r="I130" s="206">
        <v>17.993810394488314</v>
      </c>
      <c r="J130" s="206">
        <v>17.242022543361085</v>
      </c>
      <c r="K130" s="206">
        <v>19.16773321918236</v>
      </c>
      <c r="L130" s="206">
        <v>15.18783122440208</v>
      </c>
      <c r="M130" s="206">
        <v>22.622524826525954</v>
      </c>
      <c r="N130" s="206">
        <v>0.82396282420082101</v>
      </c>
      <c r="O130" s="206">
        <v>3.7988815599493639</v>
      </c>
      <c r="P130" s="206">
        <v>3.8945663408336193</v>
      </c>
      <c r="Q130" s="206">
        <v>3.3234129142545008</v>
      </c>
    </row>
    <row r="131" spans="1:17" x14ac:dyDescent="0.25">
      <c r="A131" s="152" t="s">
        <v>157</v>
      </c>
      <c r="B131" s="151">
        <v>14.344994517481627</v>
      </c>
      <c r="C131" s="151">
        <v>12.113720047169572</v>
      </c>
      <c r="D131" s="151">
        <v>11.280280884254822</v>
      </c>
      <c r="E131" s="151">
        <v>10.582240547751747</v>
      </c>
      <c r="F131" s="151">
        <v>12.099385112481071</v>
      </c>
      <c r="G131" s="151">
        <v>10.345044829327554</v>
      </c>
      <c r="H131" s="151">
        <v>8.569094836929537</v>
      </c>
      <c r="I131" s="151">
        <v>12.313508359398076</v>
      </c>
      <c r="J131" s="151">
        <v>11.967503450120052</v>
      </c>
      <c r="K131" s="151">
        <v>11.500639931509417</v>
      </c>
      <c r="L131" s="151">
        <v>9.1126987346412474</v>
      </c>
      <c r="M131" s="151">
        <v>13.57351489591557</v>
      </c>
      <c r="N131" s="151">
        <v>0.49437769452049252</v>
      </c>
      <c r="O131" s="151">
        <v>2.2793289359696183</v>
      </c>
      <c r="P131" s="151">
        <v>2.6781012901739016</v>
      </c>
      <c r="Q131" s="151">
        <v>2.1196252200740129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9.3434390106220275E-2</v>
      </c>
      <c r="J132" s="205">
        <v>2.3916240296455588E-2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0.38776938772313047</v>
      </c>
      <c r="C133" s="205">
        <v>0.6205315029127112</v>
      </c>
      <c r="D133" s="205">
        <v>6.8594539218484657E-2</v>
      </c>
      <c r="E133" s="205">
        <v>8.6940903070508238E-2</v>
      </c>
      <c r="F133" s="205">
        <v>4.7260042951875261E-2</v>
      </c>
      <c r="G133" s="205">
        <v>0.14110600800961359</v>
      </c>
      <c r="H133" s="205">
        <v>0.10771767582937414</v>
      </c>
      <c r="I133" s="205">
        <v>3.0535018598455314E-2</v>
      </c>
      <c r="J133" s="205">
        <v>1.3817524681438929E-2</v>
      </c>
      <c r="K133" s="205">
        <v>2.270680069026523E-2</v>
      </c>
      <c r="L133" s="205">
        <v>2.3982595195051977E-2</v>
      </c>
      <c r="M133" s="205">
        <v>7.0973206739532446E-2</v>
      </c>
      <c r="N133" s="205">
        <v>1.503076479773223E-3</v>
      </c>
      <c r="O133" s="205">
        <v>1.1887265516812556E-2</v>
      </c>
      <c r="P133" s="205">
        <v>2.4940566761083631E-2</v>
      </c>
      <c r="Q133" s="205">
        <v>4.133880033808662E-3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13.957225129758497</v>
      </c>
      <c r="C135" s="205">
        <v>11.493188544256862</v>
      </c>
      <c r="D135" s="205">
        <v>11.211686345036338</v>
      </c>
      <c r="E135" s="205">
        <v>10.495299644681239</v>
      </c>
      <c r="F135" s="205">
        <v>12.052125069529197</v>
      </c>
      <c r="G135" s="205">
        <v>10.203938821317941</v>
      </c>
      <c r="H135" s="205">
        <v>8.4613771611001631</v>
      </c>
      <c r="I135" s="205">
        <v>12.1895389506934</v>
      </c>
      <c r="J135" s="205">
        <v>11.929769685142158</v>
      </c>
      <c r="K135" s="205">
        <v>11.477933130819151</v>
      </c>
      <c r="L135" s="205">
        <v>9.0887161394461948</v>
      </c>
      <c r="M135" s="205">
        <v>13.502541689176038</v>
      </c>
      <c r="N135" s="205">
        <v>0.4928746180407193</v>
      </c>
      <c r="O135" s="205">
        <v>2.2674416704528055</v>
      </c>
      <c r="P135" s="205">
        <v>2.6531607234128178</v>
      </c>
      <c r="Q135" s="205">
        <v>2.115491340040204</v>
      </c>
    </row>
    <row r="136" spans="1:17" x14ac:dyDescent="0.25">
      <c r="A136" s="152" t="s">
        <v>156</v>
      </c>
      <c r="B136" s="151">
        <v>2.4384247048363799</v>
      </c>
      <c r="C136" s="151">
        <v>7.5367791715787993</v>
      </c>
      <c r="D136" s="151">
        <v>7.5201872561698826</v>
      </c>
      <c r="E136" s="151">
        <v>7.054827031834499</v>
      </c>
      <c r="F136" s="151">
        <v>8.0662567416540476</v>
      </c>
      <c r="G136" s="151">
        <v>6.8966965528850386</v>
      </c>
      <c r="H136" s="151">
        <v>5.7127298912863589</v>
      </c>
      <c r="I136" s="151">
        <v>5.6803020350902358</v>
      </c>
      <c r="J136" s="151">
        <v>5.2745190932410315</v>
      </c>
      <c r="K136" s="151">
        <v>7.6670932876729436</v>
      </c>
      <c r="L136" s="151">
        <v>6.0751324897608328</v>
      </c>
      <c r="M136" s="151">
        <v>9.0490099306103815</v>
      </c>
      <c r="N136" s="151">
        <v>0.32958512968032844</v>
      </c>
      <c r="O136" s="151">
        <v>1.5195526239797457</v>
      </c>
      <c r="P136" s="151">
        <v>1.2164650506597179</v>
      </c>
      <c r="Q136" s="151">
        <v>1.2037876941804881</v>
      </c>
    </row>
    <row r="137" spans="1:17" x14ac:dyDescent="0.25">
      <c r="A137" s="156" t="s">
        <v>144</v>
      </c>
      <c r="B137" s="204">
        <v>9.3058345280284005</v>
      </c>
      <c r="C137" s="204">
        <v>10.895532769607341</v>
      </c>
      <c r="D137" s="204">
        <v>10.424219477972299</v>
      </c>
      <c r="E137" s="204">
        <v>9.7791534776794897</v>
      </c>
      <c r="F137" s="204">
        <v>11.181161821693873</v>
      </c>
      <c r="G137" s="204">
        <v>9.5599585610404567</v>
      </c>
      <c r="H137" s="204">
        <v>7.9187855536820386</v>
      </c>
      <c r="I137" s="204">
        <v>9.9769552223994893</v>
      </c>
      <c r="J137" s="204">
        <v>9.5601144553245074</v>
      </c>
      <c r="K137" s="204">
        <v>10.627855459745147</v>
      </c>
      <c r="L137" s="204">
        <v>8.4211353087078731</v>
      </c>
      <c r="M137" s="204">
        <v>12.543419779559621</v>
      </c>
      <c r="N137" s="204">
        <v>0.45685933227858599</v>
      </c>
      <c r="O137" s="204">
        <v>2.1063504831874558</v>
      </c>
      <c r="P137" s="204">
        <v>2.1594044363756999</v>
      </c>
      <c r="Q137" s="204">
        <v>1.8427193075913391</v>
      </c>
    </row>
    <row r="138" spans="1:17" x14ac:dyDescent="0.25">
      <c r="A138" s="152" t="s">
        <v>155</v>
      </c>
      <c r="B138" s="151">
        <v>3.8646235795459658</v>
      </c>
      <c r="C138" s="151">
        <v>4.4446245762885335</v>
      </c>
      <c r="D138" s="151">
        <v>3.0652845017191965</v>
      </c>
      <c r="E138" s="151">
        <v>2.6805183496700269</v>
      </c>
      <c r="F138" s="151">
        <v>1.8733655829775289</v>
      </c>
      <c r="G138" s="151">
        <v>1.3082537738618245</v>
      </c>
      <c r="H138" s="151">
        <v>1.6012474942659685</v>
      </c>
      <c r="I138" s="151">
        <v>4.0948880707821234</v>
      </c>
      <c r="J138" s="151">
        <v>3.9263855997850805</v>
      </c>
      <c r="K138" s="151">
        <v>3.7636189078483402</v>
      </c>
      <c r="L138" s="151">
        <v>0.13847385930089742</v>
      </c>
      <c r="M138" s="151">
        <v>0.58268660566102393</v>
      </c>
      <c r="N138" s="151">
        <v>8.6783994255252864E-2</v>
      </c>
      <c r="O138" s="151">
        <v>0.82889222719922284</v>
      </c>
      <c r="P138" s="151">
        <v>0.88825088876980307</v>
      </c>
      <c r="Q138" s="151">
        <v>0.75567843693690073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2.1742395073352155E-2</v>
      </c>
      <c r="J139" s="153">
        <v>5.5653635091277211E-3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0.1044672911791395</v>
      </c>
      <c r="C140" s="153">
        <v>0.22767816636570892</v>
      </c>
      <c r="D140" s="153">
        <v>1.8639764392966229E-2</v>
      </c>
      <c r="E140" s="153">
        <v>2.2022433242352684E-2</v>
      </c>
      <c r="F140" s="153">
        <v>7.3173419221737677E-3</v>
      </c>
      <c r="G140" s="153">
        <v>1.7844530452861634E-2</v>
      </c>
      <c r="H140" s="153">
        <v>2.012845718156888E-2</v>
      </c>
      <c r="I140" s="153">
        <v>1.01778090111833E-2</v>
      </c>
      <c r="J140" s="153">
        <v>4.5359932015792059E-3</v>
      </c>
      <c r="K140" s="153">
        <v>7.4308686232740593E-3</v>
      </c>
      <c r="L140" s="153">
        <v>3.6443238270192981E-4</v>
      </c>
      <c r="M140" s="153">
        <v>3.0467522410411573E-3</v>
      </c>
      <c r="N140" s="153">
        <v>2.6385288420498957E-4</v>
      </c>
      <c r="O140" s="153">
        <v>4.3228784727149293E-3</v>
      </c>
      <c r="P140" s="153">
        <v>8.2720846568565126E-3</v>
      </c>
      <c r="Q140" s="153">
        <v>1.4737907309501227E-3</v>
      </c>
    </row>
    <row r="141" spans="1:17" x14ac:dyDescent="0.25">
      <c r="A141" s="154" t="s">
        <v>26</v>
      </c>
      <c r="B141" s="153">
        <v>3.7601562883668262</v>
      </c>
      <c r="C141" s="153">
        <v>4.2169464099228247</v>
      </c>
      <c r="D141" s="153">
        <v>3.0466447373262304</v>
      </c>
      <c r="E141" s="153">
        <v>2.658495916427674</v>
      </c>
      <c r="F141" s="153">
        <v>1.8660482410553552</v>
      </c>
      <c r="G141" s="153">
        <v>1.2904092434089629</v>
      </c>
      <c r="H141" s="153">
        <v>1.5811190370843995</v>
      </c>
      <c r="I141" s="153">
        <v>4.0629678666975879</v>
      </c>
      <c r="J141" s="153">
        <v>3.9162842430743736</v>
      </c>
      <c r="K141" s="153">
        <v>3.7561880392250662</v>
      </c>
      <c r="L141" s="153">
        <v>0.1381094269181955</v>
      </c>
      <c r="M141" s="153">
        <v>0.57963985341998281</v>
      </c>
      <c r="N141" s="153">
        <v>8.6520141371047868E-2</v>
      </c>
      <c r="O141" s="153">
        <v>0.82456934872650789</v>
      </c>
      <c r="P141" s="153">
        <v>0.8799788041129466</v>
      </c>
      <c r="Q141" s="153">
        <v>0.75420464620595062</v>
      </c>
    </row>
    <row r="142" spans="1:17" x14ac:dyDescent="0.25">
      <c r="A142" s="152" t="s">
        <v>154</v>
      </c>
      <c r="B142" s="151">
        <v>5.4002947048596113</v>
      </c>
      <c r="C142" s="151">
        <v>6.3228169107366456</v>
      </c>
      <c r="D142" s="151">
        <v>6.0493077842331964</v>
      </c>
      <c r="E142" s="151">
        <v>5.6749677403420131</v>
      </c>
      <c r="F142" s="151">
        <v>6.4885710999919048</v>
      </c>
      <c r="G142" s="151">
        <v>5.547766128912901</v>
      </c>
      <c r="H142" s="151">
        <v>4.5953724586083045</v>
      </c>
      <c r="I142" s="151">
        <v>5.7897546207025128</v>
      </c>
      <c r="J142" s="151">
        <v>5.5478565963582565</v>
      </c>
      <c r="K142" s="151">
        <v>6.1674803469168138</v>
      </c>
      <c r="L142" s="151">
        <v>4.8868924414623649</v>
      </c>
      <c r="M142" s="151">
        <v>7.279106802551178</v>
      </c>
      <c r="N142" s="151">
        <v>0.2651213091677937</v>
      </c>
      <c r="O142" s="151">
        <v>1.2223421044803036</v>
      </c>
      <c r="P142" s="151">
        <v>1.2531299915431358</v>
      </c>
      <c r="Q142" s="151">
        <v>1.0693535640845335</v>
      </c>
    </row>
    <row r="143" spans="1:17" x14ac:dyDescent="0.25">
      <c r="A143" s="150" t="s">
        <v>33</v>
      </c>
      <c r="B143" s="87">
        <v>5.1500009561663623E-3</v>
      </c>
      <c r="C143" s="87">
        <v>0</v>
      </c>
      <c r="D143" s="87">
        <v>7.0349510245020022E-3</v>
      </c>
      <c r="E143" s="87">
        <v>0</v>
      </c>
      <c r="F143" s="87">
        <v>1.6739665126378656</v>
      </c>
      <c r="G143" s="87">
        <v>1.8681487232715006</v>
      </c>
      <c r="H143" s="87">
        <v>1.1771621987850189</v>
      </c>
      <c r="I143" s="87">
        <v>1.5220694392048311</v>
      </c>
      <c r="J143" s="87">
        <v>2.8833675326215094</v>
      </c>
      <c r="K143" s="87">
        <v>2.4012341208293693</v>
      </c>
      <c r="L143" s="87">
        <v>1.7348741652088617</v>
      </c>
      <c r="M143" s="87">
        <v>4.089035667095783</v>
      </c>
      <c r="N143" s="87">
        <v>0.1354062714219498</v>
      </c>
      <c r="O143" s="87">
        <v>0.79045017287736385</v>
      </c>
      <c r="P143" s="87">
        <v>0.78428322621588298</v>
      </c>
      <c r="Q143" s="87">
        <v>0.77215637843109042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1.1518104195806437E-2</v>
      </c>
      <c r="C146" s="87">
        <v>3.4778111216417815E-2</v>
      </c>
      <c r="D146" s="87">
        <v>6.8568594039546812E-3</v>
      </c>
      <c r="E146" s="87">
        <v>1.2191596413481158E-2</v>
      </c>
      <c r="F146" s="87">
        <v>2.5732940676353932E-3</v>
      </c>
      <c r="G146" s="87">
        <v>4.0501931665611213E-3</v>
      </c>
      <c r="H146" s="87">
        <v>3.4302085867272737E-3</v>
      </c>
      <c r="I146" s="87">
        <v>5.3829583038940889E-3</v>
      </c>
      <c r="J146" s="87">
        <v>5.8330668869158284E-4</v>
      </c>
      <c r="K146" s="87">
        <v>1.3223990073514956E-3</v>
      </c>
      <c r="L146" s="87">
        <v>5.6657749920311033E-3</v>
      </c>
      <c r="M146" s="87">
        <v>9.3877090075957636E-3</v>
      </c>
      <c r="N146" s="87">
        <v>2.3568459692577585E-4</v>
      </c>
      <c r="O146" s="87">
        <v>1.2993606746056442E-3</v>
      </c>
      <c r="P146" s="87">
        <v>2.799800215199987E-3</v>
      </c>
      <c r="Q146" s="87">
        <v>3.7602909580923582E-4</v>
      </c>
    </row>
    <row r="147" spans="1:17" x14ac:dyDescent="0.25">
      <c r="A147" s="150" t="s">
        <v>29</v>
      </c>
      <c r="B147" s="87">
        <v>4.2258430291186642</v>
      </c>
      <c r="C147" s="87">
        <v>4.2994026540166814</v>
      </c>
      <c r="D147" s="87">
        <v>4.1380198727312081</v>
      </c>
      <c r="E147" s="87">
        <v>3.4254950602457988</v>
      </c>
      <c r="F147" s="87">
        <v>3.5555395189885686</v>
      </c>
      <c r="G147" s="87">
        <v>2.9055900417565677</v>
      </c>
      <c r="H147" s="87">
        <v>2.7711875524383505</v>
      </c>
      <c r="I147" s="87">
        <v>1.4483520448057225</v>
      </c>
      <c r="J147" s="87">
        <v>0.64225224057496155</v>
      </c>
      <c r="K147" s="87">
        <v>2.8079346315005251</v>
      </c>
      <c r="L147" s="87">
        <v>0</v>
      </c>
      <c r="M147" s="87">
        <v>0</v>
      </c>
      <c r="N147" s="87">
        <v>0</v>
      </c>
      <c r="O147" s="87">
        <v>1.5752286309427817E-2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2.3074501422300078E-2</v>
      </c>
      <c r="C148" s="87">
        <v>0</v>
      </c>
      <c r="D148" s="87">
        <v>0</v>
      </c>
      <c r="E148" s="87">
        <v>0</v>
      </c>
      <c r="F148" s="87">
        <v>0</v>
      </c>
      <c r="G148" s="87">
        <v>6.1244506273490616E-2</v>
      </c>
      <c r="H148" s="87">
        <v>5.4559934438251419E-2</v>
      </c>
      <c r="I148" s="87">
        <v>0.44806767213291482</v>
      </c>
      <c r="J148" s="87">
        <v>0</v>
      </c>
      <c r="K148" s="87">
        <v>7.8121983906485601E-2</v>
      </c>
      <c r="L148" s="87">
        <v>2.5838312297288703E-2</v>
      </c>
      <c r="M148" s="87">
        <v>3.5633644247910934E-2</v>
      </c>
      <c r="N148" s="87">
        <v>2.8037394556482166E-3</v>
      </c>
      <c r="O148" s="87">
        <v>0</v>
      </c>
      <c r="P148" s="87">
        <v>0</v>
      </c>
      <c r="Q148" s="87">
        <v>2.7457257906569763E-2</v>
      </c>
    </row>
    <row r="149" spans="1:17" x14ac:dyDescent="0.25">
      <c r="A149" s="150" t="s">
        <v>26</v>
      </c>
      <c r="B149" s="87">
        <v>0.62033112459418127</v>
      </c>
      <c r="C149" s="87">
        <v>0.93507920410203527</v>
      </c>
      <c r="D149" s="87">
        <v>1.5473451091081674</v>
      </c>
      <c r="E149" s="87">
        <v>2.0473973927109976</v>
      </c>
      <c r="F149" s="87">
        <v>0.96268297934631564</v>
      </c>
      <c r="G149" s="87">
        <v>0.52636522516989115</v>
      </c>
      <c r="H149" s="87">
        <v>0.43527531932698071</v>
      </c>
      <c r="I149" s="87">
        <v>1.9356784193180439</v>
      </c>
      <c r="J149" s="87">
        <v>0.39115222366647195</v>
      </c>
      <c r="K149" s="87">
        <v>0.57747412902930362</v>
      </c>
      <c r="L149" s="87">
        <v>2.7093705172157532</v>
      </c>
      <c r="M149" s="87">
        <v>2.4292815781791655</v>
      </c>
      <c r="N149" s="87">
        <v>0.10920274000695873</v>
      </c>
      <c r="O149" s="87">
        <v>0.33867606227784219</v>
      </c>
      <c r="P149" s="87">
        <v>0.40592780368020887</v>
      </c>
      <c r="Q149" s="87">
        <v>0.22051773774035413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0.15692894887291867</v>
      </c>
      <c r="C151" s="87">
        <v>0.21641304676943035</v>
      </c>
      <c r="D151" s="87">
        <v>0.23137253343551892</v>
      </c>
      <c r="E151" s="87">
        <v>6.8309761768867841E-2</v>
      </c>
      <c r="F151" s="87">
        <v>0.20071522094178143</v>
      </c>
      <c r="G151" s="87">
        <v>0.12113151975227048</v>
      </c>
      <c r="H151" s="87">
        <v>9.2586239771513743E-2</v>
      </c>
      <c r="I151" s="87">
        <v>0.34701996060026585</v>
      </c>
      <c r="J151" s="87">
        <v>1.21752176520456</v>
      </c>
      <c r="K151" s="87">
        <v>0.23303195214427516</v>
      </c>
      <c r="L151" s="87">
        <v>7.877683541180025E-2</v>
      </c>
      <c r="M151" s="87">
        <v>0.14042878035406753</v>
      </c>
      <c r="N151" s="87">
        <v>2.9663011083751528E-3</v>
      </c>
      <c r="O151" s="87">
        <v>6.7790367978249706E-3</v>
      </c>
      <c r="P151" s="87">
        <v>9.0903423131361346E-3</v>
      </c>
      <c r="Q151" s="87">
        <v>6.7042502662268471E-3</v>
      </c>
    </row>
    <row r="152" spans="1:17" x14ac:dyDescent="0.25">
      <c r="A152" s="150" t="s">
        <v>22</v>
      </c>
      <c r="B152" s="87">
        <v>0.35744899569957433</v>
      </c>
      <c r="C152" s="87">
        <v>0.8371438946320805</v>
      </c>
      <c r="D152" s="87">
        <v>0.11867845852984489</v>
      </c>
      <c r="E152" s="87">
        <v>0.12157392920286819</v>
      </c>
      <c r="F152" s="87">
        <v>9.3093574009739138E-2</v>
      </c>
      <c r="G152" s="87">
        <v>6.1235919522618448E-2</v>
      </c>
      <c r="H152" s="87">
        <v>6.1171005261462207E-2</v>
      </c>
      <c r="I152" s="87">
        <v>8.318412633684133E-2</v>
      </c>
      <c r="J152" s="87">
        <v>0.41297952760206263</v>
      </c>
      <c r="K152" s="87">
        <v>6.836113049950357E-2</v>
      </c>
      <c r="L152" s="87">
        <v>0.33236683633662983</v>
      </c>
      <c r="M152" s="87">
        <v>0.57533942366665491</v>
      </c>
      <c r="N152" s="87">
        <v>1.4506572577936054E-2</v>
      </c>
      <c r="O152" s="87">
        <v>6.9385185543239011E-2</v>
      </c>
      <c r="P152" s="87">
        <v>5.1028819118707922E-2</v>
      </c>
      <c r="Q152" s="87">
        <v>4.214191064448311E-2</v>
      </c>
    </row>
    <row r="153" spans="1:17" x14ac:dyDescent="0.25">
      <c r="A153" s="149" t="s">
        <v>153</v>
      </c>
      <c r="B153" s="148">
        <v>4.0916243622822646E-2</v>
      </c>
      <c r="C153" s="148">
        <v>0.1280912825821619</v>
      </c>
      <c r="D153" s="148">
        <v>1.3096271920199072</v>
      </c>
      <c r="E153" s="148">
        <v>1.4236673876674502</v>
      </c>
      <c r="F153" s="148">
        <v>2.8192251387244389</v>
      </c>
      <c r="G153" s="148">
        <v>2.7039386582657312</v>
      </c>
      <c r="H153" s="148">
        <v>1.7221656008077662</v>
      </c>
      <c r="I153" s="148">
        <v>9.2312530914853017E-2</v>
      </c>
      <c r="J153" s="148">
        <v>8.587225918117164E-2</v>
      </c>
      <c r="K153" s="148">
        <v>0.69675620497999291</v>
      </c>
      <c r="L153" s="148">
        <v>3.3957690079446112</v>
      </c>
      <c r="M153" s="148">
        <v>4.6816263713474191</v>
      </c>
      <c r="N153" s="148">
        <v>0.10495402885553948</v>
      </c>
      <c r="O153" s="148">
        <v>5.5116151507929138E-2</v>
      </c>
      <c r="P153" s="148">
        <v>1.8023556062761202E-2</v>
      </c>
      <c r="Q153" s="148">
        <v>1.7687306569904849E-2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1</v>
      </c>
      <c r="C158" s="77">
        <f t="shared" si="0"/>
        <v>1</v>
      </c>
      <c r="D158" s="77">
        <f t="shared" si="0"/>
        <v>1</v>
      </c>
      <c r="E158" s="77">
        <f t="shared" si="0"/>
        <v>1.0000000000000002</v>
      </c>
      <c r="F158" s="77">
        <f t="shared" si="0"/>
        <v>1</v>
      </c>
      <c r="G158" s="77">
        <f t="shared" si="0"/>
        <v>1</v>
      </c>
      <c r="H158" s="77">
        <f t="shared" si="0"/>
        <v>1</v>
      </c>
      <c r="I158" s="77">
        <f t="shared" si="0"/>
        <v>1</v>
      </c>
      <c r="J158" s="77">
        <f t="shared" si="0"/>
        <v>1</v>
      </c>
      <c r="K158" s="77">
        <f t="shared" si="0"/>
        <v>1</v>
      </c>
      <c r="L158" s="77">
        <f t="shared" si="0"/>
        <v>1</v>
      </c>
      <c r="M158" s="77">
        <f t="shared" si="0"/>
        <v>1</v>
      </c>
      <c r="N158" s="77">
        <f t="shared" si="0"/>
        <v>1</v>
      </c>
      <c r="O158" s="77">
        <f t="shared" si="0"/>
        <v>0.99999999999999978</v>
      </c>
      <c r="P158" s="77">
        <f t="shared" si="0"/>
        <v>0.99999999999999978</v>
      </c>
      <c r="Q158" s="77">
        <f t="shared" si="0"/>
        <v>1</v>
      </c>
    </row>
    <row r="159" spans="1:17" x14ac:dyDescent="0.25">
      <c r="A159" s="132" t="s">
        <v>83</v>
      </c>
      <c r="B159" s="203">
        <f t="shared" ref="B159:Q159" si="1">IF(B6=0,0,B6/B$5)</f>
        <v>1.7466736418437873E-3</v>
      </c>
      <c r="C159" s="203">
        <f t="shared" si="1"/>
        <v>1.7466736418437871E-3</v>
      </c>
      <c r="D159" s="203">
        <f t="shared" si="1"/>
        <v>1.7466736418437876E-3</v>
      </c>
      <c r="E159" s="203">
        <f t="shared" si="1"/>
        <v>1.7466736418437878E-3</v>
      </c>
      <c r="F159" s="203">
        <f t="shared" si="1"/>
        <v>1.7466736418437871E-3</v>
      </c>
      <c r="G159" s="203">
        <f t="shared" si="1"/>
        <v>1.7466736418437876E-3</v>
      </c>
      <c r="H159" s="203">
        <f t="shared" si="1"/>
        <v>1.7466736418437871E-3</v>
      </c>
      <c r="I159" s="203">
        <f t="shared" si="1"/>
        <v>1.7466736418437873E-3</v>
      </c>
      <c r="J159" s="203">
        <f t="shared" si="1"/>
        <v>1.7466736418437873E-3</v>
      </c>
      <c r="K159" s="203">
        <f t="shared" si="1"/>
        <v>1.7466736418437873E-3</v>
      </c>
      <c r="L159" s="203">
        <f t="shared" si="1"/>
        <v>1.7466736418437871E-3</v>
      </c>
      <c r="M159" s="203">
        <f t="shared" si="1"/>
        <v>1.7466736418437871E-3</v>
      </c>
      <c r="N159" s="203">
        <f t="shared" si="1"/>
        <v>1.7466736418437876E-3</v>
      </c>
      <c r="O159" s="203">
        <f t="shared" si="1"/>
        <v>1.7466736418437869E-3</v>
      </c>
      <c r="P159" s="203">
        <f t="shared" si="1"/>
        <v>1.7466736418437871E-3</v>
      </c>
      <c r="Q159" s="203">
        <f t="shared" si="1"/>
        <v>1.7466736418437873E-3</v>
      </c>
    </row>
    <row r="160" spans="1:17" x14ac:dyDescent="0.25">
      <c r="A160" s="76" t="s">
        <v>82</v>
      </c>
      <c r="B160" s="202">
        <f t="shared" ref="B160:Q160" si="2">IF(B7=0,0,B7/B$5)</f>
        <v>8.7333682092189367E-4</v>
      </c>
      <c r="C160" s="202">
        <f t="shared" si="2"/>
        <v>8.7333682092189356E-4</v>
      </c>
      <c r="D160" s="202">
        <f t="shared" si="2"/>
        <v>8.7333682092189378E-4</v>
      </c>
      <c r="E160" s="202">
        <f t="shared" si="2"/>
        <v>8.7333682092189389E-4</v>
      </c>
      <c r="F160" s="202">
        <f t="shared" si="2"/>
        <v>8.7333682092189367E-4</v>
      </c>
      <c r="G160" s="202">
        <f t="shared" si="2"/>
        <v>8.7333682092189378E-4</v>
      </c>
      <c r="H160" s="202">
        <f t="shared" si="2"/>
        <v>8.7333682092189356E-4</v>
      </c>
      <c r="I160" s="202">
        <f t="shared" si="2"/>
        <v>8.7333682092189367E-4</v>
      </c>
      <c r="J160" s="202">
        <f t="shared" si="2"/>
        <v>8.7333682092189367E-4</v>
      </c>
      <c r="K160" s="202">
        <f t="shared" si="2"/>
        <v>8.7333682092189367E-4</v>
      </c>
      <c r="L160" s="202">
        <f t="shared" si="2"/>
        <v>8.7333682092189367E-4</v>
      </c>
      <c r="M160" s="202">
        <f t="shared" si="2"/>
        <v>8.7333682092189356E-4</v>
      </c>
      <c r="N160" s="202">
        <f t="shared" si="2"/>
        <v>8.7333682092189378E-4</v>
      </c>
      <c r="O160" s="202">
        <f t="shared" si="2"/>
        <v>8.7333682092189345E-4</v>
      </c>
      <c r="P160" s="202">
        <f t="shared" si="2"/>
        <v>8.7333682092189356E-4</v>
      </c>
      <c r="Q160" s="202">
        <f t="shared" si="2"/>
        <v>8.7333682092189367E-4</v>
      </c>
    </row>
    <row r="161" spans="1:17" x14ac:dyDescent="0.25">
      <c r="A161" s="76" t="s">
        <v>81</v>
      </c>
      <c r="B161" s="202">
        <f t="shared" ref="B161:Q161" si="3">IF(B8=0,0,B8/B$5)</f>
        <v>2.2124532796687971E-2</v>
      </c>
      <c r="C161" s="202">
        <f t="shared" si="3"/>
        <v>2.2124532796687971E-2</v>
      </c>
      <c r="D161" s="202">
        <f t="shared" si="3"/>
        <v>2.2124532796687971E-2</v>
      </c>
      <c r="E161" s="202">
        <f t="shared" si="3"/>
        <v>2.2124532796687975E-2</v>
      </c>
      <c r="F161" s="202">
        <f t="shared" si="3"/>
        <v>2.2124532796687971E-2</v>
      </c>
      <c r="G161" s="202">
        <f t="shared" si="3"/>
        <v>2.2124532796687971E-2</v>
      </c>
      <c r="H161" s="202">
        <f t="shared" si="3"/>
        <v>2.2124532796687971E-2</v>
      </c>
      <c r="I161" s="202">
        <f t="shared" si="3"/>
        <v>2.2124532796687971E-2</v>
      </c>
      <c r="J161" s="202">
        <f t="shared" si="3"/>
        <v>2.2124532796687971E-2</v>
      </c>
      <c r="K161" s="202">
        <f t="shared" si="3"/>
        <v>2.2124532796687971E-2</v>
      </c>
      <c r="L161" s="202">
        <f t="shared" si="3"/>
        <v>2.2124532796687975E-2</v>
      </c>
      <c r="M161" s="202">
        <f t="shared" si="3"/>
        <v>2.2124532796687971E-2</v>
      </c>
      <c r="N161" s="202">
        <f t="shared" si="3"/>
        <v>2.2124532796687971E-2</v>
      </c>
      <c r="O161" s="202">
        <f t="shared" si="3"/>
        <v>2.2124532796687964E-2</v>
      </c>
      <c r="P161" s="202">
        <f t="shared" si="3"/>
        <v>2.2124532796687968E-2</v>
      </c>
      <c r="Q161" s="202">
        <f t="shared" si="3"/>
        <v>2.2124532796687968E-2</v>
      </c>
    </row>
    <row r="162" spans="1:17" x14ac:dyDescent="0.25">
      <c r="A162" s="76" t="s">
        <v>80</v>
      </c>
      <c r="B162" s="202">
        <f t="shared" ref="B162:Q162" si="4">IF(B9=0,0,B9/B$5)</f>
        <v>5.8222454728126241E-4</v>
      </c>
      <c r="C162" s="202">
        <f t="shared" si="4"/>
        <v>5.8222454728126241E-4</v>
      </c>
      <c r="D162" s="202">
        <f t="shared" si="4"/>
        <v>5.8222454728126252E-4</v>
      </c>
      <c r="E162" s="202">
        <f t="shared" si="4"/>
        <v>5.8222454728126252E-4</v>
      </c>
      <c r="F162" s="202">
        <f t="shared" si="4"/>
        <v>5.8222454728126241E-4</v>
      </c>
      <c r="G162" s="202">
        <f t="shared" si="4"/>
        <v>5.8222454728126241E-4</v>
      </c>
      <c r="H162" s="202">
        <f t="shared" si="4"/>
        <v>5.8222454728126241E-4</v>
      </c>
      <c r="I162" s="202">
        <f t="shared" si="4"/>
        <v>5.8222454728126241E-4</v>
      </c>
      <c r="J162" s="202">
        <f t="shared" si="4"/>
        <v>5.8222454728126241E-4</v>
      </c>
      <c r="K162" s="202">
        <f t="shared" si="4"/>
        <v>5.8222454728126241E-4</v>
      </c>
      <c r="L162" s="202">
        <f t="shared" si="4"/>
        <v>5.8222454728126241E-4</v>
      </c>
      <c r="M162" s="202">
        <f t="shared" si="4"/>
        <v>5.8222454728126241E-4</v>
      </c>
      <c r="N162" s="202">
        <f t="shared" si="4"/>
        <v>5.8222454728126241E-4</v>
      </c>
      <c r="O162" s="202">
        <f t="shared" si="4"/>
        <v>5.822245472812623E-4</v>
      </c>
      <c r="P162" s="202">
        <f t="shared" si="4"/>
        <v>5.822245472812623E-4</v>
      </c>
      <c r="Q162" s="202">
        <f t="shared" si="4"/>
        <v>5.8222454728126241E-4</v>
      </c>
    </row>
    <row r="163" spans="1:17" x14ac:dyDescent="0.25">
      <c r="A163" s="129" t="s">
        <v>79</v>
      </c>
      <c r="B163" s="201">
        <f t="shared" ref="B163:Q163" si="5">IF(B10=0,0,B10/B$5)</f>
        <v>1.1644490945625248E-3</v>
      </c>
      <c r="C163" s="201">
        <f t="shared" si="5"/>
        <v>1.164449094562525E-3</v>
      </c>
      <c r="D163" s="201">
        <f t="shared" si="5"/>
        <v>1.1644490945625248E-3</v>
      </c>
      <c r="E163" s="201">
        <f t="shared" si="5"/>
        <v>1.164449094562525E-3</v>
      </c>
      <c r="F163" s="201">
        <f t="shared" si="5"/>
        <v>1.1644490945625248E-3</v>
      </c>
      <c r="G163" s="201">
        <f t="shared" si="5"/>
        <v>1.1644490945625248E-3</v>
      </c>
      <c r="H163" s="201">
        <f t="shared" si="5"/>
        <v>1.1644490945625248E-3</v>
      </c>
      <c r="I163" s="201">
        <f t="shared" si="5"/>
        <v>1.164449094562525E-3</v>
      </c>
      <c r="J163" s="201">
        <f t="shared" si="5"/>
        <v>1.1644490945625248E-3</v>
      </c>
      <c r="K163" s="201">
        <f t="shared" si="5"/>
        <v>1.1644490945625248E-3</v>
      </c>
      <c r="L163" s="201">
        <f t="shared" si="5"/>
        <v>1.1644490945625248E-3</v>
      </c>
      <c r="M163" s="201">
        <f t="shared" si="5"/>
        <v>1.1644490945625248E-3</v>
      </c>
      <c r="N163" s="201">
        <f t="shared" si="5"/>
        <v>1.164449094562525E-3</v>
      </c>
      <c r="O163" s="201">
        <f t="shared" si="5"/>
        <v>1.1644490945625244E-3</v>
      </c>
      <c r="P163" s="201">
        <f t="shared" si="5"/>
        <v>1.1644490945625246E-3</v>
      </c>
      <c r="Q163" s="201">
        <f t="shared" si="5"/>
        <v>1.1644490945625248E-3</v>
      </c>
    </row>
    <row r="164" spans="1:17" x14ac:dyDescent="0.25">
      <c r="A164" s="127" t="s">
        <v>152</v>
      </c>
      <c r="B164" s="200">
        <f t="shared" ref="B164:Q164" si="6">IF(B15=0,0,B15/B$5)</f>
        <v>0.39846867560959937</v>
      </c>
      <c r="C164" s="200">
        <f t="shared" si="6"/>
        <v>0.39846867560959931</v>
      </c>
      <c r="D164" s="200">
        <f t="shared" si="6"/>
        <v>0.39846867560959948</v>
      </c>
      <c r="E164" s="200">
        <f t="shared" si="6"/>
        <v>0.39846867560959948</v>
      </c>
      <c r="F164" s="200">
        <f t="shared" si="6"/>
        <v>0.39846867560959937</v>
      </c>
      <c r="G164" s="200">
        <f t="shared" si="6"/>
        <v>0.39846867560959948</v>
      </c>
      <c r="H164" s="200">
        <f t="shared" si="6"/>
        <v>0.39846867560959937</v>
      </c>
      <c r="I164" s="200">
        <f t="shared" si="6"/>
        <v>0.39846867560959948</v>
      </c>
      <c r="J164" s="200">
        <f t="shared" si="6"/>
        <v>0.39846867560959937</v>
      </c>
      <c r="K164" s="200">
        <f t="shared" si="6"/>
        <v>0.39846867560959937</v>
      </c>
      <c r="L164" s="200">
        <f t="shared" si="6"/>
        <v>0.39846867560959942</v>
      </c>
      <c r="M164" s="200">
        <f t="shared" si="6"/>
        <v>0.39846867560959937</v>
      </c>
      <c r="N164" s="200">
        <f t="shared" si="6"/>
        <v>0.39846867560959948</v>
      </c>
      <c r="O164" s="200">
        <f t="shared" si="6"/>
        <v>0.39846867560959937</v>
      </c>
      <c r="P164" s="200">
        <f t="shared" si="6"/>
        <v>0.39846867560959937</v>
      </c>
      <c r="Q164" s="200">
        <f t="shared" si="6"/>
        <v>0.39846867560959942</v>
      </c>
    </row>
    <row r="165" spans="1:17" x14ac:dyDescent="0.25">
      <c r="A165" s="72" t="s">
        <v>151</v>
      </c>
      <c r="B165" s="71">
        <f t="shared" ref="B165:Q165" si="7">IF(B26=0,0,B26/B$5)</f>
        <v>0.57504010748910317</v>
      </c>
      <c r="C165" s="71">
        <f t="shared" si="7"/>
        <v>0.57504010748910317</v>
      </c>
      <c r="D165" s="71">
        <f t="shared" si="7"/>
        <v>0.57504010748910317</v>
      </c>
      <c r="E165" s="71">
        <f t="shared" si="7"/>
        <v>0.57504010748910328</v>
      </c>
      <c r="F165" s="71">
        <f t="shared" si="7"/>
        <v>0.57504010748910317</v>
      </c>
      <c r="G165" s="71">
        <f t="shared" si="7"/>
        <v>0.57504010748910317</v>
      </c>
      <c r="H165" s="71">
        <f t="shared" si="7"/>
        <v>0.57504010748910317</v>
      </c>
      <c r="I165" s="71">
        <f t="shared" si="7"/>
        <v>0.57504010748910317</v>
      </c>
      <c r="J165" s="71">
        <f t="shared" si="7"/>
        <v>0.57504010748910317</v>
      </c>
      <c r="K165" s="71">
        <f t="shared" si="7"/>
        <v>0.57504010748910317</v>
      </c>
      <c r="L165" s="71">
        <f t="shared" si="7"/>
        <v>0.57504010748910317</v>
      </c>
      <c r="M165" s="71">
        <f t="shared" si="7"/>
        <v>0.57504010748910317</v>
      </c>
      <c r="N165" s="71">
        <f t="shared" si="7"/>
        <v>0.57504010748910317</v>
      </c>
      <c r="O165" s="71">
        <f t="shared" si="7"/>
        <v>0.57504010748910306</v>
      </c>
      <c r="P165" s="71">
        <f t="shared" si="7"/>
        <v>0.57504010748910306</v>
      </c>
      <c r="Q165" s="71">
        <f t="shared" si="7"/>
        <v>0.57504010748910317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1.0000000000000002</v>
      </c>
      <c r="C167" s="77">
        <f t="shared" si="8"/>
        <v>1.0000000000000002</v>
      </c>
      <c r="D167" s="77">
        <f t="shared" si="8"/>
        <v>1</v>
      </c>
      <c r="E167" s="77">
        <f t="shared" si="8"/>
        <v>0.99999999999999989</v>
      </c>
      <c r="F167" s="77">
        <f t="shared" si="8"/>
        <v>0.99999999999999989</v>
      </c>
      <c r="G167" s="77">
        <f t="shared" si="8"/>
        <v>1</v>
      </c>
      <c r="H167" s="77">
        <f t="shared" si="8"/>
        <v>0.99999999999999989</v>
      </c>
      <c r="I167" s="77">
        <f t="shared" si="8"/>
        <v>0.99999999999999989</v>
      </c>
      <c r="J167" s="77">
        <f t="shared" si="8"/>
        <v>1</v>
      </c>
      <c r="K167" s="77">
        <f t="shared" si="8"/>
        <v>0.99999999999999978</v>
      </c>
      <c r="L167" s="77">
        <f t="shared" si="8"/>
        <v>1</v>
      </c>
      <c r="M167" s="77">
        <f t="shared" si="8"/>
        <v>1</v>
      </c>
      <c r="N167" s="77">
        <f t="shared" si="8"/>
        <v>1.0000000000000002</v>
      </c>
      <c r="O167" s="77">
        <f t="shared" si="8"/>
        <v>1</v>
      </c>
      <c r="P167" s="77">
        <f t="shared" si="8"/>
        <v>0.99999999999999967</v>
      </c>
      <c r="Q167" s="77">
        <f t="shared" si="8"/>
        <v>1.0000000000000002</v>
      </c>
    </row>
    <row r="168" spans="1:17" x14ac:dyDescent="0.25">
      <c r="A168" s="132" t="s">
        <v>83</v>
      </c>
      <c r="B168" s="203">
        <f t="shared" ref="B168:Q168" si="9">IF(B$34=0,0,B$34/B$33)</f>
        <v>1.2792576468927286E-3</v>
      </c>
      <c r="C168" s="203">
        <f t="shared" si="9"/>
        <v>1.2792576468927286E-3</v>
      </c>
      <c r="D168" s="203">
        <f t="shared" si="9"/>
        <v>1.2792576468927284E-3</v>
      </c>
      <c r="E168" s="203">
        <f t="shared" si="9"/>
        <v>1.2792576468927284E-3</v>
      </c>
      <c r="F168" s="203">
        <f t="shared" si="9"/>
        <v>1.279257646892728E-3</v>
      </c>
      <c r="G168" s="203">
        <f t="shared" si="9"/>
        <v>1.2792576468927288E-3</v>
      </c>
      <c r="H168" s="203">
        <f t="shared" si="9"/>
        <v>1.2792576468927284E-3</v>
      </c>
      <c r="I168" s="203">
        <f t="shared" si="9"/>
        <v>1.2792576468927282E-3</v>
      </c>
      <c r="J168" s="203">
        <f t="shared" si="9"/>
        <v>1.2792576468927284E-3</v>
      </c>
      <c r="K168" s="203">
        <f t="shared" si="9"/>
        <v>1.2792576468927284E-3</v>
      </c>
      <c r="L168" s="203">
        <f t="shared" si="9"/>
        <v>1.2792576468927291E-3</v>
      </c>
      <c r="M168" s="203">
        <f t="shared" si="9"/>
        <v>1.2792576468927284E-3</v>
      </c>
      <c r="N168" s="203">
        <f t="shared" si="9"/>
        <v>1.2792576468927288E-3</v>
      </c>
      <c r="O168" s="203">
        <f t="shared" si="9"/>
        <v>1.2792576468927286E-3</v>
      </c>
      <c r="P168" s="203">
        <f t="shared" si="9"/>
        <v>1.279257646892728E-3</v>
      </c>
      <c r="Q168" s="203">
        <f t="shared" si="9"/>
        <v>1.2792576468927288E-3</v>
      </c>
    </row>
    <row r="169" spans="1:17" x14ac:dyDescent="0.25">
      <c r="A169" s="76" t="s">
        <v>82</v>
      </c>
      <c r="B169" s="202">
        <f t="shared" ref="B169:Q169" si="10">IF(B$35=0,0,B$35/B$33)</f>
        <v>5.9398111500982083E-4</v>
      </c>
      <c r="C169" s="202">
        <f t="shared" si="10"/>
        <v>5.9398111500982105E-4</v>
      </c>
      <c r="D169" s="202">
        <f t="shared" si="10"/>
        <v>5.9398111500982083E-4</v>
      </c>
      <c r="E169" s="202">
        <f t="shared" si="10"/>
        <v>5.9398111500982083E-4</v>
      </c>
      <c r="F169" s="202">
        <f t="shared" si="10"/>
        <v>5.9398111500982061E-4</v>
      </c>
      <c r="G169" s="202">
        <f t="shared" si="10"/>
        <v>5.9398111500982105E-4</v>
      </c>
      <c r="H169" s="202">
        <f t="shared" si="10"/>
        <v>5.9398111500982072E-4</v>
      </c>
      <c r="I169" s="202">
        <f t="shared" si="10"/>
        <v>5.9398111500982072E-4</v>
      </c>
      <c r="J169" s="202">
        <f t="shared" si="10"/>
        <v>5.9398111500982083E-4</v>
      </c>
      <c r="K169" s="202">
        <f t="shared" si="10"/>
        <v>5.9398111500982083E-4</v>
      </c>
      <c r="L169" s="202">
        <f t="shared" si="10"/>
        <v>5.9398111500982116E-4</v>
      </c>
      <c r="M169" s="202">
        <f t="shared" si="10"/>
        <v>5.9398111500982083E-4</v>
      </c>
      <c r="N169" s="202">
        <f t="shared" si="10"/>
        <v>5.9398111500982094E-4</v>
      </c>
      <c r="O169" s="202">
        <f t="shared" si="10"/>
        <v>5.9398111500982094E-4</v>
      </c>
      <c r="P169" s="202">
        <f t="shared" si="10"/>
        <v>5.9398111500982061E-4</v>
      </c>
      <c r="Q169" s="202">
        <f t="shared" si="10"/>
        <v>5.9398111500982094E-4</v>
      </c>
    </row>
    <row r="170" spans="1:17" x14ac:dyDescent="0.25">
      <c r="A170" s="76" t="s">
        <v>81</v>
      </c>
      <c r="B170" s="202">
        <f t="shared" ref="B170:Q170" si="11">IF(B$36=0,0,B$36/B$33)</f>
        <v>1.7449209315362823E-2</v>
      </c>
      <c r="C170" s="202">
        <f t="shared" si="11"/>
        <v>1.744920931536283E-2</v>
      </c>
      <c r="D170" s="202">
        <f t="shared" si="11"/>
        <v>1.7449209315362823E-2</v>
      </c>
      <c r="E170" s="202">
        <f t="shared" si="11"/>
        <v>1.7449209315362823E-2</v>
      </c>
      <c r="F170" s="202">
        <f t="shared" si="11"/>
        <v>1.7449209315362819E-2</v>
      </c>
      <c r="G170" s="202">
        <f t="shared" si="11"/>
        <v>1.7449209315362826E-2</v>
      </c>
      <c r="H170" s="202">
        <f t="shared" si="11"/>
        <v>1.7449209315362819E-2</v>
      </c>
      <c r="I170" s="202">
        <f t="shared" si="11"/>
        <v>1.7449209315362819E-2</v>
      </c>
      <c r="J170" s="202">
        <f t="shared" si="11"/>
        <v>1.7449209315362823E-2</v>
      </c>
      <c r="K170" s="202">
        <f t="shared" si="11"/>
        <v>1.7449209315362823E-2</v>
      </c>
      <c r="L170" s="202">
        <f t="shared" si="11"/>
        <v>1.7449209315362833E-2</v>
      </c>
      <c r="M170" s="202">
        <f t="shared" si="11"/>
        <v>1.7449209315362823E-2</v>
      </c>
      <c r="N170" s="202">
        <f t="shared" si="11"/>
        <v>1.744920931536283E-2</v>
      </c>
      <c r="O170" s="202">
        <f t="shared" si="11"/>
        <v>1.7449209315362826E-2</v>
      </c>
      <c r="P170" s="202">
        <f t="shared" si="11"/>
        <v>1.7449209315362819E-2</v>
      </c>
      <c r="Q170" s="202">
        <f t="shared" si="11"/>
        <v>1.744920931536283E-2</v>
      </c>
    </row>
    <row r="171" spans="1:17" x14ac:dyDescent="0.25">
      <c r="A171" s="76" t="s">
        <v>80</v>
      </c>
      <c r="B171" s="202">
        <f t="shared" ref="B171:Q171" si="12">IF(B$37=0,0,B$37/B$33)</f>
        <v>4.2641921563090938E-4</v>
      </c>
      <c r="C171" s="202">
        <f t="shared" si="12"/>
        <v>4.2641921563090949E-4</v>
      </c>
      <c r="D171" s="202">
        <f t="shared" si="12"/>
        <v>4.2641921563090933E-4</v>
      </c>
      <c r="E171" s="202">
        <f t="shared" si="12"/>
        <v>4.2641921563090938E-4</v>
      </c>
      <c r="F171" s="202">
        <f t="shared" si="12"/>
        <v>4.2641921563090927E-4</v>
      </c>
      <c r="G171" s="202">
        <f t="shared" si="12"/>
        <v>4.2641921563090954E-4</v>
      </c>
      <c r="H171" s="202">
        <f t="shared" si="12"/>
        <v>4.2641921563090933E-4</v>
      </c>
      <c r="I171" s="202">
        <f t="shared" si="12"/>
        <v>4.2641921563090927E-4</v>
      </c>
      <c r="J171" s="202">
        <f t="shared" si="12"/>
        <v>4.2641921563090938E-4</v>
      </c>
      <c r="K171" s="202">
        <f t="shared" si="12"/>
        <v>4.2641921563090938E-4</v>
      </c>
      <c r="L171" s="202">
        <f t="shared" si="12"/>
        <v>4.264192156309096E-4</v>
      </c>
      <c r="M171" s="202">
        <f t="shared" si="12"/>
        <v>4.2641921563090933E-4</v>
      </c>
      <c r="N171" s="202">
        <f t="shared" si="12"/>
        <v>4.2641921563090949E-4</v>
      </c>
      <c r="O171" s="202">
        <f t="shared" si="12"/>
        <v>4.2641921563090949E-4</v>
      </c>
      <c r="P171" s="202">
        <f t="shared" si="12"/>
        <v>4.2641921563090922E-4</v>
      </c>
      <c r="Q171" s="202">
        <f t="shared" si="12"/>
        <v>4.2641921563090954E-4</v>
      </c>
    </row>
    <row r="172" spans="1:17" x14ac:dyDescent="0.25">
      <c r="A172" s="129" t="s">
        <v>79</v>
      </c>
      <c r="B172" s="201">
        <f t="shared" ref="B172:Q172" si="13">IF(B$38=0,0,B$38/B$33)</f>
        <v>8.5283843126181876E-4</v>
      </c>
      <c r="C172" s="201">
        <f t="shared" si="13"/>
        <v>8.5283843126181898E-4</v>
      </c>
      <c r="D172" s="201">
        <f t="shared" si="13"/>
        <v>8.5283843126181854E-4</v>
      </c>
      <c r="E172" s="201">
        <f t="shared" si="13"/>
        <v>8.5283843126181876E-4</v>
      </c>
      <c r="F172" s="201">
        <f t="shared" si="13"/>
        <v>8.5283843126181854E-4</v>
      </c>
      <c r="G172" s="201">
        <f t="shared" si="13"/>
        <v>8.5283843126181908E-4</v>
      </c>
      <c r="H172" s="201">
        <f t="shared" si="13"/>
        <v>8.5283843126181854E-4</v>
      </c>
      <c r="I172" s="201">
        <f t="shared" si="13"/>
        <v>8.5283843126181876E-4</v>
      </c>
      <c r="J172" s="201">
        <f t="shared" si="13"/>
        <v>8.5283843126181876E-4</v>
      </c>
      <c r="K172" s="201">
        <f t="shared" si="13"/>
        <v>8.5283843126181876E-4</v>
      </c>
      <c r="L172" s="201">
        <f t="shared" si="13"/>
        <v>8.5283843126181919E-4</v>
      </c>
      <c r="M172" s="201">
        <f t="shared" si="13"/>
        <v>8.5283843126181876E-4</v>
      </c>
      <c r="N172" s="201">
        <f t="shared" si="13"/>
        <v>8.5283843126181898E-4</v>
      </c>
      <c r="O172" s="201">
        <f t="shared" si="13"/>
        <v>8.5283843126181898E-4</v>
      </c>
      <c r="P172" s="201">
        <f t="shared" si="13"/>
        <v>8.5283843126181833E-4</v>
      </c>
      <c r="Q172" s="201">
        <f t="shared" si="13"/>
        <v>8.5283843126181908E-4</v>
      </c>
    </row>
    <row r="173" spans="1:17" x14ac:dyDescent="0.25">
      <c r="A173" s="127" t="s">
        <v>150</v>
      </c>
      <c r="B173" s="200">
        <f t="shared" ref="B173:Q173" si="14">IF(B$43=0,0,B$43/B$33)</f>
        <v>0.42938614763382899</v>
      </c>
      <c r="C173" s="200">
        <f t="shared" si="14"/>
        <v>0.42938614763382904</v>
      </c>
      <c r="D173" s="200">
        <f t="shared" si="14"/>
        <v>0.42938614763382887</v>
      </c>
      <c r="E173" s="200">
        <f t="shared" si="14"/>
        <v>0.42938614763382893</v>
      </c>
      <c r="F173" s="200">
        <f t="shared" si="14"/>
        <v>0.42938614763382882</v>
      </c>
      <c r="G173" s="200">
        <f t="shared" si="14"/>
        <v>0.42938614763382904</v>
      </c>
      <c r="H173" s="200">
        <f t="shared" si="14"/>
        <v>0.42938614763382887</v>
      </c>
      <c r="I173" s="200">
        <f t="shared" si="14"/>
        <v>0.42938614763382882</v>
      </c>
      <c r="J173" s="200">
        <f t="shared" si="14"/>
        <v>0.42938614763382893</v>
      </c>
      <c r="K173" s="200">
        <f t="shared" si="14"/>
        <v>0.42938614763382893</v>
      </c>
      <c r="L173" s="200">
        <f t="shared" si="14"/>
        <v>0.42938614763382915</v>
      </c>
      <c r="M173" s="200">
        <f t="shared" si="14"/>
        <v>0.42938614763382893</v>
      </c>
      <c r="N173" s="200">
        <f t="shared" si="14"/>
        <v>0.4293861476338291</v>
      </c>
      <c r="O173" s="200">
        <f t="shared" si="14"/>
        <v>0.42938614763382899</v>
      </c>
      <c r="P173" s="200">
        <f t="shared" si="14"/>
        <v>0.42938614763382882</v>
      </c>
      <c r="Q173" s="200">
        <f t="shared" si="14"/>
        <v>0.42938614763382904</v>
      </c>
    </row>
    <row r="174" spans="1:17" x14ac:dyDescent="0.25">
      <c r="A174" s="127" t="s">
        <v>148</v>
      </c>
      <c r="B174" s="200">
        <f t="shared" ref="B174:Q174" si="15">IF(B$44=0,0,B$44/B$33)</f>
        <v>0.27407626444712496</v>
      </c>
      <c r="C174" s="200">
        <f t="shared" si="15"/>
        <v>0.27407626444712502</v>
      </c>
      <c r="D174" s="200">
        <f t="shared" si="15"/>
        <v>0.27407626444712491</v>
      </c>
      <c r="E174" s="200">
        <f t="shared" si="15"/>
        <v>0.27407626444712491</v>
      </c>
      <c r="F174" s="200">
        <f t="shared" si="15"/>
        <v>0.27407626444712491</v>
      </c>
      <c r="G174" s="200">
        <f t="shared" si="15"/>
        <v>0.27407626444712496</v>
      </c>
      <c r="H174" s="200">
        <f t="shared" si="15"/>
        <v>0.27407626444712485</v>
      </c>
      <c r="I174" s="200">
        <f t="shared" si="15"/>
        <v>0.27407626444712485</v>
      </c>
      <c r="J174" s="200">
        <f t="shared" si="15"/>
        <v>0.27407626444712496</v>
      </c>
      <c r="K174" s="200">
        <f t="shared" si="15"/>
        <v>0.27407626444712496</v>
      </c>
      <c r="L174" s="200">
        <f t="shared" si="15"/>
        <v>0.27407626444712507</v>
      </c>
      <c r="M174" s="200">
        <f t="shared" si="15"/>
        <v>0.27407626444712491</v>
      </c>
      <c r="N174" s="200">
        <f t="shared" si="15"/>
        <v>0.27407626444712502</v>
      </c>
      <c r="O174" s="200">
        <f t="shared" si="15"/>
        <v>0.27407626444712496</v>
      </c>
      <c r="P174" s="200">
        <f t="shared" si="15"/>
        <v>0.27407626444712474</v>
      </c>
      <c r="Q174" s="200">
        <f t="shared" si="15"/>
        <v>0.27407626444712496</v>
      </c>
    </row>
    <row r="175" spans="1:17" x14ac:dyDescent="0.25">
      <c r="A175" s="142" t="s">
        <v>164</v>
      </c>
      <c r="B175" s="199">
        <f t="shared" ref="B175:Q175" si="16">IF(B$45=0,0,B$45/B$33)</f>
        <v>0.23425634900650741</v>
      </c>
      <c r="C175" s="199">
        <f t="shared" si="16"/>
        <v>0.16895668156454899</v>
      </c>
      <c r="D175" s="199">
        <f t="shared" si="16"/>
        <v>0.16444575866827493</v>
      </c>
      <c r="E175" s="199">
        <f t="shared" si="16"/>
        <v>0.16444575866827493</v>
      </c>
      <c r="F175" s="199">
        <f t="shared" si="16"/>
        <v>0.16444575866827493</v>
      </c>
      <c r="G175" s="199">
        <f t="shared" si="16"/>
        <v>0.16444575866827493</v>
      </c>
      <c r="H175" s="199">
        <f t="shared" si="16"/>
        <v>0.16444575866827491</v>
      </c>
      <c r="I175" s="199">
        <f t="shared" si="16"/>
        <v>0.18755562603994191</v>
      </c>
      <c r="J175" s="199">
        <f t="shared" si="16"/>
        <v>0.19023340400572247</v>
      </c>
      <c r="K175" s="199">
        <f t="shared" si="16"/>
        <v>0.16444575866827496</v>
      </c>
      <c r="L175" s="199">
        <f t="shared" si="16"/>
        <v>0.16444575866827504</v>
      </c>
      <c r="M175" s="199">
        <f t="shared" si="16"/>
        <v>0.16444575866827493</v>
      </c>
      <c r="N175" s="199">
        <f t="shared" si="16"/>
        <v>0.16444575866827499</v>
      </c>
      <c r="O175" s="199">
        <f t="shared" si="16"/>
        <v>0.16444575866827493</v>
      </c>
      <c r="P175" s="199">
        <f t="shared" si="16"/>
        <v>0.18846873648704546</v>
      </c>
      <c r="Q175" s="199">
        <f t="shared" si="16"/>
        <v>0.17480192119796084</v>
      </c>
    </row>
    <row r="176" spans="1:17" x14ac:dyDescent="0.25">
      <c r="A176" s="142" t="s">
        <v>163</v>
      </c>
      <c r="B176" s="199">
        <f t="shared" ref="B176:Q176" si="17">IF(B$50=0,0,B$50/B$33)</f>
        <v>3.9819915440617554E-2</v>
      </c>
      <c r="C176" s="199">
        <f t="shared" si="17"/>
        <v>0.105119582882576</v>
      </c>
      <c r="D176" s="199">
        <f t="shared" si="17"/>
        <v>0.10963050577884997</v>
      </c>
      <c r="E176" s="199">
        <f t="shared" si="17"/>
        <v>0.10963050577884995</v>
      </c>
      <c r="F176" s="199">
        <f t="shared" si="17"/>
        <v>0.10963050577884995</v>
      </c>
      <c r="G176" s="199">
        <f t="shared" si="17"/>
        <v>0.10963050577884999</v>
      </c>
      <c r="H176" s="199">
        <f t="shared" si="17"/>
        <v>0.10963050577884996</v>
      </c>
      <c r="I176" s="199">
        <f t="shared" si="17"/>
        <v>8.6520638407182937E-2</v>
      </c>
      <c r="J176" s="199">
        <f t="shared" si="17"/>
        <v>8.3842860441402475E-2</v>
      </c>
      <c r="K176" s="199">
        <f t="shared" si="17"/>
        <v>0.10963050577884996</v>
      </c>
      <c r="L176" s="199">
        <f t="shared" si="17"/>
        <v>0.10963050577885004</v>
      </c>
      <c r="M176" s="199">
        <f t="shared" si="17"/>
        <v>0.10963050577884997</v>
      </c>
      <c r="N176" s="199">
        <f t="shared" si="17"/>
        <v>0.10963050577885003</v>
      </c>
      <c r="O176" s="199">
        <f t="shared" si="17"/>
        <v>0.10963050577884999</v>
      </c>
      <c r="P176" s="199">
        <f t="shared" si="17"/>
        <v>8.5607527960079338E-2</v>
      </c>
      <c r="Q176" s="199">
        <f t="shared" si="17"/>
        <v>9.9274343249164149E-2</v>
      </c>
    </row>
    <row r="177" spans="1:17" x14ac:dyDescent="0.25">
      <c r="A177" s="127" t="s">
        <v>147</v>
      </c>
      <c r="B177" s="200">
        <f t="shared" ref="B177:Q177" si="18">IF(B$51=0,0,B$51/B$33)</f>
        <v>0.27593588219488807</v>
      </c>
      <c r="C177" s="200">
        <f t="shared" si="18"/>
        <v>0.27593588219488796</v>
      </c>
      <c r="D177" s="200">
        <f t="shared" si="18"/>
        <v>0.27593588219488807</v>
      </c>
      <c r="E177" s="200">
        <f t="shared" si="18"/>
        <v>0.27593588219488802</v>
      </c>
      <c r="F177" s="200">
        <f t="shared" si="18"/>
        <v>0.27593588219488802</v>
      </c>
      <c r="G177" s="200">
        <f t="shared" si="18"/>
        <v>0.27593588219488785</v>
      </c>
      <c r="H177" s="200">
        <f t="shared" si="18"/>
        <v>0.27593588219488802</v>
      </c>
      <c r="I177" s="200">
        <f t="shared" si="18"/>
        <v>0.27593588219488802</v>
      </c>
      <c r="J177" s="200">
        <f t="shared" si="18"/>
        <v>0.27593588219488807</v>
      </c>
      <c r="K177" s="200">
        <f t="shared" si="18"/>
        <v>0.2759358821948879</v>
      </c>
      <c r="L177" s="200">
        <f t="shared" si="18"/>
        <v>0.27593588219488779</v>
      </c>
      <c r="M177" s="200">
        <f t="shared" si="18"/>
        <v>0.27593588219488807</v>
      </c>
      <c r="N177" s="200">
        <f t="shared" si="18"/>
        <v>0.27593588219488807</v>
      </c>
      <c r="O177" s="200">
        <f t="shared" si="18"/>
        <v>0.27593588219488796</v>
      </c>
      <c r="P177" s="200">
        <f t="shared" si="18"/>
        <v>0.2759358821948879</v>
      </c>
      <c r="Q177" s="200">
        <f t="shared" si="18"/>
        <v>0.27593588219488813</v>
      </c>
    </row>
    <row r="178" spans="1:17" x14ac:dyDescent="0.25">
      <c r="A178" s="142" t="s">
        <v>162</v>
      </c>
      <c r="B178" s="199">
        <f t="shared" ref="B178:Q178" si="19">IF(B$52=0,0,B$52/B$33)</f>
        <v>0.23688439484379598</v>
      </c>
      <c r="C178" s="199">
        <f t="shared" si="19"/>
        <v>0.23268650175452288</v>
      </c>
      <c r="D178" s="199">
        <f t="shared" si="19"/>
        <v>0.16773041479149522</v>
      </c>
      <c r="E178" s="199">
        <f t="shared" si="19"/>
        <v>0.15635151748699108</v>
      </c>
      <c r="F178" s="199">
        <f t="shared" si="19"/>
        <v>9.5569691161903947E-2</v>
      </c>
      <c r="G178" s="199">
        <f t="shared" si="19"/>
        <v>7.8058565290222884E-2</v>
      </c>
      <c r="H178" s="199">
        <f t="shared" si="19"/>
        <v>0.11534119836612262</v>
      </c>
      <c r="I178" s="199">
        <f t="shared" si="19"/>
        <v>0.23411464972582408</v>
      </c>
      <c r="J178" s="199">
        <f t="shared" si="19"/>
        <v>0.23426879019861865</v>
      </c>
      <c r="K178" s="199">
        <f t="shared" si="19"/>
        <v>0.20199684241409593</v>
      </c>
      <c r="L178" s="199">
        <f t="shared" si="19"/>
        <v>9.3795440857344196E-3</v>
      </c>
      <c r="M178" s="199">
        <f t="shared" si="19"/>
        <v>2.6497424087253817E-2</v>
      </c>
      <c r="N178" s="199">
        <f t="shared" si="19"/>
        <v>0.10835319263710776</v>
      </c>
      <c r="O178" s="199">
        <f t="shared" si="19"/>
        <v>0.22446674492561752</v>
      </c>
      <c r="P178" s="199">
        <f t="shared" si="19"/>
        <v>0.23463145821969242</v>
      </c>
      <c r="Q178" s="199">
        <f t="shared" si="19"/>
        <v>0.23391734280300649</v>
      </c>
    </row>
    <row r="179" spans="1:17" x14ac:dyDescent="0.25">
      <c r="A179" s="142" t="s">
        <v>161</v>
      </c>
      <c r="B179" s="199">
        <f t="shared" ref="B179:Q179" si="20">IF(B$56=0,0,B$56/B$33)</f>
        <v>3.6543501926283292E-2</v>
      </c>
      <c r="C179" s="199">
        <f t="shared" si="20"/>
        <v>3.6543501926283313E-2</v>
      </c>
      <c r="D179" s="199">
        <f t="shared" si="20"/>
        <v>3.6543501926283292E-2</v>
      </c>
      <c r="E179" s="199">
        <f t="shared" si="20"/>
        <v>3.6543501926283292E-2</v>
      </c>
      <c r="F179" s="199">
        <f t="shared" si="20"/>
        <v>3.6543501926283285E-2</v>
      </c>
      <c r="G179" s="199">
        <f t="shared" si="20"/>
        <v>3.6543501926283299E-2</v>
      </c>
      <c r="H179" s="199">
        <f t="shared" si="20"/>
        <v>3.6543501926283285E-2</v>
      </c>
      <c r="I179" s="199">
        <f t="shared" si="20"/>
        <v>3.6543501926283285E-2</v>
      </c>
      <c r="J179" s="199">
        <f t="shared" si="20"/>
        <v>3.6543501926283292E-2</v>
      </c>
      <c r="K179" s="199">
        <f t="shared" si="20"/>
        <v>3.6543501926283299E-2</v>
      </c>
      <c r="L179" s="199">
        <f t="shared" si="20"/>
        <v>3.654350192628332E-2</v>
      </c>
      <c r="M179" s="199">
        <f t="shared" si="20"/>
        <v>3.6543501926283292E-2</v>
      </c>
      <c r="N179" s="199">
        <f t="shared" si="20"/>
        <v>3.6543501926283306E-2</v>
      </c>
      <c r="O179" s="199">
        <f t="shared" si="20"/>
        <v>3.6543501926283306E-2</v>
      </c>
      <c r="P179" s="199">
        <f t="shared" si="20"/>
        <v>3.6543501926283278E-2</v>
      </c>
      <c r="Q179" s="199">
        <f t="shared" si="20"/>
        <v>3.6543501926283299E-2</v>
      </c>
    </row>
    <row r="180" spans="1:17" x14ac:dyDescent="0.25">
      <c r="A180" s="140" t="s">
        <v>160</v>
      </c>
      <c r="B180" s="198">
        <f t="shared" ref="B180:Q180" si="21">IF(B$67=0,0,B$67/B$33)</f>
        <v>2.5079854248087939E-3</v>
      </c>
      <c r="C180" s="198">
        <f t="shared" si="21"/>
        <v>6.7058785140818216E-3</v>
      </c>
      <c r="D180" s="198">
        <f t="shared" si="21"/>
        <v>7.1661965477109596E-2</v>
      </c>
      <c r="E180" s="198">
        <f t="shared" si="21"/>
        <v>8.3040862781613684E-2</v>
      </c>
      <c r="F180" s="198">
        <f t="shared" si="21"/>
        <v>0.14382268910670082</v>
      </c>
      <c r="G180" s="198">
        <f t="shared" si="21"/>
        <v>0.16133381497838167</v>
      </c>
      <c r="H180" s="198">
        <f t="shared" si="21"/>
        <v>0.1240511819024821</v>
      </c>
      <c r="I180" s="198">
        <f t="shared" si="21"/>
        <v>5.2777305427806915E-3</v>
      </c>
      <c r="J180" s="198">
        <f t="shared" si="21"/>
        <v>5.1235900699861123E-3</v>
      </c>
      <c r="K180" s="198">
        <f t="shared" si="21"/>
        <v>3.7395537854508665E-2</v>
      </c>
      <c r="L180" s="198">
        <f t="shared" si="21"/>
        <v>0.23001283618287005</v>
      </c>
      <c r="M180" s="198">
        <f t="shared" si="21"/>
        <v>0.21289495618135093</v>
      </c>
      <c r="N180" s="198">
        <f t="shared" si="21"/>
        <v>0.131039187631497</v>
      </c>
      <c r="O180" s="198">
        <f t="shared" si="21"/>
        <v>1.4925635342987105E-2</v>
      </c>
      <c r="P180" s="198">
        <f t="shared" si="21"/>
        <v>4.7609220489122283E-3</v>
      </c>
      <c r="Q180" s="198">
        <f t="shared" si="21"/>
        <v>5.4750374655983085E-3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0.99999999999999978</v>
      </c>
      <c r="C183" s="77">
        <f t="shared" si="22"/>
        <v>1</v>
      </c>
      <c r="D183" s="77">
        <f t="shared" si="22"/>
        <v>0.99999999999999978</v>
      </c>
      <c r="E183" s="77">
        <f t="shared" si="22"/>
        <v>1</v>
      </c>
      <c r="F183" s="77">
        <f t="shared" si="22"/>
        <v>0.99999999999999978</v>
      </c>
      <c r="G183" s="77">
        <f t="shared" si="22"/>
        <v>1.0000000000000004</v>
      </c>
      <c r="H183" s="77">
        <f t="shared" si="22"/>
        <v>0.99999999999999989</v>
      </c>
      <c r="I183" s="77">
        <f t="shared" si="22"/>
        <v>1</v>
      </c>
      <c r="J183" s="77">
        <f t="shared" si="22"/>
        <v>1.0000000000000002</v>
      </c>
      <c r="K183" s="77">
        <f t="shared" si="22"/>
        <v>1.0000000000000002</v>
      </c>
      <c r="L183" s="77">
        <f t="shared" si="22"/>
        <v>1</v>
      </c>
      <c r="M183" s="77">
        <f t="shared" si="22"/>
        <v>1.0000000000000002</v>
      </c>
      <c r="N183" s="77">
        <f t="shared" si="22"/>
        <v>1.0000000000000002</v>
      </c>
      <c r="O183" s="77">
        <f t="shared" si="22"/>
        <v>0.99999999999999989</v>
      </c>
      <c r="P183" s="77">
        <f t="shared" si="22"/>
        <v>1.0000000000000002</v>
      </c>
      <c r="Q183" s="77">
        <f t="shared" si="22"/>
        <v>1.0000000000000002</v>
      </c>
    </row>
    <row r="184" spans="1:17" x14ac:dyDescent="0.25">
      <c r="A184" s="132" t="s">
        <v>83</v>
      </c>
      <c r="B184" s="203">
        <f t="shared" ref="B184:Q184" si="23">IF(B$71=0,0,B$71/B$70)</f>
        <v>2.3099088533243394E-3</v>
      </c>
      <c r="C184" s="203">
        <f t="shared" si="23"/>
        <v>2.3099088533243398E-3</v>
      </c>
      <c r="D184" s="203">
        <f t="shared" si="23"/>
        <v>2.3099088533243398E-3</v>
      </c>
      <c r="E184" s="203">
        <f t="shared" si="23"/>
        <v>2.3099088533243398E-3</v>
      </c>
      <c r="F184" s="203">
        <f t="shared" si="23"/>
        <v>2.309908853324339E-3</v>
      </c>
      <c r="G184" s="203">
        <f t="shared" si="23"/>
        <v>2.3099088533243411E-3</v>
      </c>
      <c r="H184" s="203">
        <f t="shared" si="23"/>
        <v>2.3099088533243394E-3</v>
      </c>
      <c r="I184" s="203">
        <f t="shared" si="23"/>
        <v>2.3099088533243398E-3</v>
      </c>
      <c r="J184" s="203">
        <f t="shared" si="23"/>
        <v>2.3099088533243398E-3</v>
      </c>
      <c r="K184" s="203">
        <f t="shared" si="23"/>
        <v>2.3099088533243398E-3</v>
      </c>
      <c r="L184" s="203">
        <f t="shared" si="23"/>
        <v>2.3099088533243403E-3</v>
      </c>
      <c r="M184" s="203">
        <f t="shared" si="23"/>
        <v>2.3099088533243403E-3</v>
      </c>
      <c r="N184" s="203">
        <f t="shared" si="23"/>
        <v>2.3099088533243398E-3</v>
      </c>
      <c r="O184" s="203">
        <f t="shared" si="23"/>
        <v>2.3099088533243398E-3</v>
      </c>
      <c r="P184" s="203">
        <f t="shared" si="23"/>
        <v>2.3099088533243398E-3</v>
      </c>
      <c r="Q184" s="203">
        <f t="shared" si="23"/>
        <v>2.3099088533243407E-3</v>
      </c>
    </row>
    <row r="185" spans="1:17" x14ac:dyDescent="0.25">
      <c r="A185" s="76" t="s">
        <v>82</v>
      </c>
      <c r="B185" s="202">
        <f t="shared" ref="B185:Q185" si="24">IF(B$72=0,0,B$72/B$70)</f>
        <v>1.19671103575658E-3</v>
      </c>
      <c r="C185" s="202">
        <f t="shared" si="24"/>
        <v>1.19671103575658E-3</v>
      </c>
      <c r="D185" s="202">
        <f t="shared" si="24"/>
        <v>1.1967110357565802E-3</v>
      </c>
      <c r="E185" s="202">
        <f t="shared" si="24"/>
        <v>1.1967110357565802E-3</v>
      </c>
      <c r="F185" s="202">
        <f t="shared" si="24"/>
        <v>1.1967110357565798E-3</v>
      </c>
      <c r="G185" s="202">
        <f t="shared" si="24"/>
        <v>1.1967110357565809E-3</v>
      </c>
      <c r="H185" s="202">
        <f t="shared" si="24"/>
        <v>1.19671103575658E-3</v>
      </c>
      <c r="I185" s="202">
        <f t="shared" si="24"/>
        <v>1.1967110357565802E-3</v>
      </c>
      <c r="J185" s="202">
        <f t="shared" si="24"/>
        <v>1.1967110357565802E-3</v>
      </c>
      <c r="K185" s="202">
        <f t="shared" si="24"/>
        <v>1.1967110357565802E-3</v>
      </c>
      <c r="L185" s="202">
        <f t="shared" si="24"/>
        <v>1.1967110357565805E-3</v>
      </c>
      <c r="M185" s="202">
        <f t="shared" si="24"/>
        <v>1.1967110357565807E-3</v>
      </c>
      <c r="N185" s="202">
        <f t="shared" si="24"/>
        <v>1.1967110357565807E-3</v>
      </c>
      <c r="O185" s="202">
        <f t="shared" si="24"/>
        <v>1.1967110357565802E-3</v>
      </c>
      <c r="P185" s="202">
        <f t="shared" si="24"/>
        <v>1.1967110357565802E-3</v>
      </c>
      <c r="Q185" s="202">
        <f t="shared" si="24"/>
        <v>1.1967110357565807E-3</v>
      </c>
    </row>
    <row r="186" spans="1:17" x14ac:dyDescent="0.25">
      <c r="A186" s="76" t="s">
        <v>81</v>
      </c>
      <c r="B186" s="202">
        <f t="shared" ref="B186:Q186" si="25">IF(B$73=0,0,B$73/B$70)</f>
        <v>2.8237922181039682E-2</v>
      </c>
      <c r="C186" s="202">
        <f t="shared" si="25"/>
        <v>2.8237922181039692E-2</v>
      </c>
      <c r="D186" s="202">
        <f t="shared" si="25"/>
        <v>2.8237922181039689E-2</v>
      </c>
      <c r="E186" s="202">
        <f t="shared" si="25"/>
        <v>2.8237922181039692E-2</v>
      </c>
      <c r="F186" s="202">
        <f t="shared" si="25"/>
        <v>2.8237922181039675E-2</v>
      </c>
      <c r="G186" s="202">
        <f t="shared" si="25"/>
        <v>2.8237922181039703E-2</v>
      </c>
      <c r="H186" s="202">
        <f t="shared" si="25"/>
        <v>2.8237922181039685E-2</v>
      </c>
      <c r="I186" s="202">
        <f t="shared" si="25"/>
        <v>2.8237922181039689E-2</v>
      </c>
      <c r="J186" s="202">
        <f t="shared" si="25"/>
        <v>2.8237922181039689E-2</v>
      </c>
      <c r="K186" s="202">
        <f t="shared" si="25"/>
        <v>2.8237922181039689E-2</v>
      </c>
      <c r="L186" s="202">
        <f t="shared" si="25"/>
        <v>2.8237922181039692E-2</v>
      </c>
      <c r="M186" s="202">
        <f t="shared" si="25"/>
        <v>2.8237922181039699E-2</v>
      </c>
      <c r="N186" s="202">
        <f t="shared" si="25"/>
        <v>2.8237922181039692E-2</v>
      </c>
      <c r="O186" s="202">
        <f t="shared" si="25"/>
        <v>2.8237922181039689E-2</v>
      </c>
      <c r="P186" s="202">
        <f t="shared" si="25"/>
        <v>2.8237922181039692E-2</v>
      </c>
      <c r="Q186" s="202">
        <f t="shared" si="25"/>
        <v>2.8237922181039699E-2</v>
      </c>
    </row>
    <row r="187" spans="1:17" x14ac:dyDescent="0.25">
      <c r="A187" s="76" t="s">
        <v>80</v>
      </c>
      <c r="B187" s="202">
        <f t="shared" ref="B187:Q187" si="26">IF(B$74=0,0,B$74/B$70)</f>
        <v>7.699696177747797E-4</v>
      </c>
      <c r="C187" s="202">
        <f t="shared" si="26"/>
        <v>7.6996961777477991E-4</v>
      </c>
      <c r="D187" s="202">
        <f t="shared" si="26"/>
        <v>7.6996961777477991E-4</v>
      </c>
      <c r="E187" s="202">
        <f t="shared" si="26"/>
        <v>7.6996961777477991E-4</v>
      </c>
      <c r="F187" s="202">
        <f t="shared" si="26"/>
        <v>7.6996961777477959E-4</v>
      </c>
      <c r="G187" s="202">
        <f t="shared" si="26"/>
        <v>7.6996961777478035E-4</v>
      </c>
      <c r="H187" s="202">
        <f t="shared" si="26"/>
        <v>7.6996961777477991E-4</v>
      </c>
      <c r="I187" s="202">
        <f t="shared" si="26"/>
        <v>7.6996961777477991E-4</v>
      </c>
      <c r="J187" s="202">
        <f t="shared" si="26"/>
        <v>7.6996961777477991E-4</v>
      </c>
      <c r="K187" s="202">
        <f t="shared" si="26"/>
        <v>7.6996961777477991E-4</v>
      </c>
      <c r="L187" s="202">
        <f t="shared" si="26"/>
        <v>7.6996961777478013E-4</v>
      </c>
      <c r="M187" s="202">
        <f t="shared" si="26"/>
        <v>7.6996961777478013E-4</v>
      </c>
      <c r="N187" s="202">
        <f t="shared" si="26"/>
        <v>7.6996961777478013E-4</v>
      </c>
      <c r="O187" s="202">
        <f t="shared" si="26"/>
        <v>7.6996961777477991E-4</v>
      </c>
      <c r="P187" s="202">
        <f t="shared" si="26"/>
        <v>7.6996961777477991E-4</v>
      </c>
      <c r="Q187" s="202">
        <f t="shared" si="26"/>
        <v>7.6996961777478013E-4</v>
      </c>
    </row>
    <row r="188" spans="1:17" x14ac:dyDescent="0.25">
      <c r="A188" s="129" t="s">
        <v>79</v>
      </c>
      <c r="B188" s="201">
        <f t="shared" ref="B188:Q188" si="27">IF(B$75=0,0,B$75/B$70)</f>
        <v>1.5399392355495594E-3</v>
      </c>
      <c r="C188" s="201">
        <f t="shared" si="27"/>
        <v>1.5399392355495598E-3</v>
      </c>
      <c r="D188" s="201">
        <f t="shared" si="27"/>
        <v>1.5399392355495598E-3</v>
      </c>
      <c r="E188" s="201">
        <f t="shared" si="27"/>
        <v>1.5399392355495598E-3</v>
      </c>
      <c r="F188" s="201">
        <f t="shared" si="27"/>
        <v>1.5399392355495592E-3</v>
      </c>
      <c r="G188" s="201">
        <f t="shared" si="27"/>
        <v>1.5399392355495607E-3</v>
      </c>
      <c r="H188" s="201">
        <f t="shared" si="27"/>
        <v>1.53993923554956E-3</v>
      </c>
      <c r="I188" s="201">
        <f t="shared" si="27"/>
        <v>1.5399392355495598E-3</v>
      </c>
      <c r="J188" s="201">
        <f t="shared" si="27"/>
        <v>1.5399392355495598E-3</v>
      </c>
      <c r="K188" s="201">
        <f t="shared" si="27"/>
        <v>1.5399392355495598E-3</v>
      </c>
      <c r="L188" s="201">
        <f t="shared" si="27"/>
        <v>1.53993923554956E-3</v>
      </c>
      <c r="M188" s="201">
        <f t="shared" si="27"/>
        <v>1.5399392355495603E-3</v>
      </c>
      <c r="N188" s="201">
        <f t="shared" si="27"/>
        <v>1.5399392355495603E-3</v>
      </c>
      <c r="O188" s="201">
        <f t="shared" si="27"/>
        <v>1.5399392355495596E-3</v>
      </c>
      <c r="P188" s="201">
        <f t="shared" si="27"/>
        <v>1.5399392355495598E-3</v>
      </c>
      <c r="Q188" s="201">
        <f t="shared" si="27"/>
        <v>1.53993923554956E-3</v>
      </c>
    </row>
    <row r="189" spans="1:17" x14ac:dyDescent="0.25">
      <c r="A189" s="127" t="s">
        <v>149</v>
      </c>
      <c r="B189" s="200">
        <f t="shared" ref="B189:Q189" si="28">IF(B$80=0,0,B$80/B$70)</f>
        <v>0.27748444828259922</v>
      </c>
      <c r="C189" s="200">
        <f t="shared" si="28"/>
        <v>0.27748444828259927</v>
      </c>
      <c r="D189" s="200">
        <f t="shared" si="28"/>
        <v>0.27748444828259927</v>
      </c>
      <c r="E189" s="200">
        <f t="shared" si="28"/>
        <v>0.27748444828259927</v>
      </c>
      <c r="F189" s="200">
        <f t="shared" si="28"/>
        <v>0.27748444828259922</v>
      </c>
      <c r="G189" s="200">
        <f t="shared" si="28"/>
        <v>0.27748444828259944</v>
      </c>
      <c r="H189" s="200">
        <f t="shared" si="28"/>
        <v>0.27748444828259927</v>
      </c>
      <c r="I189" s="200">
        <f t="shared" si="28"/>
        <v>0.27748444828259927</v>
      </c>
      <c r="J189" s="200">
        <f t="shared" si="28"/>
        <v>0.27748444828259927</v>
      </c>
      <c r="K189" s="200">
        <f t="shared" si="28"/>
        <v>0.27748444828259927</v>
      </c>
      <c r="L189" s="200">
        <f t="shared" si="28"/>
        <v>0.27748444828259933</v>
      </c>
      <c r="M189" s="200">
        <f t="shared" si="28"/>
        <v>0.27748444828259938</v>
      </c>
      <c r="N189" s="200">
        <f t="shared" si="28"/>
        <v>0.27748444828259933</v>
      </c>
      <c r="O189" s="200">
        <f t="shared" si="28"/>
        <v>0.27748444828259922</v>
      </c>
      <c r="P189" s="200">
        <f t="shared" si="28"/>
        <v>0.27748444828259927</v>
      </c>
      <c r="Q189" s="200">
        <f t="shared" si="28"/>
        <v>0.27748444828259933</v>
      </c>
    </row>
    <row r="190" spans="1:17" x14ac:dyDescent="0.25">
      <c r="A190" s="142" t="s">
        <v>166</v>
      </c>
      <c r="B190" s="199">
        <f t="shared" ref="B190:Q190" si="29">IF(B$81=0,0,B$81/B$70)</f>
        <v>0.13874222414129958</v>
      </c>
      <c r="C190" s="199">
        <f t="shared" si="29"/>
        <v>0.13874222414129961</v>
      </c>
      <c r="D190" s="199">
        <f t="shared" si="29"/>
        <v>0.13874222414129964</v>
      </c>
      <c r="E190" s="199">
        <f t="shared" si="29"/>
        <v>0.13874222414129964</v>
      </c>
      <c r="F190" s="199">
        <f t="shared" si="29"/>
        <v>0.13874222414129961</v>
      </c>
      <c r="G190" s="199">
        <f t="shared" si="29"/>
        <v>0.13874222414129969</v>
      </c>
      <c r="H190" s="199">
        <f t="shared" si="29"/>
        <v>0.16649066896955955</v>
      </c>
      <c r="I190" s="199">
        <f t="shared" si="29"/>
        <v>0.13946265493446805</v>
      </c>
      <c r="J190" s="199">
        <f t="shared" si="29"/>
        <v>0.13893467211910984</v>
      </c>
      <c r="K190" s="199">
        <f t="shared" si="29"/>
        <v>0.16649066896955958</v>
      </c>
      <c r="L190" s="199">
        <f t="shared" si="29"/>
        <v>0.13874222414129966</v>
      </c>
      <c r="M190" s="199">
        <f t="shared" si="29"/>
        <v>0.13874222414129969</v>
      </c>
      <c r="N190" s="199">
        <f t="shared" si="29"/>
        <v>0.13874222414129969</v>
      </c>
      <c r="O190" s="199">
        <f t="shared" si="29"/>
        <v>0.13874222414129961</v>
      </c>
      <c r="P190" s="199">
        <f t="shared" si="29"/>
        <v>0.13874222414129964</v>
      </c>
      <c r="Q190" s="199">
        <f t="shared" si="29"/>
        <v>0.13874222414129966</v>
      </c>
    </row>
    <row r="191" spans="1:17" x14ac:dyDescent="0.25">
      <c r="A191" s="142" t="s">
        <v>165</v>
      </c>
      <c r="B191" s="199">
        <f t="shared" ref="B191:Q191" si="30">IF(B$86=0,0,B$86/B$70)</f>
        <v>0.13874222414129961</v>
      </c>
      <c r="C191" s="199">
        <f t="shared" si="30"/>
        <v>0.13874222414129964</v>
      </c>
      <c r="D191" s="199">
        <f t="shared" si="30"/>
        <v>0.13874222414129964</v>
      </c>
      <c r="E191" s="199">
        <f t="shared" si="30"/>
        <v>0.13874222414129964</v>
      </c>
      <c r="F191" s="199">
        <f t="shared" si="30"/>
        <v>0.13874222414129961</v>
      </c>
      <c r="G191" s="199">
        <f t="shared" si="30"/>
        <v>0.13874222414129972</v>
      </c>
      <c r="H191" s="199">
        <f t="shared" si="30"/>
        <v>0.11099377931303969</v>
      </c>
      <c r="I191" s="199">
        <f t="shared" si="30"/>
        <v>0.13802179334813125</v>
      </c>
      <c r="J191" s="199">
        <f t="shared" si="30"/>
        <v>0.13854977616348943</v>
      </c>
      <c r="K191" s="199">
        <f t="shared" si="30"/>
        <v>0.11099377931303971</v>
      </c>
      <c r="L191" s="199">
        <f t="shared" si="30"/>
        <v>0.13874222414129966</v>
      </c>
      <c r="M191" s="199">
        <f t="shared" si="30"/>
        <v>0.13874222414129969</v>
      </c>
      <c r="N191" s="199">
        <f t="shared" si="30"/>
        <v>0.13874222414129966</v>
      </c>
      <c r="O191" s="199">
        <f t="shared" si="30"/>
        <v>0.13874222414129964</v>
      </c>
      <c r="P191" s="199">
        <f t="shared" si="30"/>
        <v>0.13874222414129964</v>
      </c>
      <c r="Q191" s="199">
        <f t="shared" si="30"/>
        <v>0.13874222414129966</v>
      </c>
    </row>
    <row r="192" spans="1:17" x14ac:dyDescent="0.25">
      <c r="A192" s="127" t="s">
        <v>148</v>
      </c>
      <c r="B192" s="200">
        <f t="shared" ref="B192:Q192" si="31">IF(B$87=0,0,B$87/B$70)</f>
        <v>0.45949841547864279</v>
      </c>
      <c r="C192" s="200">
        <f t="shared" si="31"/>
        <v>0.4594984154786429</v>
      </c>
      <c r="D192" s="200">
        <f t="shared" si="31"/>
        <v>0.45949841547864267</v>
      </c>
      <c r="E192" s="200">
        <f t="shared" si="31"/>
        <v>0.45949841547864279</v>
      </c>
      <c r="F192" s="200">
        <f t="shared" si="31"/>
        <v>0.45949841547864273</v>
      </c>
      <c r="G192" s="200">
        <f t="shared" si="31"/>
        <v>0.45949841547864295</v>
      </c>
      <c r="H192" s="200">
        <f t="shared" si="31"/>
        <v>0.45949841547864273</v>
      </c>
      <c r="I192" s="200">
        <f t="shared" si="31"/>
        <v>0.45949841547864279</v>
      </c>
      <c r="J192" s="200">
        <f t="shared" si="31"/>
        <v>0.45949841547864284</v>
      </c>
      <c r="K192" s="200">
        <f t="shared" si="31"/>
        <v>0.45949841547864279</v>
      </c>
      <c r="L192" s="200">
        <f t="shared" si="31"/>
        <v>0.45949841547864284</v>
      </c>
      <c r="M192" s="200">
        <f t="shared" si="31"/>
        <v>0.45949841547864284</v>
      </c>
      <c r="N192" s="200">
        <f t="shared" si="31"/>
        <v>0.45949841547864284</v>
      </c>
      <c r="O192" s="200">
        <f t="shared" si="31"/>
        <v>0.45949841547864284</v>
      </c>
      <c r="P192" s="200">
        <f t="shared" si="31"/>
        <v>0.45949841547864279</v>
      </c>
      <c r="Q192" s="200">
        <f t="shared" si="31"/>
        <v>0.4594984154786429</v>
      </c>
    </row>
    <row r="193" spans="1:17" x14ac:dyDescent="0.25">
      <c r="A193" s="142" t="s">
        <v>164</v>
      </c>
      <c r="B193" s="199">
        <f t="shared" ref="B193:Q193" si="32">IF(B$88=0,0,B$88/B$70)</f>
        <v>0.39273893856309533</v>
      </c>
      <c r="C193" s="199">
        <f t="shared" si="32"/>
        <v>0.2832617688366712</v>
      </c>
      <c r="D193" s="199">
        <f t="shared" si="32"/>
        <v>0.27569904928718558</v>
      </c>
      <c r="E193" s="199">
        <f t="shared" si="32"/>
        <v>0.27569904928718564</v>
      </c>
      <c r="F193" s="199">
        <f t="shared" si="32"/>
        <v>0.27569904928718564</v>
      </c>
      <c r="G193" s="199">
        <f t="shared" si="32"/>
        <v>0.27569904928718575</v>
      </c>
      <c r="H193" s="199">
        <f t="shared" si="32"/>
        <v>0.27569904928718564</v>
      </c>
      <c r="I193" s="199">
        <f t="shared" si="32"/>
        <v>0.31444354786908019</v>
      </c>
      <c r="J193" s="199">
        <f t="shared" si="32"/>
        <v>0.31893293601351452</v>
      </c>
      <c r="K193" s="199">
        <f t="shared" si="32"/>
        <v>0.27569904928718569</v>
      </c>
      <c r="L193" s="199">
        <f t="shared" si="32"/>
        <v>0.27569904928718569</v>
      </c>
      <c r="M193" s="199">
        <f t="shared" si="32"/>
        <v>0.27569904928718569</v>
      </c>
      <c r="N193" s="199">
        <f t="shared" si="32"/>
        <v>0.27569904928718564</v>
      </c>
      <c r="O193" s="199">
        <f t="shared" si="32"/>
        <v>0.27569904928718569</v>
      </c>
      <c r="P193" s="199">
        <f t="shared" si="32"/>
        <v>0.31597440937745441</v>
      </c>
      <c r="Q193" s="199">
        <f t="shared" si="32"/>
        <v>0.29306151692891752</v>
      </c>
    </row>
    <row r="194" spans="1:17" x14ac:dyDescent="0.25">
      <c r="A194" s="142" t="s">
        <v>163</v>
      </c>
      <c r="B194" s="199">
        <f t="shared" ref="B194:Q194" si="33">IF(B$93=0,0,B$93/B$70)</f>
        <v>6.67594769155474E-2</v>
      </c>
      <c r="C194" s="199">
        <f t="shared" si="33"/>
        <v>0.17623664664197161</v>
      </c>
      <c r="D194" s="199">
        <f t="shared" si="33"/>
        <v>0.18379936619145712</v>
      </c>
      <c r="E194" s="199">
        <f t="shared" si="33"/>
        <v>0.18379936619145712</v>
      </c>
      <c r="F194" s="199">
        <f t="shared" si="33"/>
        <v>0.18379936619145706</v>
      </c>
      <c r="G194" s="199">
        <f t="shared" si="33"/>
        <v>0.1837993661914572</v>
      </c>
      <c r="H194" s="199">
        <f t="shared" si="33"/>
        <v>0.18379936619145712</v>
      </c>
      <c r="I194" s="199">
        <f t="shared" si="33"/>
        <v>0.14505486760956257</v>
      </c>
      <c r="J194" s="199">
        <f t="shared" si="33"/>
        <v>0.14056547946512832</v>
      </c>
      <c r="K194" s="199">
        <f t="shared" si="33"/>
        <v>0.18379936619145709</v>
      </c>
      <c r="L194" s="199">
        <f t="shared" si="33"/>
        <v>0.18379936619145715</v>
      </c>
      <c r="M194" s="199">
        <f t="shared" si="33"/>
        <v>0.18379936619145718</v>
      </c>
      <c r="N194" s="199">
        <f t="shared" si="33"/>
        <v>0.18379936619145718</v>
      </c>
      <c r="O194" s="199">
        <f t="shared" si="33"/>
        <v>0.18379936619145715</v>
      </c>
      <c r="P194" s="199">
        <f t="shared" si="33"/>
        <v>0.1435240061011884</v>
      </c>
      <c r="Q194" s="199">
        <f t="shared" si="33"/>
        <v>0.16643689854972538</v>
      </c>
    </row>
    <row r="195" spans="1:17" x14ac:dyDescent="0.25">
      <c r="A195" s="127" t="s">
        <v>147</v>
      </c>
      <c r="B195" s="200">
        <f t="shared" ref="B195:Q195" si="34">IF(B$94=0,0,B$94/B$70)</f>
        <v>0.228962685315313</v>
      </c>
      <c r="C195" s="200">
        <f t="shared" si="34"/>
        <v>0.22896268531531302</v>
      </c>
      <c r="D195" s="200">
        <f t="shared" si="34"/>
        <v>0.22896268531531305</v>
      </c>
      <c r="E195" s="200">
        <f t="shared" si="34"/>
        <v>0.22896268531531308</v>
      </c>
      <c r="F195" s="200">
        <f t="shared" si="34"/>
        <v>0.22896268531531302</v>
      </c>
      <c r="G195" s="200">
        <f t="shared" si="34"/>
        <v>0.22896268531531305</v>
      </c>
      <c r="H195" s="200">
        <f t="shared" si="34"/>
        <v>0.22896268531531302</v>
      </c>
      <c r="I195" s="200">
        <f t="shared" si="34"/>
        <v>0.22896268531531311</v>
      </c>
      <c r="J195" s="200">
        <f t="shared" si="34"/>
        <v>0.22896268531531305</v>
      </c>
      <c r="K195" s="200">
        <f t="shared" si="34"/>
        <v>0.228962685315313</v>
      </c>
      <c r="L195" s="200">
        <f t="shared" si="34"/>
        <v>0.22896268531531291</v>
      </c>
      <c r="M195" s="200">
        <f t="shared" si="34"/>
        <v>0.22896268531531308</v>
      </c>
      <c r="N195" s="200">
        <f t="shared" si="34"/>
        <v>0.22896268531531305</v>
      </c>
      <c r="O195" s="200">
        <f t="shared" si="34"/>
        <v>0.22896268531531294</v>
      </c>
      <c r="P195" s="200">
        <f t="shared" si="34"/>
        <v>0.22896268531531305</v>
      </c>
      <c r="Q195" s="200">
        <f t="shared" si="34"/>
        <v>0.22896268531531311</v>
      </c>
    </row>
    <row r="196" spans="1:17" x14ac:dyDescent="0.25">
      <c r="A196" s="142" t="s">
        <v>162</v>
      </c>
      <c r="B196" s="199">
        <f t="shared" ref="B196:Q196" si="35">IF(B$95=0,0,B$95/B$70)</f>
        <v>9.5086001136234777E-2</v>
      </c>
      <c r="C196" s="199">
        <f t="shared" si="35"/>
        <v>9.3400956128016202E-2</v>
      </c>
      <c r="D196" s="199">
        <f t="shared" si="35"/>
        <v>6.7327416911367496E-2</v>
      </c>
      <c r="E196" s="199">
        <f t="shared" si="35"/>
        <v>6.2759898469561148E-2</v>
      </c>
      <c r="F196" s="199">
        <f t="shared" si="35"/>
        <v>3.8361918134804496E-2</v>
      </c>
      <c r="G196" s="199">
        <f t="shared" si="35"/>
        <v>3.1332907483303481E-2</v>
      </c>
      <c r="H196" s="199">
        <f t="shared" si="35"/>
        <v>4.629825162661217E-2</v>
      </c>
      <c r="I196" s="199">
        <f t="shared" si="35"/>
        <v>9.3974218371446885E-2</v>
      </c>
      <c r="J196" s="199">
        <f t="shared" si="35"/>
        <v>9.403609075092946E-2</v>
      </c>
      <c r="K196" s="199">
        <f t="shared" si="35"/>
        <v>8.1082048481783325E-2</v>
      </c>
      <c r="L196" s="199">
        <f t="shared" si="35"/>
        <v>3.764972953079542E-3</v>
      </c>
      <c r="M196" s="199">
        <f t="shared" si="35"/>
        <v>1.0636133707876026E-2</v>
      </c>
      <c r="N196" s="199">
        <f t="shared" si="35"/>
        <v>4.3493248278344859E-2</v>
      </c>
      <c r="O196" s="199">
        <f t="shared" si="35"/>
        <v>9.0101524742135952E-2</v>
      </c>
      <c r="P196" s="199">
        <f t="shared" si="35"/>
        <v>9.4181666620908738E-2</v>
      </c>
      <c r="Q196" s="199">
        <f t="shared" si="35"/>
        <v>9.3895018868669994E-2</v>
      </c>
    </row>
    <row r="197" spans="1:17" x14ac:dyDescent="0.25">
      <c r="A197" s="142" t="s">
        <v>161</v>
      </c>
      <c r="B197" s="199">
        <f t="shared" ref="B197:Q197" si="36">IF(B$99=0,0,B$99/B$70)</f>
        <v>0.1328699724237079</v>
      </c>
      <c r="C197" s="199">
        <f t="shared" si="36"/>
        <v>0.13286997242370799</v>
      </c>
      <c r="D197" s="199">
        <f t="shared" si="36"/>
        <v>0.13286997242370796</v>
      </c>
      <c r="E197" s="199">
        <f t="shared" si="36"/>
        <v>0.13286997242370796</v>
      </c>
      <c r="F197" s="199">
        <f t="shared" si="36"/>
        <v>0.13286997242370793</v>
      </c>
      <c r="G197" s="199">
        <f t="shared" si="36"/>
        <v>0.13286997242370802</v>
      </c>
      <c r="H197" s="199">
        <f t="shared" si="36"/>
        <v>0.13286997242370796</v>
      </c>
      <c r="I197" s="199">
        <f t="shared" si="36"/>
        <v>0.13286997242370796</v>
      </c>
      <c r="J197" s="199">
        <f t="shared" si="36"/>
        <v>0.13286997242370796</v>
      </c>
      <c r="K197" s="199">
        <f t="shared" si="36"/>
        <v>0.13286997242370799</v>
      </c>
      <c r="L197" s="199">
        <f t="shared" si="36"/>
        <v>0.13286997242370799</v>
      </c>
      <c r="M197" s="199">
        <f t="shared" si="36"/>
        <v>0.13286997242370799</v>
      </c>
      <c r="N197" s="199">
        <f t="shared" si="36"/>
        <v>0.13286997242370799</v>
      </c>
      <c r="O197" s="199">
        <f t="shared" si="36"/>
        <v>0.13286997242370793</v>
      </c>
      <c r="P197" s="199">
        <f t="shared" si="36"/>
        <v>0.13286997242370796</v>
      </c>
      <c r="Q197" s="199">
        <f t="shared" si="36"/>
        <v>0.13286997242370802</v>
      </c>
    </row>
    <row r="198" spans="1:17" x14ac:dyDescent="0.25">
      <c r="A198" s="140" t="s">
        <v>160</v>
      </c>
      <c r="B198" s="198">
        <f t="shared" ref="B198:Q198" si="37">IF(B$110=0,0,B$110/B$70)</f>
        <v>1.0067117553703004E-3</v>
      </c>
      <c r="C198" s="198">
        <f t="shared" si="37"/>
        <v>2.6917567635888371E-3</v>
      </c>
      <c r="D198" s="198">
        <f t="shared" si="37"/>
        <v>2.8765295980237603E-2</v>
      </c>
      <c r="E198" s="198">
        <f t="shared" si="37"/>
        <v>3.3332814422043951E-2</v>
      </c>
      <c r="F198" s="198">
        <f t="shared" si="37"/>
        <v>5.7730794756800582E-2</v>
      </c>
      <c r="G198" s="198">
        <f t="shared" si="37"/>
        <v>6.4759805408301563E-2</v>
      </c>
      <c r="H198" s="198">
        <f t="shared" si="37"/>
        <v>4.9794461264992901E-2</v>
      </c>
      <c r="I198" s="198">
        <f t="shared" si="37"/>
        <v>2.1184945201582549E-3</v>
      </c>
      <c r="J198" s="198">
        <f t="shared" si="37"/>
        <v>2.0566221406756379E-3</v>
      </c>
      <c r="K198" s="198">
        <f t="shared" si="37"/>
        <v>1.501066440982171E-2</v>
      </c>
      <c r="L198" s="198">
        <f t="shared" si="37"/>
        <v>9.2327739938525374E-2</v>
      </c>
      <c r="M198" s="198">
        <f t="shared" si="37"/>
        <v>8.5456579183729064E-2</v>
      </c>
      <c r="N198" s="198">
        <f t="shared" si="37"/>
        <v>5.2599464613260191E-2</v>
      </c>
      <c r="O198" s="198">
        <f t="shared" si="37"/>
        <v>5.991188149469048E-3</v>
      </c>
      <c r="P198" s="198">
        <f t="shared" si="37"/>
        <v>1.9110462706963315E-3</v>
      </c>
      <c r="Q198" s="198">
        <f t="shared" si="37"/>
        <v>2.1976940229351005E-3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1</v>
      </c>
      <c r="C200" s="77">
        <f t="shared" si="38"/>
        <v>1</v>
      </c>
      <c r="D200" s="77">
        <f t="shared" si="38"/>
        <v>1</v>
      </c>
      <c r="E200" s="77">
        <f t="shared" si="38"/>
        <v>0.99999999999999989</v>
      </c>
      <c r="F200" s="77">
        <f t="shared" si="38"/>
        <v>1.0000000000000002</v>
      </c>
      <c r="G200" s="77">
        <f t="shared" si="38"/>
        <v>0.99999999999999989</v>
      </c>
      <c r="H200" s="77">
        <f t="shared" si="38"/>
        <v>1</v>
      </c>
      <c r="I200" s="77">
        <f t="shared" si="38"/>
        <v>0.99999999999999978</v>
      </c>
      <c r="J200" s="77">
        <f t="shared" si="38"/>
        <v>0.99999999999999989</v>
      </c>
      <c r="K200" s="77">
        <f t="shared" si="38"/>
        <v>1.0000000000000002</v>
      </c>
      <c r="L200" s="77">
        <f t="shared" si="38"/>
        <v>1.0000000000000002</v>
      </c>
      <c r="M200" s="77">
        <f t="shared" si="38"/>
        <v>0.99999999999999989</v>
      </c>
      <c r="N200" s="77">
        <f t="shared" si="38"/>
        <v>0.99999999999999978</v>
      </c>
      <c r="O200" s="77">
        <f t="shared" si="38"/>
        <v>0.99999999999999989</v>
      </c>
      <c r="P200" s="77">
        <f t="shared" si="38"/>
        <v>0.99999999999999989</v>
      </c>
      <c r="Q200" s="77">
        <f t="shared" si="38"/>
        <v>1.0000000000000002</v>
      </c>
    </row>
    <row r="201" spans="1:17" x14ac:dyDescent="0.25">
      <c r="A201" s="132" t="s">
        <v>83</v>
      </c>
      <c r="B201" s="203">
        <f t="shared" ref="B201:Q201" si="39">IF(B$113=0,0,B$113/B$112)</f>
        <v>1.7613704661233495E-3</v>
      </c>
      <c r="C201" s="203">
        <f t="shared" si="39"/>
        <v>1.7613704661233499E-3</v>
      </c>
      <c r="D201" s="203">
        <f t="shared" si="39"/>
        <v>1.7613704661233499E-3</v>
      </c>
      <c r="E201" s="203">
        <f t="shared" si="39"/>
        <v>1.7613704661233499E-3</v>
      </c>
      <c r="F201" s="203">
        <f t="shared" si="39"/>
        <v>1.7613704661233504E-3</v>
      </c>
      <c r="G201" s="203">
        <f t="shared" si="39"/>
        <v>1.7613704661233499E-3</v>
      </c>
      <c r="H201" s="203">
        <f t="shared" si="39"/>
        <v>1.7613704661233499E-3</v>
      </c>
      <c r="I201" s="203">
        <f t="shared" si="39"/>
        <v>1.7613704661233495E-3</v>
      </c>
      <c r="J201" s="203">
        <f t="shared" si="39"/>
        <v>1.7613704661233497E-3</v>
      </c>
      <c r="K201" s="203">
        <f t="shared" si="39"/>
        <v>1.7613704661233502E-3</v>
      </c>
      <c r="L201" s="203">
        <f t="shared" si="39"/>
        <v>1.7613704661233502E-3</v>
      </c>
      <c r="M201" s="203">
        <f t="shared" si="39"/>
        <v>1.7613704661233495E-3</v>
      </c>
      <c r="N201" s="203">
        <f t="shared" si="39"/>
        <v>1.7613704661233497E-3</v>
      </c>
      <c r="O201" s="203">
        <f t="shared" si="39"/>
        <v>1.7613704661233499E-3</v>
      </c>
      <c r="P201" s="203">
        <f t="shared" si="39"/>
        <v>1.7613704661233497E-3</v>
      </c>
      <c r="Q201" s="203">
        <f t="shared" si="39"/>
        <v>1.7613704661233504E-3</v>
      </c>
    </row>
    <row r="202" spans="1:17" x14ac:dyDescent="0.25">
      <c r="A202" s="76" t="s">
        <v>82</v>
      </c>
      <c r="B202" s="202">
        <f t="shared" ref="B202:Q202" si="40">IF(B$114=0,0,B$114/B$112)</f>
        <v>8.779893729952236E-4</v>
      </c>
      <c r="C202" s="202">
        <f t="shared" si="40"/>
        <v>8.7798937299522382E-4</v>
      </c>
      <c r="D202" s="202">
        <f t="shared" si="40"/>
        <v>8.7798937299522382E-4</v>
      </c>
      <c r="E202" s="202">
        <f t="shared" si="40"/>
        <v>8.7798937299522382E-4</v>
      </c>
      <c r="F202" s="202">
        <f t="shared" si="40"/>
        <v>8.7798937299522393E-4</v>
      </c>
      <c r="G202" s="202">
        <f t="shared" si="40"/>
        <v>8.7798937299522382E-4</v>
      </c>
      <c r="H202" s="202">
        <f t="shared" si="40"/>
        <v>8.7798937299522371E-4</v>
      </c>
      <c r="I202" s="202">
        <f t="shared" si="40"/>
        <v>8.7798937299522371E-4</v>
      </c>
      <c r="J202" s="202">
        <f t="shared" si="40"/>
        <v>8.779893729952236E-4</v>
      </c>
      <c r="K202" s="202">
        <f t="shared" si="40"/>
        <v>8.7798937299522403E-4</v>
      </c>
      <c r="L202" s="202">
        <f t="shared" si="40"/>
        <v>8.7798937299522382E-4</v>
      </c>
      <c r="M202" s="202">
        <f t="shared" si="40"/>
        <v>8.779893729952236E-4</v>
      </c>
      <c r="N202" s="202">
        <f t="shared" si="40"/>
        <v>8.7798937299522371E-4</v>
      </c>
      <c r="O202" s="202">
        <f t="shared" si="40"/>
        <v>8.7798937299522371E-4</v>
      </c>
      <c r="P202" s="202">
        <f t="shared" si="40"/>
        <v>8.7798937299522371E-4</v>
      </c>
      <c r="Q202" s="202">
        <f t="shared" si="40"/>
        <v>8.7798937299522382E-4</v>
      </c>
    </row>
    <row r="203" spans="1:17" x14ac:dyDescent="0.25">
      <c r="A203" s="76" t="s">
        <v>81</v>
      </c>
      <c r="B203" s="202">
        <f t="shared" ref="B203:Q203" si="41">IF(B$115=0,0,B$115/B$112)</f>
        <v>2.2379197392260013E-2</v>
      </c>
      <c r="C203" s="202">
        <f t="shared" si="41"/>
        <v>2.2379197392260016E-2</v>
      </c>
      <c r="D203" s="202">
        <f t="shared" si="41"/>
        <v>2.2379197392260016E-2</v>
      </c>
      <c r="E203" s="202">
        <f t="shared" si="41"/>
        <v>2.2379197392260016E-2</v>
      </c>
      <c r="F203" s="202">
        <f t="shared" si="41"/>
        <v>2.237919739226002E-2</v>
      </c>
      <c r="G203" s="202">
        <f t="shared" si="41"/>
        <v>2.2379197392260016E-2</v>
      </c>
      <c r="H203" s="202">
        <f t="shared" si="41"/>
        <v>2.2379197392260016E-2</v>
      </c>
      <c r="I203" s="202">
        <f t="shared" si="41"/>
        <v>2.2379197392260013E-2</v>
      </c>
      <c r="J203" s="202">
        <f t="shared" si="41"/>
        <v>2.2379197392260016E-2</v>
      </c>
      <c r="K203" s="202">
        <f t="shared" si="41"/>
        <v>2.237919739226002E-2</v>
      </c>
      <c r="L203" s="202">
        <f t="shared" si="41"/>
        <v>2.237919739226002E-2</v>
      </c>
      <c r="M203" s="202">
        <f t="shared" si="41"/>
        <v>2.2379197392260013E-2</v>
      </c>
      <c r="N203" s="202">
        <f t="shared" si="41"/>
        <v>2.2379197392260013E-2</v>
      </c>
      <c r="O203" s="202">
        <f t="shared" si="41"/>
        <v>2.2379197392260016E-2</v>
      </c>
      <c r="P203" s="202">
        <f t="shared" si="41"/>
        <v>2.2379197392260013E-2</v>
      </c>
      <c r="Q203" s="202">
        <f t="shared" si="41"/>
        <v>2.237919739226002E-2</v>
      </c>
    </row>
    <row r="204" spans="1:17" x14ac:dyDescent="0.25">
      <c r="A204" s="76" t="s">
        <v>80</v>
      </c>
      <c r="B204" s="202">
        <f t="shared" ref="B204:Q204" si="42">IF(B$116=0,0,B$116/B$112)</f>
        <v>5.8712348870778306E-4</v>
      </c>
      <c r="C204" s="202">
        <f t="shared" si="42"/>
        <v>5.8712348870778306E-4</v>
      </c>
      <c r="D204" s="202">
        <f t="shared" si="42"/>
        <v>5.8712348870778317E-4</v>
      </c>
      <c r="E204" s="202">
        <f t="shared" si="42"/>
        <v>5.8712348870778317E-4</v>
      </c>
      <c r="F204" s="202">
        <f t="shared" si="42"/>
        <v>5.8712348870778328E-4</v>
      </c>
      <c r="G204" s="202">
        <f t="shared" si="42"/>
        <v>5.8712348870778317E-4</v>
      </c>
      <c r="H204" s="202">
        <f t="shared" si="42"/>
        <v>5.8712348870778317E-4</v>
      </c>
      <c r="I204" s="202">
        <f t="shared" si="42"/>
        <v>5.8712348870778306E-4</v>
      </c>
      <c r="J204" s="202">
        <f t="shared" si="42"/>
        <v>5.8712348870778306E-4</v>
      </c>
      <c r="K204" s="202">
        <f t="shared" si="42"/>
        <v>5.8712348870778338E-4</v>
      </c>
      <c r="L204" s="202">
        <f t="shared" si="42"/>
        <v>5.8712348870778328E-4</v>
      </c>
      <c r="M204" s="202">
        <f t="shared" si="42"/>
        <v>5.8712348870778306E-4</v>
      </c>
      <c r="N204" s="202">
        <f t="shared" si="42"/>
        <v>5.8712348870778306E-4</v>
      </c>
      <c r="O204" s="202">
        <f t="shared" si="42"/>
        <v>5.8712348870778306E-4</v>
      </c>
      <c r="P204" s="202">
        <f t="shared" si="42"/>
        <v>5.8712348870778317E-4</v>
      </c>
      <c r="Q204" s="202">
        <f t="shared" si="42"/>
        <v>5.8712348870778328E-4</v>
      </c>
    </row>
    <row r="205" spans="1:17" x14ac:dyDescent="0.25">
      <c r="A205" s="129" t="s">
        <v>79</v>
      </c>
      <c r="B205" s="201">
        <f t="shared" ref="B205:Q205" si="43">IF(B$117=0,0,B$117/B$112)</f>
        <v>1.1742469774155661E-3</v>
      </c>
      <c r="C205" s="201">
        <f t="shared" si="43"/>
        <v>1.1742469774155663E-3</v>
      </c>
      <c r="D205" s="201">
        <f t="shared" si="43"/>
        <v>1.1742469774155663E-3</v>
      </c>
      <c r="E205" s="201">
        <f t="shared" si="43"/>
        <v>1.1742469774155663E-3</v>
      </c>
      <c r="F205" s="201">
        <f t="shared" si="43"/>
        <v>1.1742469774155666E-3</v>
      </c>
      <c r="G205" s="201">
        <f t="shared" si="43"/>
        <v>1.1742469774155663E-3</v>
      </c>
      <c r="H205" s="201">
        <f t="shared" si="43"/>
        <v>1.1742469774155663E-3</v>
      </c>
      <c r="I205" s="201">
        <f t="shared" si="43"/>
        <v>1.1742469774155663E-3</v>
      </c>
      <c r="J205" s="201">
        <f t="shared" si="43"/>
        <v>1.1742469774155663E-3</v>
      </c>
      <c r="K205" s="201">
        <f t="shared" si="43"/>
        <v>1.1742469774155668E-3</v>
      </c>
      <c r="L205" s="201">
        <f t="shared" si="43"/>
        <v>1.1742469774155663E-3</v>
      </c>
      <c r="M205" s="201">
        <f t="shared" si="43"/>
        <v>1.1742469774155661E-3</v>
      </c>
      <c r="N205" s="201">
        <f t="shared" si="43"/>
        <v>1.1742469774155661E-3</v>
      </c>
      <c r="O205" s="201">
        <f t="shared" si="43"/>
        <v>1.1742469774155661E-3</v>
      </c>
      <c r="P205" s="201">
        <f t="shared" si="43"/>
        <v>1.1742469774155663E-3</v>
      </c>
      <c r="Q205" s="201">
        <f t="shared" si="43"/>
        <v>1.1742469774155666E-3</v>
      </c>
    </row>
    <row r="206" spans="1:17" x14ac:dyDescent="0.25">
      <c r="A206" s="127" t="s">
        <v>146</v>
      </c>
      <c r="B206" s="200">
        <f t="shared" ref="B206:Q206" si="44">IF(B$122=0,0,B$122/B$112)</f>
        <v>0.55703874933309605</v>
      </c>
      <c r="C206" s="200">
        <f t="shared" si="44"/>
        <v>0.55703874933309616</v>
      </c>
      <c r="D206" s="200">
        <f t="shared" si="44"/>
        <v>0.55703874933309616</v>
      </c>
      <c r="E206" s="200">
        <f t="shared" si="44"/>
        <v>0.55703874933309616</v>
      </c>
      <c r="F206" s="200">
        <f t="shared" si="44"/>
        <v>0.55703874933309627</v>
      </c>
      <c r="G206" s="200">
        <f t="shared" si="44"/>
        <v>0.55703874933309616</v>
      </c>
      <c r="H206" s="200">
        <f t="shared" si="44"/>
        <v>0.55703874933309616</v>
      </c>
      <c r="I206" s="200">
        <f t="shared" si="44"/>
        <v>0.55703874933309605</v>
      </c>
      <c r="J206" s="200">
        <f t="shared" si="44"/>
        <v>0.55703874933309605</v>
      </c>
      <c r="K206" s="200">
        <f t="shared" si="44"/>
        <v>0.55703874933309627</v>
      </c>
      <c r="L206" s="200">
        <f t="shared" si="44"/>
        <v>0.55703874933309616</v>
      </c>
      <c r="M206" s="200">
        <f t="shared" si="44"/>
        <v>0.55703874933309605</v>
      </c>
      <c r="N206" s="200">
        <f t="shared" si="44"/>
        <v>0.55703874933309605</v>
      </c>
      <c r="O206" s="200">
        <f t="shared" si="44"/>
        <v>0.55703874933309616</v>
      </c>
      <c r="P206" s="200">
        <f t="shared" si="44"/>
        <v>0.55703874933309605</v>
      </c>
      <c r="Q206" s="200">
        <f t="shared" si="44"/>
        <v>0.55703874933309627</v>
      </c>
    </row>
    <row r="207" spans="1:17" x14ac:dyDescent="0.25">
      <c r="A207" s="142" t="s">
        <v>159</v>
      </c>
      <c r="B207" s="199">
        <f t="shared" ref="B207:Q207" si="45">IF(B$123=0,0,B$123/B$112)</f>
        <v>0.38992712453316719</v>
      </c>
      <c r="C207" s="199">
        <f t="shared" si="45"/>
        <v>0.38992712453316736</v>
      </c>
      <c r="D207" s="199">
        <f t="shared" si="45"/>
        <v>0.3899271245331673</v>
      </c>
      <c r="E207" s="199">
        <f t="shared" si="45"/>
        <v>0.38992712453316736</v>
      </c>
      <c r="F207" s="199">
        <f t="shared" si="45"/>
        <v>0.38992712453316736</v>
      </c>
      <c r="G207" s="199">
        <f t="shared" si="45"/>
        <v>0.42581492393347575</v>
      </c>
      <c r="H207" s="199">
        <f t="shared" si="45"/>
        <v>0.43990721550926221</v>
      </c>
      <c r="I207" s="199">
        <f t="shared" si="45"/>
        <v>0.39079486585090523</v>
      </c>
      <c r="J207" s="199">
        <f t="shared" si="45"/>
        <v>0.40463607947808045</v>
      </c>
      <c r="K207" s="199">
        <f t="shared" si="45"/>
        <v>0.40114803807053451</v>
      </c>
      <c r="L207" s="199">
        <f t="shared" si="45"/>
        <v>0.3899271245331673</v>
      </c>
      <c r="M207" s="199">
        <f t="shared" si="45"/>
        <v>0.38992712453316725</v>
      </c>
      <c r="N207" s="199">
        <f t="shared" si="45"/>
        <v>0.38992712453316725</v>
      </c>
      <c r="O207" s="199">
        <f t="shared" si="45"/>
        <v>0.3899271245331673</v>
      </c>
      <c r="P207" s="199">
        <f t="shared" si="45"/>
        <v>0.3899271245331673</v>
      </c>
      <c r="Q207" s="199">
        <f t="shared" si="45"/>
        <v>0.38992712453316736</v>
      </c>
    </row>
    <row r="208" spans="1:17" x14ac:dyDescent="0.25">
      <c r="A208" s="142" t="s">
        <v>158</v>
      </c>
      <c r="B208" s="199">
        <f t="shared" ref="B208:Q208" si="46">IF(B$129=0,0,B$129/B$112)</f>
        <v>0.1671116247999288</v>
      </c>
      <c r="C208" s="199">
        <f t="shared" si="46"/>
        <v>0.16711162479992886</v>
      </c>
      <c r="D208" s="199">
        <f t="shared" si="46"/>
        <v>0.16711162479992883</v>
      </c>
      <c r="E208" s="199">
        <f t="shared" si="46"/>
        <v>0.16711162479992886</v>
      </c>
      <c r="F208" s="199">
        <f t="shared" si="46"/>
        <v>0.16711162479992889</v>
      </c>
      <c r="G208" s="199">
        <f t="shared" si="46"/>
        <v>0.13122382539962044</v>
      </c>
      <c r="H208" s="199">
        <f t="shared" si="46"/>
        <v>0.11713153382383396</v>
      </c>
      <c r="I208" s="199">
        <f t="shared" si="46"/>
        <v>0.16624388348219082</v>
      </c>
      <c r="J208" s="199">
        <f t="shared" si="46"/>
        <v>0.15240266985501566</v>
      </c>
      <c r="K208" s="199">
        <f t="shared" si="46"/>
        <v>0.15589071126256177</v>
      </c>
      <c r="L208" s="199">
        <f t="shared" si="46"/>
        <v>0.16711162479992886</v>
      </c>
      <c r="M208" s="199">
        <f t="shared" si="46"/>
        <v>0.1671116247999288</v>
      </c>
      <c r="N208" s="199">
        <f t="shared" si="46"/>
        <v>0.16711162479992883</v>
      </c>
      <c r="O208" s="199">
        <f t="shared" si="46"/>
        <v>0.1671116247999288</v>
      </c>
      <c r="P208" s="199">
        <f t="shared" si="46"/>
        <v>0.1671116247999288</v>
      </c>
      <c r="Q208" s="199">
        <f t="shared" si="46"/>
        <v>0.16711162479992886</v>
      </c>
    </row>
    <row r="209" spans="1:17" x14ac:dyDescent="0.25">
      <c r="A209" s="127" t="s">
        <v>145</v>
      </c>
      <c r="B209" s="200">
        <f t="shared" ref="B209:Q209" si="47">IF(B$130=0,0,B$130/B$112)</f>
        <v>0.26773267195508244</v>
      </c>
      <c r="C209" s="200">
        <f t="shared" si="47"/>
        <v>0.26773267195508249</v>
      </c>
      <c r="D209" s="200">
        <f t="shared" si="47"/>
        <v>0.26773267195508249</v>
      </c>
      <c r="E209" s="200">
        <f t="shared" si="47"/>
        <v>0.26773267195508244</v>
      </c>
      <c r="F209" s="200">
        <f t="shared" si="47"/>
        <v>0.26773267195508255</v>
      </c>
      <c r="G209" s="200">
        <f t="shared" si="47"/>
        <v>0.26773267195508244</v>
      </c>
      <c r="H209" s="200">
        <f t="shared" si="47"/>
        <v>0.26773267195508244</v>
      </c>
      <c r="I209" s="200">
        <f t="shared" si="47"/>
        <v>0.26773267195508244</v>
      </c>
      <c r="J209" s="200">
        <f t="shared" si="47"/>
        <v>0.26773267195508244</v>
      </c>
      <c r="K209" s="200">
        <f t="shared" si="47"/>
        <v>0.26773267195508255</v>
      </c>
      <c r="L209" s="200">
        <f t="shared" si="47"/>
        <v>0.26773267195508249</v>
      </c>
      <c r="M209" s="200">
        <f t="shared" si="47"/>
        <v>0.26773267195508249</v>
      </c>
      <c r="N209" s="200">
        <f t="shared" si="47"/>
        <v>0.26773267195508249</v>
      </c>
      <c r="O209" s="200">
        <f t="shared" si="47"/>
        <v>0.26773267195508244</v>
      </c>
      <c r="P209" s="200">
        <f t="shared" si="47"/>
        <v>0.26773267195508244</v>
      </c>
      <c r="Q209" s="200">
        <f t="shared" si="47"/>
        <v>0.26773267195508255</v>
      </c>
    </row>
    <row r="210" spans="1:17" x14ac:dyDescent="0.25">
      <c r="A210" s="142" t="s">
        <v>157</v>
      </c>
      <c r="B210" s="199">
        <f t="shared" ref="B210:Q210" si="48">IF(B$131=0,0,B$131/B$112)</f>
        <v>0.22883440260130289</v>
      </c>
      <c r="C210" s="199">
        <f t="shared" si="48"/>
        <v>0.16504611915661721</v>
      </c>
      <c r="D210" s="199">
        <f t="shared" si="48"/>
        <v>0.16063960317304948</v>
      </c>
      <c r="E210" s="199">
        <f t="shared" si="48"/>
        <v>0.16063960317304946</v>
      </c>
      <c r="F210" s="199">
        <f t="shared" si="48"/>
        <v>0.16063960317304954</v>
      </c>
      <c r="G210" s="199">
        <f t="shared" si="48"/>
        <v>0.16063960317304946</v>
      </c>
      <c r="H210" s="199">
        <f t="shared" si="48"/>
        <v>0.16063960317304948</v>
      </c>
      <c r="I210" s="199">
        <f t="shared" si="48"/>
        <v>0.18321458445581443</v>
      </c>
      <c r="J210" s="199">
        <f t="shared" si="48"/>
        <v>0.18583038429943483</v>
      </c>
      <c r="K210" s="199">
        <f t="shared" si="48"/>
        <v>0.16063960317304954</v>
      </c>
      <c r="L210" s="199">
        <f t="shared" si="48"/>
        <v>0.16063960317304948</v>
      </c>
      <c r="M210" s="199">
        <f t="shared" si="48"/>
        <v>0.16063960317304946</v>
      </c>
      <c r="N210" s="199">
        <f t="shared" si="48"/>
        <v>0.16063960317304946</v>
      </c>
      <c r="O210" s="199">
        <f t="shared" si="48"/>
        <v>0.16063960317304946</v>
      </c>
      <c r="P210" s="199">
        <f t="shared" si="48"/>
        <v>0.18410656063728459</v>
      </c>
      <c r="Q210" s="199">
        <f t="shared" si="48"/>
        <v>0.17075606864249485</v>
      </c>
    </row>
    <row r="211" spans="1:17" x14ac:dyDescent="0.25">
      <c r="A211" s="142" t="s">
        <v>156</v>
      </c>
      <c r="B211" s="199">
        <f t="shared" ref="B211:Q211" si="49">IF(B$136=0,0,B$136/B$112)</f>
        <v>3.8898269353779553E-2</v>
      </c>
      <c r="C211" s="199">
        <f t="shared" si="49"/>
        <v>0.10268655279846525</v>
      </c>
      <c r="D211" s="199">
        <f t="shared" si="49"/>
        <v>0.10709306878203301</v>
      </c>
      <c r="E211" s="199">
        <f t="shared" si="49"/>
        <v>0.10709306878203299</v>
      </c>
      <c r="F211" s="199">
        <f t="shared" si="49"/>
        <v>0.10709306878203302</v>
      </c>
      <c r="G211" s="199">
        <f t="shared" si="49"/>
        <v>0.10709306878203301</v>
      </c>
      <c r="H211" s="199">
        <f t="shared" si="49"/>
        <v>0.10709306878203299</v>
      </c>
      <c r="I211" s="199">
        <f t="shared" si="49"/>
        <v>8.4518087499268008E-2</v>
      </c>
      <c r="J211" s="199">
        <f t="shared" si="49"/>
        <v>8.1902287655647582E-2</v>
      </c>
      <c r="K211" s="199">
        <f t="shared" si="49"/>
        <v>0.10709306878203301</v>
      </c>
      <c r="L211" s="199">
        <f t="shared" si="49"/>
        <v>0.10709306878203302</v>
      </c>
      <c r="M211" s="199">
        <f t="shared" si="49"/>
        <v>0.10709306878203298</v>
      </c>
      <c r="N211" s="199">
        <f t="shared" si="49"/>
        <v>0.10709306878203299</v>
      </c>
      <c r="O211" s="199">
        <f t="shared" si="49"/>
        <v>0.10709306878203299</v>
      </c>
      <c r="P211" s="199">
        <f t="shared" si="49"/>
        <v>8.3626111317797888E-2</v>
      </c>
      <c r="Q211" s="199">
        <f t="shared" si="49"/>
        <v>9.6976603312587742E-2</v>
      </c>
    </row>
    <row r="212" spans="1:17" x14ac:dyDescent="0.25">
      <c r="A212" s="127" t="s">
        <v>144</v>
      </c>
      <c r="B212" s="200">
        <f t="shared" ref="B212:Q212" si="50">IF(B$137=0,0,B$137/B$112)</f>
        <v>0.14844865101431948</v>
      </c>
      <c r="C212" s="200">
        <f t="shared" si="50"/>
        <v>0.14844865101431942</v>
      </c>
      <c r="D212" s="200">
        <f t="shared" si="50"/>
        <v>0.14844865101431948</v>
      </c>
      <c r="E212" s="200">
        <f t="shared" si="50"/>
        <v>0.14844865101431945</v>
      </c>
      <c r="F212" s="200">
        <f t="shared" si="50"/>
        <v>0.1484486510143195</v>
      </c>
      <c r="G212" s="200">
        <f t="shared" si="50"/>
        <v>0.14844865101431942</v>
      </c>
      <c r="H212" s="200">
        <f t="shared" si="50"/>
        <v>0.14844865101431945</v>
      </c>
      <c r="I212" s="200">
        <f t="shared" si="50"/>
        <v>0.14844865101431942</v>
      </c>
      <c r="J212" s="200">
        <f t="shared" si="50"/>
        <v>0.14844865101431942</v>
      </c>
      <c r="K212" s="200">
        <f t="shared" si="50"/>
        <v>0.14844865101431948</v>
      </c>
      <c r="L212" s="200">
        <f t="shared" si="50"/>
        <v>0.14844865101431939</v>
      </c>
      <c r="M212" s="200">
        <f t="shared" si="50"/>
        <v>0.14844865101431945</v>
      </c>
      <c r="N212" s="200">
        <f t="shared" si="50"/>
        <v>0.14844865101431939</v>
      </c>
      <c r="O212" s="200">
        <f t="shared" si="50"/>
        <v>0.14844865101431942</v>
      </c>
      <c r="P212" s="200">
        <f t="shared" si="50"/>
        <v>0.14844865101431945</v>
      </c>
      <c r="Q212" s="200">
        <f t="shared" si="50"/>
        <v>0.14844865101431948</v>
      </c>
    </row>
    <row r="213" spans="1:17" x14ac:dyDescent="0.25">
      <c r="A213" s="142" t="s">
        <v>155</v>
      </c>
      <c r="B213" s="199">
        <f t="shared" ref="B213:Q213" si="51">IF(B$138=0,0,B$138/B$112)</f>
        <v>6.1649297044106904E-2</v>
      </c>
      <c r="C213" s="199">
        <f t="shared" si="51"/>
        <v>6.0556793005625734E-2</v>
      </c>
      <c r="D213" s="199">
        <f t="shared" si="51"/>
        <v>4.3651934825131695E-2</v>
      </c>
      <c r="E213" s="199">
        <f t="shared" si="51"/>
        <v>4.0690570399153629E-2</v>
      </c>
      <c r="F213" s="199">
        <f t="shared" si="51"/>
        <v>2.4872065898384275E-2</v>
      </c>
      <c r="G213" s="199">
        <f t="shared" si="51"/>
        <v>2.0314785537422213E-2</v>
      </c>
      <c r="H213" s="199">
        <f t="shared" si="51"/>
        <v>3.0017611772971454E-2</v>
      </c>
      <c r="I213" s="199">
        <f t="shared" si="51"/>
        <v>6.0928469318722471E-2</v>
      </c>
      <c r="J213" s="199">
        <f t="shared" si="51"/>
        <v>6.0968584463496352E-2</v>
      </c>
      <c r="K213" s="199">
        <f t="shared" si="51"/>
        <v>5.256979189435363E-2</v>
      </c>
      <c r="L213" s="199">
        <f t="shared" si="51"/>
        <v>2.4410316258318154E-3</v>
      </c>
      <c r="M213" s="199">
        <f t="shared" si="51"/>
        <v>6.8959695278195138E-3</v>
      </c>
      <c r="N213" s="199">
        <f t="shared" si="51"/>
        <v>2.8198979350105277E-2</v>
      </c>
      <c r="O213" s="199">
        <f t="shared" si="51"/>
        <v>5.8417596665952712E-2</v>
      </c>
      <c r="P213" s="199">
        <f t="shared" si="51"/>
        <v>6.1062969020040589E-2</v>
      </c>
      <c r="Q213" s="199">
        <f t="shared" si="51"/>
        <v>6.0877120081041944E-2</v>
      </c>
    </row>
    <row r="214" spans="1:17" x14ac:dyDescent="0.25">
      <c r="A214" s="142" t="s">
        <v>154</v>
      </c>
      <c r="B214" s="199">
        <f t="shared" ref="B214:Q214" si="52">IF(B$142=0,0,B$142/B$112)</f>
        <v>8.6146649352256272E-2</v>
      </c>
      <c r="C214" s="199">
        <f t="shared" si="52"/>
        <v>8.6146649352256299E-2</v>
      </c>
      <c r="D214" s="199">
        <f t="shared" si="52"/>
        <v>8.6146649352256313E-2</v>
      </c>
      <c r="E214" s="199">
        <f t="shared" si="52"/>
        <v>8.6146649352256285E-2</v>
      </c>
      <c r="F214" s="199">
        <f t="shared" si="52"/>
        <v>8.6146649352256299E-2</v>
      </c>
      <c r="G214" s="199">
        <f t="shared" si="52"/>
        <v>8.6146649352256313E-2</v>
      </c>
      <c r="H214" s="199">
        <f t="shared" si="52"/>
        <v>8.6146649352256299E-2</v>
      </c>
      <c r="I214" s="199">
        <f t="shared" si="52"/>
        <v>8.6146649352256258E-2</v>
      </c>
      <c r="J214" s="199">
        <f t="shared" si="52"/>
        <v>8.6146649352256272E-2</v>
      </c>
      <c r="K214" s="199">
        <f t="shared" si="52"/>
        <v>8.6146649352256313E-2</v>
      </c>
      <c r="L214" s="199">
        <f t="shared" si="52"/>
        <v>8.6146649352256313E-2</v>
      </c>
      <c r="M214" s="199">
        <f t="shared" si="52"/>
        <v>8.6146649352256285E-2</v>
      </c>
      <c r="N214" s="199">
        <f t="shared" si="52"/>
        <v>8.6146649352256272E-2</v>
      </c>
      <c r="O214" s="199">
        <f t="shared" si="52"/>
        <v>8.6146649352256285E-2</v>
      </c>
      <c r="P214" s="199">
        <f t="shared" si="52"/>
        <v>8.6146649352256285E-2</v>
      </c>
      <c r="Q214" s="199">
        <f t="shared" si="52"/>
        <v>8.6146649352256313E-2</v>
      </c>
    </row>
    <row r="215" spans="1:17" x14ac:dyDescent="0.25">
      <c r="A215" s="140" t="s">
        <v>153</v>
      </c>
      <c r="B215" s="198">
        <f t="shared" ref="B215:Q215" si="53">IF(B$153=0,0,B$153/B$112)</f>
        <v>6.527046179562948E-4</v>
      </c>
      <c r="C215" s="198">
        <f t="shared" si="53"/>
        <v>1.7452086564373847E-3</v>
      </c>
      <c r="D215" s="198">
        <f t="shared" si="53"/>
        <v>1.8650066836931479E-2</v>
      </c>
      <c r="E215" s="198">
        <f t="shared" si="53"/>
        <v>2.1611431262909549E-2</v>
      </c>
      <c r="F215" s="198">
        <f t="shared" si="53"/>
        <v>3.7429935763678909E-2</v>
      </c>
      <c r="G215" s="198">
        <f t="shared" si="53"/>
        <v>4.1987216124640896E-2</v>
      </c>
      <c r="H215" s="198">
        <f t="shared" si="53"/>
        <v>3.2284389889091707E-2</v>
      </c>
      <c r="I215" s="198">
        <f t="shared" si="53"/>
        <v>1.3735323433406983E-3</v>
      </c>
      <c r="J215" s="198">
        <f t="shared" si="53"/>
        <v>1.333417198566817E-3</v>
      </c>
      <c r="K215" s="198">
        <f t="shared" si="53"/>
        <v>9.7322097677095144E-3</v>
      </c>
      <c r="L215" s="198">
        <f t="shared" si="53"/>
        <v>5.9860970036231267E-2</v>
      </c>
      <c r="M215" s="198">
        <f t="shared" si="53"/>
        <v>5.5406032134243645E-2</v>
      </c>
      <c r="N215" s="198">
        <f t="shared" si="53"/>
        <v>3.4103022311957859E-2</v>
      </c>
      <c r="O215" s="198">
        <f t="shared" si="53"/>
        <v>3.8844049961104096E-3</v>
      </c>
      <c r="P215" s="198">
        <f t="shared" si="53"/>
        <v>1.2390326420225778E-3</v>
      </c>
      <c r="Q215" s="198">
        <f t="shared" si="53"/>
        <v>1.4248815810212255E-3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298.63907479567843</v>
      </c>
      <c r="C220" s="133">
        <f t="shared" si="54"/>
        <v>320.87774159520973</v>
      </c>
      <c r="D220" s="133">
        <f t="shared" si="54"/>
        <v>262.90925174912729</v>
      </c>
      <c r="E220" s="133">
        <f t="shared" si="54"/>
        <v>261.77459523701543</v>
      </c>
      <c r="F220" s="133">
        <f t="shared" si="54"/>
        <v>240.14751483637488</v>
      </c>
      <c r="G220" s="133">
        <f t="shared" si="54"/>
        <v>221.06041060960086</v>
      </c>
      <c r="H220" s="133">
        <f t="shared" si="54"/>
        <v>226.87470724041373</v>
      </c>
      <c r="I220" s="133">
        <f t="shared" si="54"/>
        <v>262.9625653226642</v>
      </c>
      <c r="J220" s="133">
        <f t="shared" si="54"/>
        <v>265.95654085277579</v>
      </c>
      <c r="K220" s="133">
        <f t="shared" si="54"/>
        <v>203.67730763876972</v>
      </c>
      <c r="L220" s="133">
        <f t="shared" si="54"/>
        <v>157.99827405782128</v>
      </c>
      <c r="M220" s="133">
        <f t="shared" si="54"/>
        <v>138.85281322810494</v>
      </c>
      <c r="N220" s="133">
        <f t="shared" si="54"/>
        <v>191.51161030618152</v>
      </c>
      <c r="O220" s="133">
        <f t="shared" si="54"/>
        <v>183.44696278750297</v>
      </c>
      <c r="P220" s="133">
        <f t="shared" si="54"/>
        <v>190.67960434460241</v>
      </c>
      <c r="Q220" s="133">
        <f t="shared" si="54"/>
        <v>164.97563278499626</v>
      </c>
    </row>
    <row r="221" spans="1:17" x14ac:dyDescent="0.25">
      <c r="A221" s="132" t="s">
        <v>83</v>
      </c>
      <c r="B221" s="131">
        <f>IF(B$6=0,0,B$6/NFM!B$11*1000)</f>
        <v>0.52162500037022685</v>
      </c>
      <c r="C221" s="131">
        <f>IF(C$6=0,0,C$6/NFM!C$11*1000)</f>
        <v>0.56046869349871475</v>
      </c>
      <c r="D221" s="131">
        <f>IF(D$6=0,0,D$6/NFM!D$11*1000)</f>
        <v>0.45921666022707336</v>
      </c>
      <c r="E221" s="131">
        <f>IF(E$6=0,0,E$6/NFM!E$11*1000)</f>
        <v>0.45723478560482111</v>
      </c>
      <c r="F221" s="131">
        <f>IF(F$6=0,0,F$6/NFM!F$11*1000)</f>
        <v>0.41945933431898585</v>
      </c>
      <c r="G221" s="131">
        <f>IF(G$6=0,0,G$6/NFM!G$11*1000)</f>
        <v>0.38612039246695457</v>
      </c>
      <c r="H221" s="131">
        <f>IF(H$6=0,0,H$6/NFM!H$11*1000)</f>
        <v>0.39627607113785657</v>
      </c>
      <c r="I221" s="131">
        <f>IF(I$6=0,0,I$6/NFM!I$11*1000)</f>
        <v>0.45930978164072256</v>
      </c>
      <c r="J221" s="131">
        <f>IF(J$6=0,0,J$6/NFM!J$11*1000)</f>
        <v>0.46453927978349391</v>
      </c>
      <c r="K221" s="131">
        <f>IF(K$6=0,0,K$6/NFM!K$11*1000)</f>
        <v>0.35575778469434732</v>
      </c>
      <c r="L221" s="131">
        <f>IF(L$6=0,0,L$6/NFM!L$11*1000)</f>
        <v>0.27597142075360742</v>
      </c>
      <c r="M221" s="131">
        <f>IF(M$6=0,0,M$6/NFM!M$11*1000)</f>
        <v>0.2425305489613892</v>
      </c>
      <c r="N221" s="131">
        <f>IF(N$6=0,0,N$6/NFM!N$11*1000)</f>
        <v>0.33450828182886627</v>
      </c>
      <c r="O221" s="131">
        <f>IF(O$6=0,0,O$6/NFM!O$11*1000)</f>
        <v>0.32042197457722948</v>
      </c>
      <c r="P221" s="131">
        <f>IF(P$6=0,0,P$6/NFM!P$11*1000)</f>
        <v>0.33305503894591904</v>
      </c>
      <c r="Q221" s="131">
        <f>IF(Q$6=0,0,Q$6/NFM!Q$11*1000)</f>
        <v>0.28815858933205274</v>
      </c>
    </row>
    <row r="222" spans="1:17" x14ac:dyDescent="0.25">
      <c r="A222" s="76" t="s">
        <v>82</v>
      </c>
      <c r="B222" s="130">
        <f>IF(B$7=0,0,B$7/NFM!B$11*1000)</f>
        <v>0.26081250018511343</v>
      </c>
      <c r="C222" s="130">
        <f>IF(C$7=0,0,C$7/NFM!C$11*1000)</f>
        <v>0.28023434674935738</v>
      </c>
      <c r="D222" s="130">
        <f>IF(D$7=0,0,D$7/NFM!D$11*1000)</f>
        <v>0.22960833011353668</v>
      </c>
      <c r="E222" s="130">
        <f>IF(E$7=0,0,E$7/NFM!E$11*1000)</f>
        <v>0.22861739280241056</v>
      </c>
      <c r="F222" s="130">
        <f>IF(F$7=0,0,F$7/NFM!F$11*1000)</f>
        <v>0.20972966715949296</v>
      </c>
      <c r="G222" s="130">
        <f>IF(G$7=0,0,G$7/NFM!G$11*1000)</f>
        <v>0.19306019623347728</v>
      </c>
      <c r="H222" s="130">
        <f>IF(H$7=0,0,H$7/NFM!H$11*1000)</f>
        <v>0.19813803556892828</v>
      </c>
      <c r="I222" s="130">
        <f>IF(I$7=0,0,I$7/NFM!I$11*1000)</f>
        <v>0.22965489082036128</v>
      </c>
      <c r="J222" s="130">
        <f>IF(J$7=0,0,J$7/NFM!J$11*1000)</f>
        <v>0.23226963989174695</v>
      </c>
      <c r="K222" s="130">
        <f>IF(K$7=0,0,K$7/NFM!K$11*1000)</f>
        <v>0.17787889234717366</v>
      </c>
      <c r="L222" s="130">
        <f>IF(L$7=0,0,L$7/NFM!L$11*1000)</f>
        <v>0.13798571037680374</v>
      </c>
      <c r="M222" s="130">
        <f>IF(M$7=0,0,M$7/NFM!M$11*1000)</f>
        <v>0.1212652744806946</v>
      </c>
      <c r="N222" s="130">
        <f>IF(N$7=0,0,N$7/NFM!N$11*1000)</f>
        <v>0.16725414091443314</v>
      </c>
      <c r="O222" s="130">
        <f>IF(O$7=0,0,O$7/NFM!O$11*1000)</f>
        <v>0.16021098728861474</v>
      </c>
      <c r="P222" s="130">
        <f>IF(P$7=0,0,P$7/NFM!P$11*1000)</f>
        <v>0.16652751947295952</v>
      </c>
      <c r="Q222" s="130">
        <f>IF(Q$7=0,0,Q$7/NFM!Q$11*1000)</f>
        <v>0.14407929466602637</v>
      </c>
    </row>
    <row r="223" spans="1:17" x14ac:dyDescent="0.25">
      <c r="A223" s="76" t="s">
        <v>81</v>
      </c>
      <c r="B223" s="130">
        <f>IF(B$8=0,0,B$8/NFM!B$11*1000)</f>
        <v>6.607250004689539</v>
      </c>
      <c r="C223" s="130">
        <f>IF(C$8=0,0,C$8/NFM!C$11*1000)</f>
        <v>7.0992701176503878</v>
      </c>
      <c r="D223" s="130">
        <f>IF(D$8=0,0,D$8/NFM!D$11*1000)</f>
        <v>5.8167443628762614</v>
      </c>
      <c r="E223" s="130">
        <f>IF(E$8=0,0,E$8/NFM!E$11*1000)</f>
        <v>5.7916406176610664</v>
      </c>
      <c r="F223" s="130">
        <f>IF(F$8=0,0,F$8/NFM!F$11*1000)</f>
        <v>5.313151568040487</v>
      </c>
      <c r="G223" s="130">
        <f>IF(G$8=0,0,G$8/NFM!G$11*1000)</f>
        <v>4.8908583045814238</v>
      </c>
      <c r="H223" s="130">
        <f>IF(H$8=0,0,H$8/NFM!H$11*1000)</f>
        <v>5.0194969010795161</v>
      </c>
      <c r="I223" s="130">
        <f>IF(I$8=0,0,I$8/NFM!I$11*1000)</f>
        <v>5.8179239007824854</v>
      </c>
      <c r="J223" s="130">
        <f>IF(J$8=0,0,J$8/NFM!J$11*1000)</f>
        <v>5.8841642105909227</v>
      </c>
      <c r="K223" s="130">
        <f>IF(K$8=0,0,K$8/NFM!K$11*1000)</f>
        <v>4.5062652727950656</v>
      </c>
      <c r="L223" s="130">
        <f>IF(L$8=0,0,L$8/NFM!L$11*1000)</f>
        <v>3.4956379962123614</v>
      </c>
      <c r="M223" s="130">
        <f>IF(M$8=0,0,M$8/NFM!M$11*1000)</f>
        <v>3.0720536201775968</v>
      </c>
      <c r="N223" s="130">
        <f>IF(N$8=0,0,N$8/NFM!N$11*1000)</f>
        <v>4.2371049031656387</v>
      </c>
      <c r="O223" s="130">
        <f>IF(O$8=0,0,O$8/NFM!O$11*1000)</f>
        <v>4.058678344644906</v>
      </c>
      <c r="P223" s="130">
        <f>IF(P$8=0,0,P$8/NFM!P$11*1000)</f>
        <v>4.218697159981641</v>
      </c>
      <c r="Q223" s="130">
        <f>IF(Q$8=0,0,Q$8/NFM!Q$11*1000)</f>
        <v>3.6500087982060001</v>
      </c>
    </row>
    <row r="224" spans="1:17" x14ac:dyDescent="0.25">
      <c r="A224" s="76" t="s">
        <v>80</v>
      </c>
      <c r="B224" s="130">
        <f>IF(B$9=0,0,B$9/NFM!B$11*1000)</f>
        <v>0.17387500012340895</v>
      </c>
      <c r="C224" s="130">
        <f>IF(C$9=0,0,C$9/NFM!C$11*1000)</f>
        <v>0.18682289783290493</v>
      </c>
      <c r="D224" s="130">
        <f>IF(D$9=0,0,D$9/NFM!D$11*1000)</f>
        <v>0.15307222007569113</v>
      </c>
      <c r="E224" s="130">
        <f>IF(E$9=0,0,E$9/NFM!E$11*1000)</f>
        <v>0.15241159520160699</v>
      </c>
      <c r="F224" s="130">
        <f>IF(F$9=0,0,F$9/NFM!F$11*1000)</f>
        <v>0.13981977810632862</v>
      </c>
      <c r="G224" s="130">
        <f>IF(G$9=0,0,G$9/NFM!G$11*1000)</f>
        <v>0.12870679748898481</v>
      </c>
      <c r="H224" s="130">
        <f>IF(H$9=0,0,H$9/NFM!H$11*1000)</f>
        <v>0.13209202371261886</v>
      </c>
      <c r="I224" s="130">
        <f>IF(I$9=0,0,I$9/NFM!I$11*1000)</f>
        <v>0.15310326054690751</v>
      </c>
      <c r="J224" s="130">
        <f>IF(J$9=0,0,J$9/NFM!J$11*1000)</f>
        <v>0.15484642659449796</v>
      </c>
      <c r="K224" s="130">
        <f>IF(K$9=0,0,K$9/NFM!K$11*1000)</f>
        <v>0.11858592823144909</v>
      </c>
      <c r="L224" s="130">
        <f>IF(L$9=0,0,L$9/NFM!L$11*1000)</f>
        <v>9.1990473584535826E-2</v>
      </c>
      <c r="M224" s="130">
        <f>IF(M$9=0,0,M$9/NFM!M$11*1000)</f>
        <v>8.0843516320463077E-2</v>
      </c>
      <c r="N224" s="130">
        <f>IF(N$9=0,0,N$9/NFM!N$11*1000)</f>
        <v>0.11150276060962207</v>
      </c>
      <c r="O224" s="130">
        <f>IF(O$9=0,0,O$9/NFM!O$11*1000)</f>
        <v>0.1068073248590765</v>
      </c>
      <c r="P224" s="130">
        <f>IF(P$9=0,0,P$9/NFM!P$11*1000)</f>
        <v>0.11101834631530635</v>
      </c>
      <c r="Q224" s="130">
        <f>IF(Q$9=0,0,Q$9/NFM!Q$11*1000)</f>
        <v>9.6052863110684228E-2</v>
      </c>
    </row>
    <row r="225" spans="1:17" x14ac:dyDescent="0.25">
      <c r="A225" s="129" t="s">
        <v>79</v>
      </c>
      <c r="B225" s="128">
        <f>IF(B$10=0,0,B$10/NFM!B$11*1000)</f>
        <v>0.3477500002468179</v>
      </c>
      <c r="C225" s="128">
        <f>IF(C$10=0,0,C$10/NFM!C$11*1000)</f>
        <v>0.37364579566580991</v>
      </c>
      <c r="D225" s="128">
        <f>IF(D$10=0,0,D$10/NFM!D$11*1000)</f>
        <v>0.3061444401513822</v>
      </c>
      <c r="E225" s="128">
        <f>IF(E$10=0,0,E$10/NFM!E$11*1000)</f>
        <v>0.30482319040321398</v>
      </c>
      <c r="F225" s="128">
        <f>IF(F$10=0,0,F$10/NFM!F$11*1000)</f>
        <v>0.27963955621265724</v>
      </c>
      <c r="G225" s="128">
        <f>IF(G$10=0,0,G$10/NFM!G$11*1000)</f>
        <v>0.25741359497796962</v>
      </c>
      <c r="H225" s="128">
        <f>IF(H$10=0,0,H$10/NFM!H$11*1000)</f>
        <v>0.26418404742523771</v>
      </c>
      <c r="I225" s="128">
        <f>IF(I$10=0,0,I$10/NFM!I$11*1000)</f>
        <v>0.30620652109381508</v>
      </c>
      <c r="J225" s="128">
        <f>IF(J$10=0,0,J$10/NFM!J$11*1000)</f>
        <v>0.30969285318899592</v>
      </c>
      <c r="K225" s="128">
        <f>IF(K$10=0,0,K$10/NFM!K$11*1000)</f>
        <v>0.23717185646289818</v>
      </c>
      <c r="L225" s="128">
        <f>IF(L$10=0,0,L$10/NFM!L$11*1000)</f>
        <v>0.18398094716907165</v>
      </c>
      <c r="M225" s="128">
        <f>IF(M$10=0,0,M$10/NFM!M$11*1000)</f>
        <v>0.16168703264092615</v>
      </c>
      <c r="N225" s="128">
        <f>IF(N$10=0,0,N$10/NFM!N$11*1000)</f>
        <v>0.22300552121924416</v>
      </c>
      <c r="O225" s="128">
        <f>IF(O$10=0,0,O$10/NFM!O$11*1000)</f>
        <v>0.21361464971815297</v>
      </c>
      <c r="P225" s="128">
        <f>IF(P$10=0,0,P$10/NFM!P$11*1000)</f>
        <v>0.22203669263061271</v>
      </c>
      <c r="Q225" s="128">
        <f>IF(Q$10=0,0,Q$10/NFM!Q$11*1000)</f>
        <v>0.19210572622136846</v>
      </c>
    </row>
    <row r="226" spans="1:17" x14ac:dyDescent="0.25">
      <c r="A226" s="127" t="s">
        <v>152</v>
      </c>
      <c r="B226" s="126">
        <f>IF(B$15=0,0,B$15/NFM!B$11*1000)</f>
        <v>118.99831661911007</v>
      </c>
      <c r="C226" s="126">
        <f>IF(C$15=0,0,C$15/NFM!C$11*1000)</f>
        <v>127.85972872604248</v>
      </c>
      <c r="D226" s="126">
        <f>IF(D$15=0,0,D$15/NFM!D$11*1000)</f>
        <v>104.76110134998554</v>
      </c>
      <c r="E226" s="126">
        <f>IF(E$15=0,0,E$15/NFM!E$11*1000)</f>
        <v>104.30897627233247</v>
      </c>
      <c r="F226" s="126">
        <f>IF(F$15=0,0,F$15/NFM!F$11*1000)</f>
        <v>95.691262187786919</v>
      </c>
      <c r="G226" s="126">
        <f>IF(G$15=0,0,G$15/NFM!G$11*1000)</f>
        <v>88.085649045321901</v>
      </c>
      <c r="H226" s="126">
        <f>IF(H$15=0,0,H$15/NFM!H$11*1000)</f>
        <v>90.402464123403249</v>
      </c>
      <c r="I226" s="126">
        <f>IF(I$15=0,0,I$15/NFM!I$11*1000)</f>
        <v>104.78234513902477</v>
      </c>
      <c r="J226" s="126">
        <f>IF(J$15=0,0,J$15/NFM!J$11*1000)</f>
        <v>105.97535060331589</v>
      </c>
      <c r="K226" s="126">
        <f>IF(K$15=0,0,K$15/NFM!K$11*1000)</f>
        <v>81.159027026549495</v>
      </c>
      <c r="L226" s="126">
        <f>IF(L$15=0,0,L$15/NFM!L$11*1000)</f>
        <v>62.957363012422569</v>
      </c>
      <c r="M226" s="126">
        <f>IF(M$15=0,0,M$15/NFM!M$11*1000)</f>
        <v>55.328496591670032</v>
      </c>
      <c r="N226" s="126">
        <f>IF(N$15=0,0,N$15/NFM!N$11*1000)</f>
        <v>76.311377722565865</v>
      </c>
      <c r="O226" s="126">
        <f>IF(O$15=0,0,O$15/NFM!O$11*1000)</f>
        <v>73.09786830653978</v>
      </c>
      <c r="P226" s="126">
        <f>IF(P$15=0,0,P$15/NFM!P$11*1000)</f>
        <v>75.979849408956142</v>
      </c>
      <c r="Q226" s="126">
        <f>IF(Q$15=0,0,Q$15/NFM!Q$11*1000)</f>
        <v>65.737621903693068</v>
      </c>
    </row>
    <row r="227" spans="1:17" x14ac:dyDescent="0.25">
      <c r="A227" s="72" t="s">
        <v>151</v>
      </c>
      <c r="B227" s="125">
        <f>IF(B$26=0,0,B$26/NFM!B$11*1000)</f>
        <v>171.72944567095325</v>
      </c>
      <c r="C227" s="125">
        <f>IF(C$26=0,0,C$26/NFM!C$11*1000)</f>
        <v>184.51757101777011</v>
      </c>
      <c r="D227" s="125">
        <f>IF(D$26=0,0,D$26/NFM!D$11*1000)</f>
        <v>151.18336438569784</v>
      </c>
      <c r="E227" s="125">
        <f>IF(E$26=0,0,E$26/NFM!E$11*1000)</f>
        <v>150.53089138300982</v>
      </c>
      <c r="F227" s="125">
        <f>IF(F$26=0,0,F$26/NFM!F$11*1000)</f>
        <v>138.09445274475001</v>
      </c>
      <c r="G227" s="125">
        <f>IF(G$26=0,0,G$26/NFM!G$11*1000)</f>
        <v>127.11860227853016</v>
      </c>
      <c r="H227" s="125">
        <f>IF(H$26=0,0,H$26/NFM!H$11*1000)</f>
        <v>130.46205603808633</v>
      </c>
      <c r="I227" s="125">
        <f>IF(I$26=0,0,I$26/NFM!I$11*1000)</f>
        <v>151.21402182875511</v>
      </c>
      <c r="J227" s="125">
        <f>IF(J$26=0,0,J$26/NFM!J$11*1000)</f>
        <v>152.93567783941026</v>
      </c>
      <c r="K227" s="125">
        <f>IF(K$26=0,0,K$26/NFM!K$11*1000)</f>
        <v>117.12262087768927</v>
      </c>
      <c r="L227" s="125">
        <f>IF(L$26=0,0,L$26/NFM!L$11*1000)</f>
        <v>90.855344497302326</v>
      </c>
      <c r="M227" s="125">
        <f>IF(M$26=0,0,M$26/NFM!M$11*1000)</f>
        <v>79.845936643853818</v>
      </c>
      <c r="N227" s="125">
        <f>IF(N$26=0,0,N$26/NFM!N$11*1000)</f>
        <v>110.12685697587784</v>
      </c>
      <c r="O227" s="125">
        <f>IF(O$26=0,0,O$26/NFM!O$11*1000)</f>
        <v>105.48936119987522</v>
      </c>
      <c r="P227" s="125">
        <f>IF(P$26=0,0,P$26/NFM!P$11*1000)</f>
        <v>109.64842017829982</v>
      </c>
      <c r="Q227" s="125">
        <f>IF(Q$26=0,0,Q$26/NFM!Q$11*1000)</f>
        <v>94.867605609767068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1194.5562991827139</v>
      </c>
      <c r="C229" s="133">
        <f t="shared" si="55"/>
        <v>1261.8368240999246</v>
      </c>
      <c r="D229" s="133">
        <f t="shared" si="55"/>
        <v>1033.8784286013524</v>
      </c>
      <c r="E229" s="133">
        <f t="shared" si="55"/>
        <v>1019.7501120683966</v>
      </c>
      <c r="F229" s="133">
        <f t="shared" si="55"/>
        <v>963.54913905825185</v>
      </c>
      <c r="G229" s="133">
        <f t="shared" si="55"/>
        <v>891.95307202166691</v>
      </c>
      <c r="H229" s="133">
        <f t="shared" si="55"/>
        <v>912.82363096757103</v>
      </c>
      <c r="I229" s="133">
        <f t="shared" si="55"/>
        <v>1043.4640278079894</v>
      </c>
      <c r="J229" s="133">
        <f t="shared" si="55"/>
        <v>1055.3444479810114</v>
      </c>
      <c r="K229" s="133">
        <f t="shared" si="55"/>
        <v>808.21368448796511</v>
      </c>
      <c r="L229" s="133">
        <f t="shared" si="55"/>
        <v>626.95431660696261</v>
      </c>
      <c r="M229" s="133">
        <f t="shared" si="55"/>
        <v>550.98304804596944</v>
      </c>
      <c r="N229" s="133">
        <f t="shared" si="55"/>
        <v>759.93887577449368</v>
      </c>
      <c r="O229" s="133">
        <f t="shared" si="55"/>
        <v>727.93747826619665</v>
      </c>
      <c r="P229" s="133">
        <f t="shared" si="55"/>
        <v>756.63738572869784</v>
      </c>
      <c r="Q229" s="133">
        <f t="shared" si="55"/>
        <v>646.7898435233551</v>
      </c>
    </row>
    <row r="230" spans="1:17" x14ac:dyDescent="0.25">
      <c r="A230" s="132" t="s">
        <v>83</v>
      </c>
      <c r="B230" s="131">
        <f>IF(B$34=0,0,B$34/NFM!B$13*1000)</f>
        <v>1.5281452803733646</v>
      </c>
      <c r="C230" s="131">
        <f>IF(C$34=0,0,C$34/NFM!C$13*1000)</f>
        <v>1.6142144063606634</v>
      </c>
      <c r="D230" s="131">
        <f>IF(D$34=0,0,D$34/NFM!D$13*1000)</f>
        <v>1.322596885745718</v>
      </c>
      <c r="E230" s="131">
        <f>IF(E$34=0,0,E$34/NFM!E$13*1000)</f>
        <v>1.3045231287832129</v>
      </c>
      <c r="F230" s="131">
        <f>IF(F$34=0,0,F$34/NFM!F$13*1000)</f>
        <v>1.2326276042971733</v>
      </c>
      <c r="G230" s="131">
        <f>IF(G$34=0,0,G$34/NFM!G$13*1000)</f>
        <v>1.1410377880531783</v>
      </c>
      <c r="H230" s="131">
        <f>IF(H$34=0,0,H$34/NFM!H$13*1000)</f>
        <v>1.1677366101796514</v>
      </c>
      <c r="I230" s="131">
        <f>IF(I$34=0,0,I$34/NFM!I$13*1000)</f>
        <v>1.334859336830857</v>
      </c>
      <c r="J230" s="131">
        <f>IF(J$34=0,0,J$34/NFM!J$13*1000)</f>
        <v>1.3500574551854938</v>
      </c>
      <c r="K230" s="131">
        <f>IF(K$34=0,0,K$34/NFM!K$13*1000)</f>
        <v>1.0339135362045764</v>
      </c>
      <c r="L230" s="131">
        <f>IF(L$34=0,0,L$34/NFM!L$13*1000)</f>
        <v>0.80203610377186196</v>
      </c>
      <c r="M230" s="131">
        <f>IF(M$34=0,0,M$34/NFM!M$13*1000)</f>
        <v>0.70484927752107007</v>
      </c>
      <c r="N230" s="131">
        <f>IF(N$34=0,0,N$34/NFM!N$13*1000)</f>
        <v>0.9721576180055842</v>
      </c>
      <c r="O230" s="131">
        <f>IF(O$34=0,0,O$34/NFM!O$13*1000)</f>
        <v>0.93121958553184148</v>
      </c>
      <c r="P230" s="131">
        <f>IF(P$34=0,0,P$34/NFM!P$13*1000)</f>
        <v>0.96793416161835977</v>
      </c>
      <c r="Q230" s="131">
        <f>IF(Q$34=0,0,Q$34/NFM!Q$13*1000)</f>
        <v>0.82741085325980335</v>
      </c>
    </row>
    <row r="231" spans="1:17" x14ac:dyDescent="0.25">
      <c r="A231" s="76" t="s">
        <v>82</v>
      </c>
      <c r="B231" s="130">
        <f>IF(B$35=0,0,B$35/NFM!B$13*1000)</f>
        <v>0.70954388253055345</v>
      </c>
      <c r="C231" s="130">
        <f>IF(C$35=0,0,C$35/NFM!C$13*1000)</f>
        <v>0.74950724373932442</v>
      </c>
      <c r="D231" s="130">
        <f>IF(D$35=0,0,D$35/NFM!D$13*1000)</f>
        <v>0.6141042618052327</v>
      </c>
      <c r="E231" s="130">
        <f>IF(E$35=0,0,E$35/NFM!E$13*1000)</f>
        <v>0.60571230859777592</v>
      </c>
      <c r="F231" s="130">
        <f>IF(F$35=0,0,F$35/NFM!F$13*1000)</f>
        <v>0.57232999198457324</v>
      </c>
      <c r="G231" s="130">
        <f>IF(G$35=0,0,G$35/NFM!G$13*1000)</f>
        <v>0.52980328025586487</v>
      </c>
      <c r="H231" s="130">
        <f>IF(H$35=0,0,H$35/NFM!H$13*1000)</f>
        <v>0.54219999812943109</v>
      </c>
      <c r="I231" s="130">
        <f>IF(I$35=0,0,I$35/NFM!I$13*1000)</f>
        <v>0.6197979267100282</v>
      </c>
      <c r="J231" s="130">
        <f>IF(J$35=0,0,J$35/NFM!J$13*1000)</f>
        <v>0.62685467193118494</v>
      </c>
      <c r="K231" s="130">
        <f>IF(K$35=0,0,K$35/NFM!K$13*1000)</f>
        <v>0.4800636654783571</v>
      </c>
      <c r="L231" s="130">
        <f>IF(L$35=0,0,L$35/NFM!L$13*1000)</f>
        <v>0.37239902403842406</v>
      </c>
      <c r="M231" s="130">
        <f>IF(M$35=0,0,M$35/NFM!M$13*1000)</f>
        <v>0.32727352522985459</v>
      </c>
      <c r="N231" s="130">
        <f>IF(N$35=0,0,N$35/NFM!N$13*1000)</f>
        <v>0.45138934077184345</v>
      </c>
      <c r="O231" s="130">
        <f>IF(O$35=0,0,O$35/NFM!O$13*1000)</f>
        <v>0.43238111499799275</v>
      </c>
      <c r="P231" s="130">
        <f>IF(P$35=0,0,P$35/NFM!P$13*1000)</f>
        <v>0.4494283180332479</v>
      </c>
      <c r="Q231" s="130">
        <f>IF(Q$35=0,0,Q$35/NFM!Q$13*1000)</f>
        <v>0.38418095243302997</v>
      </c>
    </row>
    <row r="232" spans="1:17" x14ac:dyDescent="0.25">
      <c r="A232" s="76" t="s">
        <v>81</v>
      </c>
      <c r="B232" s="130">
        <f>IF(B$36=0,0,B$36/NFM!B$13*1000)</f>
        <v>20.844062903424348</v>
      </c>
      <c r="C232" s="130">
        <f>IF(C$36=0,0,C$36/NFM!C$13*1000)</f>
        <v>22.018054865552251</v>
      </c>
      <c r="D232" s="130">
        <f>IF(D$36=0,0,D$36/NFM!D$13*1000)</f>
        <v>18.040361107303397</v>
      </c>
      <c r="E232" s="130">
        <f>IF(E$36=0,0,E$36/NFM!E$13*1000)</f>
        <v>17.793833154846148</v>
      </c>
      <c r="F232" s="130">
        <f>IF(F$36=0,0,F$36/NFM!F$13*1000)</f>
        <v>16.813170613065072</v>
      </c>
      <c r="G232" s="130">
        <f>IF(G$36=0,0,G$36/NFM!G$13*1000)</f>
        <v>15.563875853186961</v>
      </c>
      <c r="H232" s="130">
        <f>IF(H$36=0,0,H$36/NFM!H$13*1000)</f>
        <v>15.928050604762657</v>
      </c>
      <c r="I232" s="130">
        <f>IF(I$36=0,0,I$36/NFM!I$13*1000)</f>
        <v>18.207622234273181</v>
      </c>
      <c r="J232" s="130">
        <f>IF(J$36=0,0,J$36/NFM!J$13*1000)</f>
        <v>18.414926172626696</v>
      </c>
      <c r="K232" s="130">
        <f>IF(K$36=0,0,K$36/NFM!K$13*1000)</f>
        <v>14.102689752171113</v>
      </c>
      <c r="L232" s="130">
        <f>IF(L$36=0,0,L$36/NFM!L$13*1000)</f>
        <v>10.939857101645151</v>
      </c>
      <c r="M232" s="130">
        <f>IF(M$36=0,0,M$36/NFM!M$13*1000)</f>
        <v>9.6142185345707301</v>
      </c>
      <c r="N232" s="130">
        <f>IF(N$36=0,0,N$36/NFM!N$13*1000)</f>
        <v>13.260332510270647</v>
      </c>
      <c r="O232" s="130">
        <f>IF(O$36=0,0,O$36/NFM!O$13*1000)</f>
        <v>12.701933426764244</v>
      </c>
      <c r="P232" s="130">
        <f>IF(P$36=0,0,P$36/NFM!P$13*1000)</f>
        <v>13.202724119408972</v>
      </c>
      <c r="Q232" s="130">
        <f>IF(Q$36=0,0,Q$36/NFM!Q$13*1000)</f>
        <v>11.285971362689791</v>
      </c>
    </row>
    <row r="233" spans="1:17" x14ac:dyDescent="0.25">
      <c r="A233" s="76" t="s">
        <v>80</v>
      </c>
      <c r="B233" s="130">
        <f>IF(B$37=0,0,B$37/NFM!B$13*1000)</f>
        <v>0.5093817601244548</v>
      </c>
      <c r="C233" s="130">
        <f>IF(C$37=0,0,C$37/NFM!C$13*1000)</f>
        <v>0.53807146878688772</v>
      </c>
      <c r="D233" s="130">
        <f>IF(D$37=0,0,D$37/NFM!D$13*1000)</f>
        <v>0.44086562858190587</v>
      </c>
      <c r="E233" s="130">
        <f>IF(E$37=0,0,E$37/NFM!E$13*1000)</f>
        <v>0.43484104292773756</v>
      </c>
      <c r="F233" s="130">
        <f>IF(F$37=0,0,F$37/NFM!F$13*1000)</f>
        <v>0.41087586809905768</v>
      </c>
      <c r="G233" s="130">
        <f>IF(G$37=0,0,G$37/NFM!G$13*1000)</f>
        <v>0.38034592935105938</v>
      </c>
      <c r="H233" s="130">
        <f>IF(H$37=0,0,H$37/NFM!H$13*1000)</f>
        <v>0.38924553672655032</v>
      </c>
      <c r="I233" s="130">
        <f>IF(I$37=0,0,I$37/NFM!I$13*1000)</f>
        <v>0.44495311227695222</v>
      </c>
      <c r="J233" s="130">
        <f>IF(J$37=0,0,J$37/NFM!J$13*1000)</f>
        <v>0.45001915172849788</v>
      </c>
      <c r="K233" s="130">
        <f>IF(K$37=0,0,K$37/NFM!K$13*1000)</f>
        <v>0.34463784540152542</v>
      </c>
      <c r="L233" s="130">
        <f>IF(L$37=0,0,L$37/NFM!L$13*1000)</f>
        <v>0.26734536792395391</v>
      </c>
      <c r="M233" s="130">
        <f>IF(M$37=0,0,M$37/NFM!M$13*1000)</f>
        <v>0.23494975917368993</v>
      </c>
      <c r="N233" s="130">
        <f>IF(N$37=0,0,N$37/NFM!N$13*1000)</f>
        <v>0.32405253933519462</v>
      </c>
      <c r="O233" s="130">
        <f>IF(O$37=0,0,O$37/NFM!O$13*1000)</f>
        <v>0.31040652851061379</v>
      </c>
      <c r="P233" s="130">
        <f>IF(P$37=0,0,P$37/NFM!P$13*1000)</f>
        <v>0.3226447205394532</v>
      </c>
      <c r="Q233" s="130">
        <f>IF(Q$37=0,0,Q$37/NFM!Q$13*1000)</f>
        <v>0.27580361775326773</v>
      </c>
    </row>
    <row r="234" spans="1:17" x14ac:dyDescent="0.25">
      <c r="A234" s="129" t="s">
        <v>79</v>
      </c>
      <c r="B234" s="128">
        <f>IF(B$38=0,0,B$38/NFM!B$13*1000)</f>
        <v>1.0187635202489096</v>
      </c>
      <c r="C234" s="128">
        <f>IF(C$38=0,0,C$38/NFM!C$13*1000)</f>
        <v>1.0761429375737754</v>
      </c>
      <c r="D234" s="128">
        <f>IF(D$38=0,0,D$38/NFM!D$13*1000)</f>
        <v>0.88173125716381151</v>
      </c>
      <c r="E234" s="128">
        <f>IF(E$38=0,0,E$38/NFM!E$13*1000)</f>
        <v>0.86968208585547513</v>
      </c>
      <c r="F234" s="128">
        <f>IF(F$38=0,0,F$38/NFM!F$13*1000)</f>
        <v>0.82175173619811537</v>
      </c>
      <c r="G234" s="128">
        <f>IF(G$38=0,0,G$38/NFM!G$13*1000)</f>
        <v>0.76069185870211875</v>
      </c>
      <c r="H234" s="128">
        <f>IF(H$38=0,0,H$38/NFM!H$13*1000)</f>
        <v>0.77849107345310053</v>
      </c>
      <c r="I234" s="128">
        <f>IF(I$38=0,0,I$38/NFM!I$13*1000)</f>
        <v>0.88990622455390467</v>
      </c>
      <c r="J234" s="128">
        <f>IF(J$38=0,0,J$38/NFM!J$13*1000)</f>
        <v>0.90003830345699576</v>
      </c>
      <c r="K234" s="128">
        <f>IF(K$38=0,0,K$38/NFM!K$13*1000)</f>
        <v>0.68927569080305084</v>
      </c>
      <c r="L234" s="128">
        <f>IF(L$38=0,0,L$38/NFM!L$13*1000)</f>
        <v>0.53469073584790783</v>
      </c>
      <c r="M234" s="128">
        <f>IF(M$38=0,0,M$38/NFM!M$13*1000)</f>
        <v>0.46989951834737992</v>
      </c>
      <c r="N234" s="128">
        <f>IF(N$38=0,0,N$38/NFM!N$13*1000)</f>
        <v>0.64810507867038925</v>
      </c>
      <c r="O234" s="128">
        <f>IF(O$38=0,0,O$38/NFM!O$13*1000)</f>
        <v>0.62081305702122758</v>
      </c>
      <c r="P234" s="128">
        <f>IF(P$38=0,0,P$38/NFM!P$13*1000)</f>
        <v>0.64528944107890629</v>
      </c>
      <c r="Q234" s="128">
        <f>IF(Q$38=0,0,Q$38/NFM!Q$13*1000)</f>
        <v>0.55160723550653545</v>
      </c>
    </row>
    <row r="235" spans="1:17" x14ac:dyDescent="0.25">
      <c r="A235" s="127" t="s">
        <v>150</v>
      </c>
      <c r="B235" s="126">
        <f>IF(B$43=0,0,B$43/NFM!B$13*1000)</f>
        <v>512.92592743778914</v>
      </c>
      <c r="C235" s="126">
        <f>IF(C$43=0,0,C$43/NFM!C$13*1000)</f>
        <v>541.81525284277211</v>
      </c>
      <c r="D235" s="126">
        <f>IF(D$43=0,0,D$43/NFM!D$13*1000)</f>
        <v>443.93307557885134</v>
      </c>
      <c r="E235" s="126">
        <f>IF(E$43=0,0,E$43/NFM!E$13*1000)</f>
        <v>437.86657217021411</v>
      </c>
      <c r="F235" s="126">
        <f>IF(F$43=0,0,F$43/NFM!F$13*1000)</f>
        <v>413.73465287611521</v>
      </c>
      <c r="G235" s="126">
        <f>IF(G$43=0,0,G$43/NFM!G$13*1000)</f>
        <v>382.99229346554279</v>
      </c>
      <c r="H235" s="126">
        <f>IF(H$43=0,0,H$43/NFM!H$13*1000)</f>
        <v>391.95382237028923</v>
      </c>
      <c r="I235" s="126">
        <f>IF(I$43=0,0,I$43/NFM!I$13*1000)</f>
        <v>448.04899909495106</v>
      </c>
      <c r="J235" s="126">
        <f>IF(J$43=0,0,J$43/NFM!J$13*1000)</f>
        <v>453.15028694531617</v>
      </c>
      <c r="K235" s="126">
        <f>IF(K$43=0,0,K$43/NFM!K$13*1000)</f>
        <v>347.0357604472303</v>
      </c>
      <c r="L235" s="126">
        <f>IF(L$43=0,0,L$43/NFM!L$13*1000)</f>
        <v>269.2054987502637</v>
      </c>
      <c r="M235" s="126">
        <f>IF(M$43=0,0,M$43/NFM!M$13*1000)</f>
        <v>236.58448841200371</v>
      </c>
      <c r="N235" s="126">
        <f>IF(N$43=0,0,N$43/NFM!N$13*1000)</f>
        <v>326.30722630599274</v>
      </c>
      <c r="O235" s="126">
        <f>IF(O$43=0,0,O$43/NFM!O$13*1000)</f>
        <v>312.56626951100628</v>
      </c>
      <c r="P235" s="126">
        <f>IF(P$43=0,0,P$43/NFM!P$13*1000)</f>
        <v>324.88961221377713</v>
      </c>
      <c r="Q235" s="126">
        <f>IF(Q$43=0,0,Q$43/NFM!Q$13*1000)</f>
        <v>277.72259923918045</v>
      </c>
    </row>
    <row r="236" spans="1:17" x14ac:dyDescent="0.25">
      <c r="A236" s="127" t="s">
        <v>148</v>
      </c>
      <c r="B236" s="126">
        <f>IF(B$44=0,0,B$44/NFM!B$13*1000)</f>
        <v>327.39952815178037</v>
      </c>
      <c r="C236" s="126">
        <f>IF(C$44=0,0,C$44/NFM!C$13*1000)</f>
        <v>345.83952309113124</v>
      </c>
      <c r="D236" s="126">
        <f>IF(D$44=0,0,D$44/NFM!D$13*1000)</f>
        <v>283.36153760352221</v>
      </c>
      <c r="E236" s="126">
        <f>IF(E$44=0,0,E$44/NFM!E$13*1000)</f>
        <v>279.4893013852431</v>
      </c>
      <c r="F236" s="126">
        <f>IF(F$44=0,0,F$44/NFM!F$13*1000)</f>
        <v>264.08594864432899</v>
      </c>
      <c r="G236" s="126">
        <f>IF(G$44=0,0,G$44/NFM!G$13*1000)</f>
        <v>244.46316604183585</v>
      </c>
      <c r="H236" s="126">
        <f>IF(H$44=0,0,H$44/NFM!H$13*1000)</f>
        <v>250.18329087465278</v>
      </c>
      <c r="I236" s="126">
        <f>IF(I$44=0,0,I$44/NFM!I$13*1000)</f>
        <v>285.98872282656458</v>
      </c>
      <c r="J236" s="126">
        <f>IF(J$44=0,0,J$44/NFM!J$13*1000)</f>
        <v>289.24486400764874</v>
      </c>
      <c r="K236" s="126">
        <f>IF(K$44=0,0,K$44/NFM!K$13*1000)</f>
        <v>221.51218751950876</v>
      </c>
      <c r="L236" s="126">
        <f>IF(L$44=0,0,L$44/NFM!L$13*1000)</f>
        <v>171.83329707463645</v>
      </c>
      <c r="M236" s="126">
        <f>IF(M$44=0,0,M$44/NFM!M$13*1000)</f>
        <v>151.01137558213006</v>
      </c>
      <c r="N236" s="126">
        <f>IF(N$44=0,0,N$44/NFM!N$13*1000)</f>
        <v>208.28120828042097</v>
      </c>
      <c r="O236" s="126">
        <f>IF(O$44=0,0,O$44/NFM!O$13*1000)</f>
        <v>199.51038479425938</v>
      </c>
      <c r="P236" s="126">
        <f>IF(P$44=0,0,P$44/NFM!P$13*1000)</f>
        <v>207.37634822155982</v>
      </c>
      <c r="Q236" s="126">
        <f>IF(Q$44=0,0,Q$44/NFM!Q$13*1000)</f>
        <v>177.26974419522159</v>
      </c>
    </row>
    <row r="237" spans="1:17" x14ac:dyDescent="0.25">
      <c r="A237" s="72" t="s">
        <v>147</v>
      </c>
      <c r="B237" s="125">
        <f>IF(B$51=0,0,B$51/NFM!B$13*1000)</f>
        <v>329.62094624644277</v>
      </c>
      <c r="C237" s="125">
        <f>IF(C$51=0,0,C$51/NFM!C$13*1000)</f>
        <v>348.18605724400834</v>
      </c>
      <c r="D237" s="125">
        <f>IF(D$51=0,0,D$51/NFM!D$13*1000)</f>
        <v>285.28415627837882</v>
      </c>
      <c r="E237" s="125">
        <f>IF(E$51=0,0,E$51/NFM!E$13*1000)</f>
        <v>281.38564679192893</v>
      </c>
      <c r="F237" s="125">
        <f>IF(F$51=0,0,F$51/NFM!F$13*1000)</f>
        <v>265.87778172416358</v>
      </c>
      <c r="G237" s="125">
        <f>IF(G$51=0,0,G$51/NFM!G$13*1000)</f>
        <v>246.12185780473902</v>
      </c>
      <c r="H237" s="125">
        <f>IF(H$51=0,0,H$51/NFM!H$13*1000)</f>
        <v>251.88079389937766</v>
      </c>
      <c r="I237" s="125">
        <f>IF(I$51=0,0,I$51/NFM!I$13*1000)</f>
        <v>287.92916705182876</v>
      </c>
      <c r="J237" s="125">
        <f>IF(J$51=0,0,J$51/NFM!J$13*1000)</f>
        <v>291.20740127311751</v>
      </c>
      <c r="K237" s="125">
        <f>IF(K$51=0,0,K$51/NFM!K$13*1000)</f>
        <v>223.01515603116746</v>
      </c>
      <c r="L237" s="125">
        <f>IF(L$51=0,0,L$51/NFM!L$13*1000)</f>
        <v>172.99919244883517</v>
      </c>
      <c r="M237" s="125">
        <f>IF(M$51=0,0,M$51/NFM!M$13*1000)</f>
        <v>152.03599343699298</v>
      </c>
      <c r="N237" s="125">
        <f>IF(N$51=0,0,N$51/NFM!N$13*1000)</f>
        <v>209.69440410102627</v>
      </c>
      <c r="O237" s="125">
        <f>IF(O$51=0,0,O$51/NFM!O$13*1000)</f>
        <v>200.86407024810504</v>
      </c>
      <c r="P237" s="125">
        <f>IF(P$51=0,0,P$51/NFM!P$13*1000)</f>
        <v>208.78340453268203</v>
      </c>
      <c r="Q237" s="125">
        <f>IF(Q$51=0,0,Q$51/NFM!Q$13*1000)</f>
        <v>178.47252606731055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127.41933857948949</v>
      </c>
      <c r="C239" s="133">
        <f t="shared" si="56"/>
        <v>136.9078364139562</v>
      </c>
      <c r="D239" s="133">
        <f t="shared" si="56"/>
        <v>101.15486312866803</v>
      </c>
      <c r="E239" s="133">
        <f t="shared" si="56"/>
        <v>97.717255003704267</v>
      </c>
      <c r="F239" s="133">
        <f t="shared" si="56"/>
        <v>93.96115339922558</v>
      </c>
      <c r="G239" s="133">
        <f t="shared" si="56"/>
        <v>88.063592648933067</v>
      </c>
      <c r="H239" s="133">
        <f t="shared" si="56"/>
        <v>91.042775137877157</v>
      </c>
      <c r="I239" s="133">
        <f t="shared" si="56"/>
        <v>105.23575017837499</v>
      </c>
      <c r="J239" s="133">
        <f t="shared" si="56"/>
        <v>105.84800423900987</v>
      </c>
      <c r="K239" s="133">
        <f t="shared" si="56"/>
        <v>81.061501451369921</v>
      </c>
      <c r="L239" s="133">
        <f t="shared" si="56"/>
        <v>63.47451749944679</v>
      </c>
      <c r="M239" s="133">
        <f t="shared" si="56"/>
        <v>59.703917619350634</v>
      </c>
      <c r="N239" s="133">
        <f t="shared" si="56"/>
        <v>82.346141493625225</v>
      </c>
      <c r="O239" s="133">
        <f t="shared" si="56"/>
        <v>78.878505225476289</v>
      </c>
      <c r="P239" s="133">
        <f t="shared" si="56"/>
        <v>81.988395660220135</v>
      </c>
      <c r="Q239" s="133">
        <f t="shared" si="56"/>
        <v>70.936204748079263</v>
      </c>
    </row>
    <row r="240" spans="1:17" x14ac:dyDescent="0.25">
      <c r="A240" s="132" t="s">
        <v>83</v>
      </c>
      <c r="B240" s="131">
        <f>IF(B$71=0,0,B$71/NFM!B$14*1000)</f>
        <v>0.29432705826949435</v>
      </c>
      <c r="C240" s="131">
        <f>IF(C$71=0,0,C$71/NFM!C$14*1000)</f>
        <v>0.31624462342207782</v>
      </c>
      <c r="D240" s="131">
        <f>IF(D$71=0,0,D$71/NFM!D$14*1000)</f>
        <v>0.2336585138977221</v>
      </c>
      <c r="E240" s="131">
        <f>IF(E$71=0,0,E$71/NFM!E$14*1000)</f>
        <v>0.22571795245560858</v>
      </c>
      <c r="F240" s="131">
        <f>IF(F$71=0,0,F$71/NFM!F$14*1000)</f>
        <v>0.21704170010543752</v>
      </c>
      <c r="G240" s="131">
        <f>IF(G$71=0,0,G$71/NFM!G$14*1000)</f>
        <v>0.20341887231531877</v>
      </c>
      <c r="H240" s="131">
        <f>IF(H$71=0,0,H$71/NFM!H$14*1000)</f>
        <v>0.21030051232219951</v>
      </c>
      <c r="I240" s="131">
        <f>IF(I$71=0,0,I$71/NFM!I$14*1000)</f>
        <v>0.24308499102325684</v>
      </c>
      <c r="J240" s="131">
        <f>IF(J$71=0,0,J$71/NFM!J$14*1000)</f>
        <v>0.24449924209840113</v>
      </c>
      <c r="K240" s="131">
        <f>IF(K$71=0,0,K$71/NFM!K$14*1000)</f>
        <v>0.18724467986628318</v>
      </c>
      <c r="L240" s="131">
        <f>IF(L$71=0,0,L$71/NFM!L$14*1000)</f>
        <v>0.14662034993246292</v>
      </c>
      <c r="M240" s="131">
        <f>IF(M$71=0,0,M$71/NFM!M$14*1000)</f>
        <v>0.13791060788708509</v>
      </c>
      <c r="N240" s="131">
        <f>IF(N$71=0,0,N$71/NFM!N$14*1000)</f>
        <v>0.19021208127322364</v>
      </c>
      <c r="O240" s="131">
        <f>IF(O$71=0,0,O$71/NFM!O$14*1000)</f>
        <v>0.18220215755731789</v>
      </c>
      <c r="P240" s="131">
        <f>IF(P$71=0,0,P$71/NFM!P$14*1000)</f>
        <v>0.18938572100540133</v>
      </c>
      <c r="Q240" s="131">
        <f>IF(Q$71=0,0,Q$71/NFM!Q$14*1000)</f>
        <v>0.16385616736881636</v>
      </c>
    </row>
    <row r="241" spans="1:17" x14ac:dyDescent="0.25">
      <c r="A241" s="76" t="s">
        <v>82</v>
      </c>
      <c r="B241" s="130">
        <f>IF(B$72=0,0,B$72/NFM!B$14*1000)</f>
        <v>0.15248412864687924</v>
      </c>
      <c r="C241" s="130">
        <f>IF(C$72=0,0,C$72/NFM!C$14*1000)</f>
        <v>0.16383911871813794</v>
      </c>
      <c r="D241" s="130">
        <f>IF(D$72=0,0,D$72/NFM!D$14*1000)</f>
        <v>0.12105314102652343</v>
      </c>
      <c r="E241" s="130">
        <f>IF(E$72=0,0,E$72/NFM!E$14*1000)</f>
        <v>0.1169393174467728</v>
      </c>
      <c r="F241" s="130">
        <f>IF(F$72=0,0,F$72/NFM!F$14*1000)</f>
        <v>0.11244434920527013</v>
      </c>
      <c r="G241" s="130">
        <f>IF(G$72=0,0,G$72/NFM!G$14*1000)</f>
        <v>0.10538667317135027</v>
      </c>
      <c r="H241" s="130">
        <f>IF(H$72=0,0,H$72/NFM!H$14*1000)</f>
        <v>0.1089518937334024</v>
      </c>
      <c r="I241" s="130">
        <f>IF(I$72=0,0,I$72/NFM!I$14*1000)</f>
        <v>0.12593678359458382</v>
      </c>
      <c r="J241" s="130">
        <f>IF(J$72=0,0,J$72/NFM!J$14*1000)</f>
        <v>0.12666947478563237</v>
      </c>
      <c r="K241" s="130">
        <f>IF(K$72=0,0,K$72/NFM!K$14*1000)</f>
        <v>9.7007193361852415E-2</v>
      </c>
      <c r="L241" s="130">
        <f>IF(L$72=0,0,L$72/NFM!L$14*1000)</f>
        <v>7.5960655580912154E-2</v>
      </c>
      <c r="M241" s="130">
        <f>IF(M$72=0,0,M$72/NFM!M$14*1000)</f>
        <v>7.1448337092978653E-2</v>
      </c>
      <c r="N241" s="130">
        <f>IF(N$72=0,0,N$72/NFM!N$14*1000)</f>
        <v>9.8544536277394165E-2</v>
      </c>
      <c r="O241" s="130">
        <f>IF(O$72=0,0,O$72/NFM!O$14*1000)</f>
        <v>9.4394777687310569E-2</v>
      </c>
      <c r="P241" s="130">
        <f>IF(P$72=0,0,P$72/NFM!P$14*1000)</f>
        <v>9.8116417890562316E-2</v>
      </c>
      <c r="Q241" s="130">
        <f>IF(Q$72=0,0,Q$72/NFM!Q$14*1000)</f>
        <v>8.4890139056714775E-2</v>
      </c>
    </row>
    <row r="242" spans="1:17" x14ac:dyDescent="0.25">
      <c r="A242" s="76" t="s">
        <v>81</v>
      </c>
      <c r="B242" s="130">
        <f>IF(B$73=0,0,B$73/NFM!B$14*1000)</f>
        <v>3.5980573671671721</v>
      </c>
      <c r="C242" s="130">
        <f>IF(C$73=0,0,C$73/NFM!C$14*1000)</f>
        <v>3.8659928306318068</v>
      </c>
      <c r="D242" s="130">
        <f>IF(D$73=0,0,D$73/NFM!D$14*1000)</f>
        <v>2.856403153261049</v>
      </c>
      <c r="E242" s="130">
        <f>IF(E$73=0,0,E$73/NFM!E$14*1000)</f>
        <v>2.7593322425394118</v>
      </c>
      <c r="F242" s="130">
        <f>IF(F$73=0,0,F$73/NFM!F$14*1000)</f>
        <v>2.653267737728064</v>
      </c>
      <c r="G242" s="130">
        <f>IF(G$73=0,0,G$73/NFM!G$14*1000)</f>
        <v>2.4867328762033512</v>
      </c>
      <c r="H242" s="130">
        <f>IF(H$73=0,0,H$73/NFM!H$14*1000)</f>
        <v>2.5708587994892698</v>
      </c>
      <c r="I242" s="130">
        <f>IF(I$73=0,0,I$73/NFM!I$14*1000)</f>
        <v>2.9716389242002861</v>
      </c>
      <c r="J242" s="130">
        <f>IF(J$73=0,0,J$73/NFM!J$14*1000)</f>
        <v>2.9889277067195192</v>
      </c>
      <c r="K242" s="130">
        <f>IF(K$73=0,0,K$73/NFM!K$14*1000)</f>
        <v>2.2890083698620196</v>
      </c>
      <c r="L242" s="130">
        <f>IF(L$73=0,0,L$73/NFM!L$14*1000)</f>
        <v>1.7923884856284205</v>
      </c>
      <c r="M242" s="130">
        <f>IF(M$73=0,0,M$73/NFM!M$14*1000)</f>
        <v>1.6859145796384278</v>
      </c>
      <c r="N242" s="130">
        <f>IF(N$73=0,0,N$73/NFM!N$14*1000)</f>
        <v>2.3252839354058721</v>
      </c>
      <c r="O242" s="130">
        <f>IF(O$73=0,0,O$73/NFM!O$14*1000)</f>
        <v>2.227365092313732</v>
      </c>
      <c r="P242" s="130">
        <f>IF(P$73=0,0,P$73/NFM!P$14*1000)</f>
        <v>2.3151819364015882</v>
      </c>
      <c r="Q242" s="130">
        <f>IF(Q$73=0,0,Q$73/NFM!Q$14*1000)</f>
        <v>2.0030910294945601</v>
      </c>
    </row>
    <row r="243" spans="1:17" x14ac:dyDescent="0.25">
      <c r="A243" s="76" t="s">
        <v>80</v>
      </c>
      <c r="B243" s="130">
        <f>IF(B$74=0,0,B$74/NFM!B$14*1000)</f>
        <v>9.8109019423164773E-2</v>
      </c>
      <c r="C243" s="130">
        <f>IF(C$74=0,0,C$74/NFM!C$14*1000)</f>
        <v>0.10541487447402594</v>
      </c>
      <c r="D243" s="130">
        <f>IF(D$74=0,0,D$74/NFM!D$14*1000)</f>
        <v>7.7886171299240692E-2</v>
      </c>
      <c r="E243" s="130">
        <f>IF(E$74=0,0,E$74/NFM!E$14*1000)</f>
        <v>7.5239317485202864E-2</v>
      </c>
      <c r="F243" s="130">
        <f>IF(F$74=0,0,F$74/NFM!F$14*1000)</f>
        <v>7.2347233368479161E-2</v>
      </c>
      <c r="G243" s="130">
        <f>IF(G$74=0,0,G$74/NFM!G$14*1000)</f>
        <v>6.7806290771772915E-2</v>
      </c>
      <c r="H243" s="130">
        <f>IF(H$74=0,0,H$74/NFM!H$14*1000)</f>
        <v>7.0100170774066509E-2</v>
      </c>
      <c r="I243" s="130">
        <f>IF(I$74=0,0,I$74/NFM!I$14*1000)</f>
        <v>8.10283303410856E-2</v>
      </c>
      <c r="J243" s="130">
        <f>IF(J$74=0,0,J$74/NFM!J$14*1000)</f>
        <v>8.1499747366133704E-2</v>
      </c>
      <c r="K243" s="130">
        <f>IF(K$74=0,0,K$74/NFM!K$14*1000)</f>
        <v>6.2414893288761049E-2</v>
      </c>
      <c r="L243" s="130">
        <f>IF(L$74=0,0,L$74/NFM!L$14*1000)</f>
        <v>4.8873449977487632E-2</v>
      </c>
      <c r="M243" s="130">
        <f>IF(M$74=0,0,M$74/NFM!M$14*1000)</f>
        <v>4.5970202629028366E-2</v>
      </c>
      <c r="N243" s="130">
        <f>IF(N$74=0,0,N$74/NFM!N$14*1000)</f>
        <v>6.3404027091074566E-2</v>
      </c>
      <c r="O243" s="130">
        <f>IF(O$74=0,0,O$74/NFM!O$14*1000)</f>
        <v>6.0734052519105956E-2</v>
      </c>
      <c r="P243" s="130">
        <f>IF(P$74=0,0,P$74/NFM!P$14*1000)</f>
        <v>6.3128573668467108E-2</v>
      </c>
      <c r="Q243" s="130">
        <f>IF(Q$74=0,0,Q$74/NFM!Q$14*1000)</f>
        <v>5.4618722456272119E-2</v>
      </c>
    </row>
    <row r="244" spans="1:17" x14ac:dyDescent="0.25">
      <c r="A244" s="129" t="s">
        <v>79</v>
      </c>
      <c r="B244" s="128">
        <f>IF(B$75=0,0,B$75/NFM!B$14*1000)</f>
        <v>0.19621803884632955</v>
      </c>
      <c r="C244" s="128">
        <f>IF(C$75=0,0,C$75/NFM!C$14*1000)</f>
        <v>0.21082974894805187</v>
      </c>
      <c r="D244" s="128">
        <f>IF(D$75=0,0,D$75/NFM!D$14*1000)</f>
        <v>0.15577234259848138</v>
      </c>
      <c r="E244" s="128">
        <f>IF(E$75=0,0,E$75/NFM!E$14*1000)</f>
        <v>0.15047863497040573</v>
      </c>
      <c r="F244" s="128">
        <f>IF(F$75=0,0,F$75/NFM!F$14*1000)</f>
        <v>0.14469446673695832</v>
      </c>
      <c r="G244" s="128">
        <f>IF(G$75=0,0,G$75/NFM!G$14*1000)</f>
        <v>0.13561258154354583</v>
      </c>
      <c r="H244" s="128">
        <f>IF(H$75=0,0,H$75/NFM!H$14*1000)</f>
        <v>0.14020034154813302</v>
      </c>
      <c r="I244" s="128">
        <f>IF(I$75=0,0,I$75/NFM!I$14*1000)</f>
        <v>0.1620566606821712</v>
      </c>
      <c r="J244" s="128">
        <f>IF(J$75=0,0,J$75/NFM!J$14*1000)</f>
        <v>0.16299949473226741</v>
      </c>
      <c r="K244" s="128">
        <f>IF(K$75=0,0,K$75/NFM!K$14*1000)</f>
        <v>0.1248297865775221</v>
      </c>
      <c r="L244" s="128">
        <f>IF(L$75=0,0,L$75/NFM!L$14*1000)</f>
        <v>9.774689995497525E-2</v>
      </c>
      <c r="M244" s="128">
        <f>IF(M$75=0,0,M$75/NFM!M$14*1000)</f>
        <v>9.1940405258056732E-2</v>
      </c>
      <c r="N244" s="128">
        <f>IF(N$75=0,0,N$75/NFM!N$14*1000)</f>
        <v>0.12680805418214913</v>
      </c>
      <c r="O244" s="128">
        <f>IF(O$75=0,0,O$75/NFM!O$14*1000)</f>
        <v>0.1214681050382119</v>
      </c>
      <c r="P244" s="128">
        <f>IF(P$75=0,0,P$75/NFM!P$14*1000)</f>
        <v>0.12625714733693422</v>
      </c>
      <c r="Q244" s="128">
        <f>IF(Q$75=0,0,Q$75/NFM!Q$14*1000)</f>
        <v>0.10923744491254421</v>
      </c>
    </row>
    <row r="245" spans="1:17" x14ac:dyDescent="0.25">
      <c r="A245" s="127" t="s">
        <v>149</v>
      </c>
      <c r="B245" s="126">
        <f>IF(B$80=0,0,B$80/NFM!B$14*1000)</f>
        <v>35.356884866263357</v>
      </c>
      <c r="C245" s="126">
        <f>IF(C$80=0,0,C$80/NFM!C$14*1000)</f>
        <v>37.989795452890981</v>
      </c>
      <c r="D245" s="126">
        <f>IF(D$80=0,0,D$80/NFM!D$14*1000)</f>
        <v>28.068901386360292</v>
      </c>
      <c r="E245" s="126">
        <f>IF(E$80=0,0,E$80/NFM!E$14*1000)</f>
        <v>27.115018592392939</v>
      </c>
      <c r="F245" s="126">
        <f>IF(F$80=0,0,F$80/NFM!F$14*1000)</f>
        <v>26.072758810980783</v>
      </c>
      <c r="G245" s="126">
        <f>IF(G$80=0,0,G$80/NFM!G$14*1000)</f>
        <v>24.436277419972757</v>
      </c>
      <c r="H245" s="126">
        <f>IF(H$80=0,0,H$80/NFM!H$14*1000)</f>
        <v>25.262954229250592</v>
      </c>
      <c r="I245" s="126">
        <f>IF(I$80=0,0,I$80/NFM!I$14*1000)</f>
        <v>29.201284077851831</v>
      </c>
      <c r="J245" s="126">
        <f>IF(J$80=0,0,J$80/NFM!J$14*1000)</f>
        <v>29.371175058075881</v>
      </c>
      <c r="K245" s="126">
        <f>IF(K$80=0,0,K$80/NFM!K$14*1000)</f>
        <v>22.493306007192498</v>
      </c>
      <c r="L245" s="126">
        <f>IF(L$80=0,0,L$80/NFM!L$14*1000)</f>
        <v>17.613191468338186</v>
      </c>
      <c r="M245" s="126">
        <f>IF(M$80=0,0,M$80/NFM!M$14*1000)</f>
        <v>16.566908640915273</v>
      </c>
      <c r="N245" s="126">
        <f>IF(N$80=0,0,N$80/NFM!N$14*1000)</f>
        <v>22.849773640559448</v>
      </c>
      <c r="O245" s="126">
        <f>IF(O$80=0,0,O$80/NFM!O$14*1000)</f>
        <v>21.887558503847405</v>
      </c>
      <c r="P245" s="126">
        <f>IF(P$80=0,0,P$80/NFM!P$14*1000)</f>
        <v>22.750504735351637</v>
      </c>
      <c r="Q245" s="126">
        <f>IF(Q$80=0,0,Q$80/NFM!Q$14*1000)</f>
        <v>19.68369363778227</v>
      </c>
    </row>
    <row r="246" spans="1:17" x14ac:dyDescent="0.25">
      <c r="A246" s="127" t="s">
        <v>148</v>
      </c>
      <c r="B246" s="126">
        <f>IF(B$87=0,0,B$87/NFM!B$14*1000)</f>
        <v>58.548984178612123</v>
      </c>
      <c r="C246" s="126">
        <f>IF(C$87=0,0,C$87/NFM!C$14*1000)</f>
        <v>62.908933898822113</v>
      </c>
      <c r="D246" s="126">
        <f>IF(D$87=0,0,D$87/NFM!D$14*1000)</f>
        <v>46.480499325581938</v>
      </c>
      <c r="E246" s="126">
        <f>IF(E$87=0,0,E$87/NFM!E$14*1000)</f>
        <v>44.900923839124587</v>
      </c>
      <c r="F246" s="126">
        <f>IF(F$87=0,0,F$87/NFM!F$14*1000)</f>
        <v>43.175001103489848</v>
      </c>
      <c r="G246" s="126">
        <f>IF(G$87=0,0,G$87/NFM!G$14*1000)</f>
        <v>40.465081283541394</v>
      </c>
      <c r="H246" s="126">
        <f>IF(H$87=0,0,H$87/NFM!H$14*1000)</f>
        <v>41.834010916632927</v>
      </c>
      <c r="I246" s="126">
        <f>IF(I$87=0,0,I$87/NFM!I$14*1000)</f>
        <v>48.355660458669597</v>
      </c>
      <c r="J246" s="126">
        <f>IF(J$87=0,0,J$87/NFM!J$14*1000)</f>
        <v>48.636990229401697</v>
      </c>
      <c r="K246" s="126">
        <f>IF(K$87=0,0,K$87/NFM!K$14*1000)</f>
        <v>37.247631473224182</v>
      </c>
      <c r="L246" s="126">
        <f>IF(L$87=0,0,L$87/NFM!L$14*1000)</f>
        <v>29.166440214267187</v>
      </c>
      <c r="M246" s="126">
        <f>IF(M$87=0,0,M$87/NFM!M$14*1000)</f>
        <v>27.433855543959037</v>
      </c>
      <c r="N246" s="126">
        <f>IF(N$87=0,0,N$87/NFM!N$14*1000)</f>
        <v>37.837921537100911</v>
      </c>
      <c r="O246" s="126">
        <f>IF(O$87=0,0,O$87/NFM!O$14*1000)</f>
        <v>36.244548166430206</v>
      </c>
      <c r="P246" s="126">
        <f>IF(P$87=0,0,P$87/NFM!P$14*1000)</f>
        <v>37.673537893507181</v>
      </c>
      <c r="Q246" s="126">
        <f>IF(Q$87=0,0,Q$87/NFM!Q$14*1000)</f>
        <v>32.595073681810995</v>
      </c>
    </row>
    <row r="247" spans="1:17" x14ac:dyDescent="0.25">
      <c r="A247" s="72" t="s">
        <v>147</v>
      </c>
      <c r="B247" s="125">
        <f>IF(B$94=0,0,B$94/NFM!B$14*1000)</f>
        <v>29.174273922260976</v>
      </c>
      <c r="C247" s="125">
        <f>IF(C$94=0,0,C$94/NFM!C$14*1000)</f>
        <v>31.346785866049004</v>
      </c>
      <c r="D247" s="125">
        <f>IF(D$94=0,0,D$94/NFM!D$14*1000)</f>
        <v>23.16068909464278</v>
      </c>
      <c r="E247" s="125">
        <f>IF(E$94=0,0,E$94/NFM!E$14*1000)</f>
        <v>22.37360510728934</v>
      </c>
      <c r="F247" s="125">
        <f>IF(F$94=0,0,F$94/NFM!F$14*1000)</f>
        <v>21.513597997610745</v>
      </c>
      <c r="G247" s="125">
        <f>IF(G$94=0,0,G$94/NFM!G$14*1000)</f>
        <v>20.163276651413565</v>
      </c>
      <c r="H247" s="125">
        <f>IF(H$94=0,0,H$94/NFM!H$14*1000)</f>
        <v>20.845398274126573</v>
      </c>
      <c r="I247" s="125">
        <f>IF(I$94=0,0,I$94/NFM!I$14*1000)</f>
        <v>24.095059952012175</v>
      </c>
      <c r="J247" s="125">
        <f>IF(J$94=0,0,J$94/NFM!J$14*1000)</f>
        <v>24.235243285830336</v>
      </c>
      <c r="K247" s="125">
        <f>IF(K$94=0,0,K$94/NFM!K$14*1000)</f>
        <v>18.560059047996798</v>
      </c>
      <c r="L247" s="125">
        <f>IF(L$94=0,0,L$94/NFM!L$14*1000)</f>
        <v>14.533295975767157</v>
      </c>
      <c r="M247" s="125">
        <f>IF(M$94=0,0,M$94/NFM!M$14*1000)</f>
        <v>13.669969301970752</v>
      </c>
      <c r="N247" s="125">
        <f>IF(N$94=0,0,N$94/NFM!N$14*1000)</f>
        <v>18.854193681735151</v>
      </c>
      <c r="O247" s="125">
        <f>IF(O$94=0,0,O$94/NFM!O$14*1000)</f>
        <v>18.060234370082998</v>
      </c>
      <c r="P247" s="125">
        <f>IF(P$94=0,0,P$94/NFM!P$14*1000)</f>
        <v>18.77228323505836</v>
      </c>
      <c r="Q247" s="125">
        <f>IF(Q$94=0,0,Q$94/NFM!Q$14*1000)</f>
        <v>16.241743925197085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298.6390747956786</v>
      </c>
      <c r="C249" s="133">
        <f t="shared" si="57"/>
        <v>320.87774159520967</v>
      </c>
      <c r="D249" s="133">
        <f t="shared" si="57"/>
        <v>262.90925174912741</v>
      </c>
      <c r="E249" s="133">
        <f t="shared" si="57"/>
        <v>261.77459523701521</v>
      </c>
      <c r="F249" s="133">
        <f t="shared" si="57"/>
        <v>251.71238076788953</v>
      </c>
      <c r="G249" s="133">
        <f t="shared" si="57"/>
        <v>235.91341488172111</v>
      </c>
      <c r="H249" s="133">
        <f t="shared" si="57"/>
        <v>242.11837292702648</v>
      </c>
      <c r="I249" s="133">
        <f t="shared" si="57"/>
        <v>280.63096689386646</v>
      </c>
      <c r="J249" s="133">
        <f t="shared" si="57"/>
        <v>283.82610703421665</v>
      </c>
      <c r="K249" s="133">
        <f t="shared" si="57"/>
        <v>198.68493777199708</v>
      </c>
      <c r="L249" s="133">
        <f t="shared" si="57"/>
        <v>153.87232566705487</v>
      </c>
      <c r="M249" s="133">
        <f t="shared" si="57"/>
        <v>147.12134225517855</v>
      </c>
      <c r="N249" s="133">
        <f t="shared" si="57"/>
        <v>202.9159115372762</v>
      </c>
      <c r="O249" s="133">
        <f t="shared" si="57"/>
        <v>194.37102331946457</v>
      </c>
      <c r="P249" s="133">
        <f t="shared" si="57"/>
        <v>202.03436055544086</v>
      </c>
      <c r="Q249" s="133">
        <f t="shared" si="57"/>
        <v>174.79974636778491</v>
      </c>
    </row>
    <row r="250" spans="1:17" x14ac:dyDescent="0.25">
      <c r="A250" s="132" t="s">
        <v>83</v>
      </c>
      <c r="B250" s="131">
        <f>IF(B$113=0,0,B$113/NFM!B$15*1000)</f>
        <v>0.5260140463755103</v>
      </c>
      <c r="C250" s="131">
        <f>IF(C$113=0,0,C$113/NFM!C$15*1000)</f>
        <v>0.56518457728216231</v>
      </c>
      <c r="D250" s="131">
        <f>IF(D$113=0,0,D$113/NFM!D$15*1000)</f>
        <v>0.46308059130150175</v>
      </c>
      <c r="E250" s="131">
        <f>IF(E$113=0,0,E$113/NFM!E$15*1000)</f>
        <v>0.46108204083187282</v>
      </c>
      <c r="F250" s="131">
        <f>IF(F$113=0,0,F$113/NFM!F$15*1000)</f>
        <v>0.4433587534421557</v>
      </c>
      <c r="G250" s="131">
        <f>IF(G$113=0,0,G$113/NFM!G$15*1000)</f>
        <v>0.41553092153496846</v>
      </c>
      <c r="H250" s="131">
        <f>IF(H$113=0,0,H$113/NFM!H$15*1000)</f>
        <v>0.42646015137950372</v>
      </c>
      <c r="I250" s="131">
        <f>IF(I$113=0,0,I$113/NFM!I$15*1000)</f>
        <v>0.49429509696649598</v>
      </c>
      <c r="J250" s="131">
        <f>IF(J$113=0,0,J$113/NFM!J$15*1000)</f>
        <v>0.49992292244483405</v>
      </c>
      <c r="K250" s="131">
        <f>IF(K$113=0,0,K$113/NFM!K$15*1000)</f>
        <v>0.34995778145515127</v>
      </c>
      <c r="L250" s="131">
        <f>IF(L$113=0,0,L$113/NFM!L$15*1000)</f>
        <v>0.27102616998366436</v>
      </c>
      <c r="M250" s="131">
        <f>IF(M$113=0,0,M$113/NFM!M$15*1000)</f>
        <v>0.25913518718469669</v>
      </c>
      <c r="N250" s="131">
        <f>IF(N$113=0,0,N$113/NFM!N$15*1000)</f>
        <v>0.35741009368825666</v>
      </c>
      <c r="O250" s="131">
        <f>IF(O$113=0,0,O$113/NFM!O$15*1000)</f>
        <v>0.34235937994507781</v>
      </c>
      <c r="P250" s="131">
        <f>IF(P$113=0,0,P$113/NFM!P$15*1000)</f>
        <v>0.35585735582446981</v>
      </c>
      <c r="Q250" s="131">
        <f>IF(Q$113=0,0,Q$113/NFM!Q$15*1000)</f>
        <v>0.30788711073806863</v>
      </c>
    </row>
    <row r="251" spans="1:17" x14ac:dyDescent="0.25">
      <c r="A251" s="76" t="s">
        <v>82</v>
      </c>
      <c r="B251" s="130">
        <f>IF(B$114=0,0,B$114/NFM!B$15*1000)</f>
        <v>0.26220193403173159</v>
      </c>
      <c r="C251" s="130">
        <f>IF(C$114=0,0,C$114/NFM!C$15*1000)</f>
        <v>0.2817272471513016</v>
      </c>
      <c r="D251" s="130">
        <f>IF(D$114=0,0,D$114/NFM!D$15*1000)</f>
        <v>0.23083152909785987</v>
      </c>
      <c r="E251" s="130">
        <f>IF(E$114=0,0,E$114/NFM!E$15*1000)</f>
        <v>0.22983531273822549</v>
      </c>
      <c r="F251" s="130">
        <f>IF(F$114=0,0,F$114/NFM!F$15*1000)</f>
        <v>0.22100079536553432</v>
      </c>
      <c r="G251" s="130">
        <f>IF(G$114=0,0,G$114/NFM!G$15*1000)</f>
        <v>0.20712947121316444</v>
      </c>
      <c r="H251" s="130">
        <f>IF(H$114=0,0,H$114/NFM!H$15*1000)</f>
        <v>0.21257735843682374</v>
      </c>
      <c r="I251" s="130">
        <f>IF(I$114=0,0,I$114/NFM!I$15*1000)</f>
        <v>0.24639100666618924</v>
      </c>
      <c r="J251" s="130">
        <f>IF(J$114=0,0,J$114/NFM!J$15*1000)</f>
        <v>0.2491963057546471</v>
      </c>
      <c r="K251" s="130">
        <f>IF(K$114=0,0,K$114/NFM!K$15*1000)</f>
        <v>0.17444326393803078</v>
      </c>
      <c r="L251" s="130">
        <f>IF(L$114=0,0,L$114/NFM!L$15*1000)</f>
        <v>0.13509826673373437</v>
      </c>
      <c r="M251" s="130">
        <f>IF(M$114=0,0,M$114/NFM!M$15*1000)</f>
        <v>0.12917097504083991</v>
      </c>
      <c r="N251" s="130">
        <f>IF(N$114=0,0,N$114/NFM!N$15*1000)</f>
        <v>0.17815801394136746</v>
      </c>
      <c r="O251" s="130">
        <f>IF(O$114=0,0,O$114/NFM!O$15*1000)</f>
        <v>0.17065569289269669</v>
      </c>
      <c r="P251" s="130">
        <f>IF(P$114=0,0,P$114/NFM!P$15*1000)</f>
        <v>0.1773840215475625</v>
      </c>
      <c r="Q251" s="130">
        <f>IF(Q$114=0,0,Q$114/NFM!Q$15*1000)</f>
        <v>0.15347231971317557</v>
      </c>
    </row>
    <row r="252" spans="1:17" x14ac:dyDescent="0.25">
      <c r="A252" s="76" t="s">
        <v>81</v>
      </c>
      <c r="B252" s="130">
        <f>IF(B$115=0,0,B$115/NFM!B$15*1000)</f>
        <v>6.683302803894394</v>
      </c>
      <c r="C252" s="130">
        <f>IF(C$115=0,0,C$115/NFM!C$15*1000)</f>
        <v>7.1809863179418008</v>
      </c>
      <c r="D252" s="130">
        <f>IF(D$115=0,0,D$115/NFM!D$15*1000)</f>
        <v>5.883698041145105</v>
      </c>
      <c r="E252" s="130">
        <f>IF(E$115=0,0,E$115/NFM!E$15*1000)</f>
        <v>5.8583053390881323</v>
      </c>
      <c r="F252" s="130">
        <f>IF(F$115=0,0,F$115/NFM!F$15*1000)</f>
        <v>5.6331210552803128</v>
      </c>
      <c r="G252" s="130">
        <f>IF(G$115=0,0,G$115/NFM!G$15*1000)</f>
        <v>5.2795528791201694</v>
      </c>
      <c r="H252" s="130">
        <f>IF(H$115=0,0,H$115/NFM!H$15*1000)</f>
        <v>5.4184148600267497</v>
      </c>
      <c r="I252" s="130">
        <f>IF(I$115=0,0,I$115/NFM!I$15*1000)</f>
        <v>6.2802958024986228</v>
      </c>
      <c r="J252" s="130">
        <f>IF(J$115=0,0,J$115/NFM!J$15*1000)</f>
        <v>6.3518004743954544</v>
      </c>
      <c r="K252" s="130">
        <f>IF(K$115=0,0,K$115/NFM!K$15*1000)</f>
        <v>4.4464094412684201</v>
      </c>
      <c r="L252" s="130">
        <f>IF(L$115=0,0,L$115/NFM!L$15*1000)</f>
        <v>3.4435391493091383</v>
      </c>
      <c r="M252" s="130">
        <f>IF(M$115=0,0,M$115/NFM!M$15*1000)</f>
        <v>3.2924575589428846</v>
      </c>
      <c r="N252" s="130">
        <f>IF(N$115=0,0,N$115/NFM!N$15*1000)</f>
        <v>4.5410952383230763</v>
      </c>
      <c r="O252" s="130">
        <f>IF(O$115=0,0,O$115/NFM!O$15*1000)</f>
        <v>4.3498674982018724</v>
      </c>
      <c r="P252" s="130">
        <f>IF(P$115=0,0,P$115/NFM!P$15*1000)</f>
        <v>4.5213668348892426</v>
      </c>
      <c r="Q252" s="130">
        <f>IF(Q$115=0,0,Q$115/NFM!Q$15*1000)</f>
        <v>3.9118780280816434</v>
      </c>
    </row>
    <row r="253" spans="1:17" x14ac:dyDescent="0.25">
      <c r="A253" s="76" t="s">
        <v>80</v>
      </c>
      <c r="B253" s="130">
        <f>IF(B$116=0,0,B$116/NFM!B$15*1000)</f>
        <v>0.17533801545850342</v>
      </c>
      <c r="C253" s="130">
        <f>IF(C$116=0,0,C$116/NFM!C$15*1000)</f>
        <v>0.18839485909405404</v>
      </c>
      <c r="D253" s="130">
        <f>IF(D$116=0,0,D$116/NFM!D$15*1000)</f>
        <v>0.15436019710050053</v>
      </c>
      <c r="E253" s="130">
        <f>IF(E$116=0,0,E$116/NFM!E$15*1000)</f>
        <v>0.15369401361062421</v>
      </c>
      <c r="F253" s="130">
        <f>IF(F$116=0,0,F$116/NFM!F$15*1000)</f>
        <v>0.14778625114738519</v>
      </c>
      <c r="G253" s="130">
        <f>IF(G$116=0,0,G$116/NFM!G$15*1000)</f>
        <v>0.13851030717832277</v>
      </c>
      <c r="H253" s="130">
        <f>IF(H$116=0,0,H$116/NFM!H$15*1000)</f>
        <v>0.14215338379316789</v>
      </c>
      <c r="I253" s="130">
        <f>IF(I$116=0,0,I$116/NFM!I$15*1000)</f>
        <v>0.16476503232216527</v>
      </c>
      <c r="J253" s="130">
        <f>IF(J$116=0,0,J$116/NFM!J$15*1000)</f>
        <v>0.16664097414827797</v>
      </c>
      <c r="K253" s="130">
        <f>IF(K$116=0,0,K$116/NFM!K$15*1000)</f>
        <v>0.11665259381838373</v>
      </c>
      <c r="L253" s="130">
        <f>IF(L$116=0,0,L$116/NFM!L$15*1000)</f>
        <v>9.0342056661221415E-2</v>
      </c>
      <c r="M253" s="130">
        <f>IF(M$116=0,0,M$116/NFM!M$15*1000)</f>
        <v>8.6378395728232207E-2</v>
      </c>
      <c r="N253" s="130">
        <f>IF(N$116=0,0,N$116/NFM!N$15*1000)</f>
        <v>0.11913669789608552</v>
      </c>
      <c r="O253" s="130">
        <f>IF(O$116=0,0,O$116/NFM!O$15*1000)</f>
        <v>0.11411979331502591</v>
      </c>
      <c r="P253" s="130">
        <f>IF(P$116=0,0,P$116/NFM!P$15*1000)</f>
        <v>0.11861911860815659</v>
      </c>
      <c r="Q253" s="130">
        <f>IF(Q$116=0,0,Q$116/NFM!Q$15*1000)</f>
        <v>0.10262903691268951</v>
      </c>
    </row>
    <row r="254" spans="1:17" x14ac:dyDescent="0.25">
      <c r="A254" s="129" t="s">
        <v>79</v>
      </c>
      <c r="B254" s="128">
        <f>IF(B$117=0,0,B$117/NFM!B$15*1000)</f>
        <v>0.35067603091700683</v>
      </c>
      <c r="C254" s="128">
        <f>IF(C$117=0,0,C$117/NFM!C$15*1000)</f>
        <v>0.37678971818810814</v>
      </c>
      <c r="D254" s="128">
        <f>IF(D$117=0,0,D$117/NFM!D$15*1000)</f>
        <v>0.30872039420100106</v>
      </c>
      <c r="E254" s="128">
        <f>IF(E$117=0,0,E$117/NFM!E$15*1000)</f>
        <v>0.30738802722124842</v>
      </c>
      <c r="F254" s="128">
        <f>IF(F$117=0,0,F$117/NFM!F$15*1000)</f>
        <v>0.29557250229477033</v>
      </c>
      <c r="G254" s="128">
        <f>IF(G$117=0,0,G$117/NFM!G$15*1000)</f>
        <v>0.27702061435664554</v>
      </c>
      <c r="H254" s="128">
        <f>IF(H$117=0,0,H$117/NFM!H$15*1000)</f>
        <v>0.28430676758633577</v>
      </c>
      <c r="I254" s="128">
        <f>IF(I$117=0,0,I$117/NFM!I$15*1000)</f>
        <v>0.3295300646443306</v>
      </c>
      <c r="J254" s="128">
        <f>IF(J$117=0,0,J$117/NFM!J$15*1000)</f>
        <v>0.33328194829655594</v>
      </c>
      <c r="K254" s="128">
        <f>IF(K$117=0,0,K$117/NFM!K$15*1000)</f>
        <v>0.23330518763676747</v>
      </c>
      <c r="L254" s="128">
        <f>IF(L$117=0,0,L$117/NFM!L$15*1000)</f>
        <v>0.1806841133224428</v>
      </c>
      <c r="M254" s="128">
        <f>IF(M$117=0,0,M$117/NFM!M$15*1000)</f>
        <v>0.17275679145646441</v>
      </c>
      <c r="N254" s="128">
        <f>IF(N$117=0,0,N$117/NFM!N$15*1000)</f>
        <v>0.23827339579217105</v>
      </c>
      <c r="O254" s="128">
        <f>IF(O$117=0,0,O$117/NFM!O$15*1000)</f>
        <v>0.22823958663005181</v>
      </c>
      <c r="P254" s="128">
        <f>IF(P$117=0,0,P$117/NFM!P$15*1000)</f>
        <v>0.23723823721631318</v>
      </c>
      <c r="Q254" s="128">
        <f>IF(Q$117=0,0,Q$117/NFM!Q$15*1000)</f>
        <v>0.20525807382537903</v>
      </c>
    </row>
    <row r="255" spans="1:17" x14ac:dyDescent="0.25">
      <c r="A255" s="127" t="s">
        <v>146</v>
      </c>
      <c r="B255" s="126">
        <f>IF(B$122=0,0,B$122/NFM!B$15*1000)</f>
        <v>166.35353672617777</v>
      </c>
      <c r="C255" s="126">
        <f>IF(C$122=0,0,C$122/NFM!C$15*1000)</f>
        <v>178.74133586702405</v>
      </c>
      <c r="D255" s="126">
        <f>IF(D$122=0,0,D$122/NFM!D$15*1000)</f>
        <v>146.45064078243405</v>
      </c>
      <c r="E255" s="126">
        <f>IF(E$122=0,0,E$122/NFM!E$15*1000)</f>
        <v>145.81859313800445</v>
      </c>
      <c r="F255" s="126">
        <f>IF(F$122=0,0,F$122/NFM!F$15*1000)</f>
        <v>140.21354977460126</v>
      </c>
      <c r="G255" s="126">
        <f>IF(G$122=0,0,G$122/NFM!G$15*1000)</f>
        <v>131.41291357661379</v>
      </c>
      <c r="H255" s="126">
        <f>IF(H$122=0,0,H$122/NFM!H$15*1000)</f>
        <v>134.869315645835</v>
      </c>
      <c r="I255" s="126">
        <f>IF(I$122=0,0,I$122/NFM!I$15*1000)</f>
        <v>156.32232282269689</v>
      </c>
      <c r="J255" s="126">
        <f>IF(J$122=0,0,J$122/NFM!J$15*1000)</f>
        <v>158.10213969042152</v>
      </c>
      <c r="K255" s="126">
        <f>IF(K$122=0,0,K$122/NFM!K$15*1000)</f>
        <v>110.67520924783729</v>
      </c>
      <c r="L255" s="126">
        <f>IF(L$122=0,0,L$122/NFM!L$15*1000)</f>
        <v>85.712847846551099</v>
      </c>
      <c r="M255" s="126">
        <f>IF(M$122=0,0,M$122/NFM!M$15*1000)</f>
        <v>81.952288490031037</v>
      </c>
      <c r="N255" s="126">
        <f>IF(N$122=0,0,N$122/NFM!N$15*1000)</f>
        <v>113.0320255825095</v>
      </c>
      <c r="O255" s="126">
        <f>IF(O$122=0,0,O$122/NFM!O$15*1000)</f>
        <v>108.2721917364686</v>
      </c>
      <c r="P255" s="126">
        <f>IF(P$122=0,0,P$122/NFM!P$15*1000)</f>
        <v>112.54096752611458</v>
      </c>
      <c r="Q255" s="126">
        <f>IF(Q$122=0,0,Q$122/NFM!Q$15*1000)</f>
        <v>97.370232100453308</v>
      </c>
    </row>
    <row r="256" spans="1:17" x14ac:dyDescent="0.25">
      <c r="A256" s="127" t="s">
        <v>145</v>
      </c>
      <c r="B256" s="126">
        <f>IF(B$130=0,0,B$130/NFM!B$15*1000)</f>
        <v>79.955437445240747</v>
      </c>
      <c r="C256" s="126">
        <f>IF(C$130=0,0,C$130/NFM!C$15*1000)</f>
        <v>85.909455128198005</v>
      </c>
      <c r="D256" s="126">
        <f>IF(D$130=0,0,D$130/NFM!D$15*1000)</f>
        <v>70.389396452505338</v>
      </c>
      <c r="E256" s="126">
        <f>IF(E$130=0,0,E$130/NFM!E$15*1000)</f>
        <v>70.085611832766276</v>
      </c>
      <c r="F256" s="126">
        <f>IF(F$130=0,0,F$130/NFM!F$15*1000)</f>
        <v>67.391628267162176</v>
      </c>
      <c r="G256" s="126">
        <f>IF(G$130=0,0,G$130/NFM!G$15*1000)</f>
        <v>63.161728916331107</v>
      </c>
      <c r="H256" s="126">
        <f>IF(H$130=0,0,H$130/NFM!H$15*1000)</f>
        <v>64.822998913169897</v>
      </c>
      <c r="I256" s="126">
        <f>IF(I$130=0,0,I$130/NFM!I$15*1000)</f>
        <v>75.134078599833174</v>
      </c>
      <c r="J256" s="126">
        <f>IF(J$130=0,0,J$130/NFM!J$15*1000)</f>
        <v>75.989522006880051</v>
      </c>
      <c r="K256" s="126">
        <f>IF(K$130=0,0,K$130/NFM!K$15*1000)</f>
        <v>53.194449266926071</v>
      </c>
      <c r="L256" s="126">
        <f>IF(L$130=0,0,L$130/NFM!L$15*1000)</f>
        <v>41.196648890783223</v>
      </c>
      <c r="M256" s="126">
        <f>IF(M$130=0,0,M$130/NFM!M$15*1000)</f>
        <v>39.389190063597134</v>
      </c>
      <c r="N256" s="126">
        <f>IF(N$130=0,0,N$130/NFM!N$15*1000)</f>
        <v>54.327219178076113</v>
      </c>
      <c r="O256" s="126">
        <f>IF(O$130=0,0,O$130/NFM!O$15*1000)</f>
        <v>52.039473423963891</v>
      </c>
      <c r="P256" s="126">
        <f>IF(P$130=0,0,P$130/NFM!P$15*1000)</f>
        <v>54.091199178244707</v>
      </c>
      <c r="Q256" s="126">
        <f>IF(Q$130=0,0,Q$130/NFM!Q$15*1000)</f>
        <v>46.799603152117776</v>
      </c>
    </row>
    <row r="257" spans="1:17" x14ac:dyDescent="0.25">
      <c r="A257" s="72" t="s">
        <v>144</v>
      </c>
      <c r="B257" s="125">
        <f>IF(B$137=0,0,B$137/NFM!B$15*1000)</f>
        <v>44.332567793582953</v>
      </c>
      <c r="C257" s="125">
        <f>IF(C$137=0,0,C$137/NFM!C$15*1000)</f>
        <v>47.63386788033025</v>
      </c>
      <c r="D257" s="125">
        <f>IF(D$137=0,0,D$137/NFM!D$15*1000)</f>
        <v>39.028523761342079</v>
      </c>
      <c r="E257" s="125">
        <f>IF(E$137=0,0,E$137/NFM!E$15*1000)</f>
        <v>38.860085532754404</v>
      </c>
      <c r="F257" s="125">
        <f>IF(F$137=0,0,F$137/NFM!F$15*1000)</f>
        <v>37.366363368595927</v>
      </c>
      <c r="G257" s="125">
        <f>IF(G$137=0,0,G$137/NFM!G$15*1000)</f>
        <v>35.021028195372978</v>
      </c>
      <c r="H257" s="125">
        <f>IF(H$137=0,0,H$137/NFM!H$15*1000)</f>
        <v>35.942145846799008</v>
      </c>
      <c r="I257" s="125">
        <f>IF(I$137=0,0,I$137/NFM!I$15*1000)</f>
        <v>41.659288468238621</v>
      </c>
      <c r="J257" s="125">
        <f>IF(J$137=0,0,J$137/NFM!J$15*1000)</f>
        <v>42.133602711875305</v>
      </c>
      <c r="K257" s="125">
        <f>IF(K$137=0,0,K$137/NFM!K$15*1000)</f>
        <v>29.494510989116968</v>
      </c>
      <c r="L257" s="125">
        <f>IF(L$137=0,0,L$137/NFM!L$15*1000)</f>
        <v>22.842139173710326</v>
      </c>
      <c r="M257" s="125">
        <f>IF(M$137=0,0,M$137/NFM!M$15*1000)</f>
        <v>21.839964793197247</v>
      </c>
      <c r="N257" s="125">
        <f>IF(N$137=0,0,N$137/NFM!N$15*1000)</f>
        <v>30.122593337049626</v>
      </c>
      <c r="O257" s="125">
        <f>IF(O$137=0,0,O$137/NFM!O$15*1000)</f>
        <v>28.854116208047341</v>
      </c>
      <c r="P257" s="125">
        <f>IF(P$137=0,0,P$137/NFM!P$15*1000)</f>
        <v>29.99172828299583</v>
      </c>
      <c r="Q257" s="125">
        <f>IF(Q$137=0,0,Q$137/NFM!Q$15*1000)</f>
        <v>25.948786545942855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52.889666248473553</v>
      </c>
      <c r="C5" s="96">
        <v>43.835926029106339</v>
      </c>
      <c r="D5" s="96">
        <v>40.540621276160657</v>
      </c>
      <c r="E5" s="96">
        <v>37.524247660998512</v>
      </c>
      <c r="F5" s="96">
        <v>58.496054635699231</v>
      </c>
      <c r="G5" s="96">
        <v>66.483780697764303</v>
      </c>
      <c r="H5" s="96">
        <v>61.357487456872505</v>
      </c>
      <c r="I5" s="96">
        <v>2.7139008041397745</v>
      </c>
      <c r="J5" s="96">
        <v>3.8913290487439713</v>
      </c>
      <c r="K5" s="96">
        <v>3.8883166287514648</v>
      </c>
      <c r="L5" s="96">
        <v>32.505078592258343</v>
      </c>
      <c r="M5" s="96">
        <v>32.452217305288464</v>
      </c>
      <c r="N5" s="96">
        <v>35.780157700950603</v>
      </c>
      <c r="O5" s="96">
        <v>32.012794604860865</v>
      </c>
      <c r="P5" s="96">
        <v>30.960165936194159</v>
      </c>
      <c r="Q5" s="96">
        <v>34.783977628037682</v>
      </c>
    </row>
    <row r="6" spans="1:17" x14ac:dyDescent="0.25">
      <c r="A6" s="132" t="s">
        <v>83</v>
      </c>
      <c r="B6" s="160">
        <v>0.10301686724237148</v>
      </c>
      <c r="C6" s="160">
        <v>8.4675140854759703E-2</v>
      </c>
      <c r="D6" s="160">
        <v>7.8512484997738136E-2</v>
      </c>
      <c r="E6" s="160">
        <v>7.2110313326932518E-2</v>
      </c>
      <c r="F6" s="160">
        <v>0.1145807973273384</v>
      </c>
      <c r="G6" s="160">
        <v>0.13207141613855819</v>
      </c>
      <c r="H6" s="160">
        <v>0.1223644061841706</v>
      </c>
      <c r="I6" s="160">
        <v>5.2444554935905342E-3</v>
      </c>
      <c r="J6" s="160">
        <v>7.7256338816461137E-3</v>
      </c>
      <c r="K6" s="160">
        <v>7.7709472748035231E-3</v>
      </c>
      <c r="L6" s="160">
        <v>6.1651478613981646E-2</v>
      </c>
      <c r="M6" s="160">
        <v>6.2608985573647816E-2</v>
      </c>
      <c r="N6" s="160">
        <v>6.8750219558574771E-2</v>
      </c>
      <c r="O6" s="160">
        <v>6.2196496752606314E-2</v>
      </c>
      <c r="P6" s="160">
        <v>6.0019103962011856E-2</v>
      </c>
      <c r="Q6" s="160">
        <v>6.8083529462169598E-2</v>
      </c>
    </row>
    <row r="7" spans="1:17" x14ac:dyDescent="0.25">
      <c r="A7" s="76" t="s">
        <v>82</v>
      </c>
      <c r="B7" s="159">
        <v>1.338545211212663E-2</v>
      </c>
      <c r="C7" s="159">
        <v>1.1002227822870372E-2</v>
      </c>
      <c r="D7" s="159">
        <v>1.0201485798133765E-2</v>
      </c>
      <c r="E7" s="159">
        <v>9.3696223896730674E-3</v>
      </c>
      <c r="F7" s="159">
        <v>1.4888006368762382E-2</v>
      </c>
      <c r="G7" s="159">
        <v>1.7160642363004193E-2</v>
      </c>
      <c r="H7" s="159">
        <v>1.589936622080998E-2</v>
      </c>
      <c r="I7" s="159">
        <v>6.814360574416891E-4</v>
      </c>
      <c r="J7" s="159">
        <v>1.0038268987087135E-3</v>
      </c>
      <c r="K7" s="159">
        <v>1.0097146748601609E-3</v>
      </c>
      <c r="L7" s="159">
        <v>8.0106582224801631E-3</v>
      </c>
      <c r="M7" s="159">
        <v>8.1350714753651021E-3</v>
      </c>
      <c r="N7" s="159">
        <v>8.9330300584115254E-3</v>
      </c>
      <c r="O7" s="159">
        <v>8.0814749187172654E-3</v>
      </c>
      <c r="P7" s="159">
        <v>7.7985563277333178E-3</v>
      </c>
      <c r="Q7" s="159">
        <v>8.8464039689376064E-3</v>
      </c>
    </row>
    <row r="8" spans="1:17" x14ac:dyDescent="0.25">
      <c r="A8" s="76" t="s">
        <v>81</v>
      </c>
      <c r="B8" s="159">
        <v>1.865670434170178</v>
      </c>
      <c r="C8" s="159">
        <v>1.5334955433098632</v>
      </c>
      <c r="D8" s="159">
        <v>1.4218877538654384</v>
      </c>
      <c r="E8" s="159">
        <v>1.305942251731288</v>
      </c>
      <c r="F8" s="159">
        <v>2.075097133310376</v>
      </c>
      <c r="G8" s="159">
        <v>2.3918581770592562</v>
      </c>
      <c r="H8" s="159">
        <v>2.2160609318034066</v>
      </c>
      <c r="I8" s="159">
        <v>9.4978869185500053E-2</v>
      </c>
      <c r="J8" s="159">
        <v>0.13991385201317968</v>
      </c>
      <c r="K8" s="159">
        <v>0.14073449294459925</v>
      </c>
      <c r="L8" s="159">
        <v>1.1165292048957942</v>
      </c>
      <c r="M8" s="159">
        <v>1.1338699809549069</v>
      </c>
      <c r="N8" s="159">
        <v>1.2450898130241814</v>
      </c>
      <c r="O8" s="159">
        <v>1.1263996683891768</v>
      </c>
      <c r="P8" s="159">
        <v>1.0869663458495786</v>
      </c>
      <c r="Q8" s="159">
        <v>1.2330158290746325</v>
      </c>
    </row>
    <row r="9" spans="1:17" x14ac:dyDescent="0.25">
      <c r="A9" s="76" t="s">
        <v>80</v>
      </c>
      <c r="B9" s="159">
        <v>3.4063263252917107E-2</v>
      </c>
      <c r="C9" s="159">
        <v>2.7998440363435757E-2</v>
      </c>
      <c r="D9" s="159">
        <v>2.5960714169520629E-2</v>
      </c>
      <c r="E9" s="159">
        <v>2.3843790360335695E-2</v>
      </c>
      <c r="F9" s="159">
        <v>3.7886959364698512E-2</v>
      </c>
      <c r="G9" s="159">
        <v>4.3670357452521076E-2</v>
      </c>
      <c r="H9" s="159">
        <v>4.046066525039798E-2</v>
      </c>
      <c r="I9" s="159">
        <v>1.7341166828154584E-3</v>
      </c>
      <c r="J9" s="159">
        <v>2.5545360458983936E-3</v>
      </c>
      <c r="K9" s="159">
        <v>2.5695192431293115E-3</v>
      </c>
      <c r="L9" s="159">
        <v>2.0385501929686738E-2</v>
      </c>
      <c r="M9" s="159">
        <v>2.0702108447693858E-2</v>
      </c>
      <c r="N9" s="159">
        <v>2.2732751346532527E-2</v>
      </c>
      <c r="O9" s="159">
        <v>2.0565716071608838E-2</v>
      </c>
      <c r="P9" s="159">
        <v>1.9845745587003409E-2</v>
      </c>
      <c r="Q9" s="159">
        <v>2.2512305502372539E-2</v>
      </c>
    </row>
    <row r="10" spans="1:17" x14ac:dyDescent="0.25">
      <c r="A10" s="129" t="s">
        <v>79</v>
      </c>
      <c r="B10" s="158">
        <v>0.10767032026416738</v>
      </c>
      <c r="C10" s="158">
        <v>8.85000658464557E-2</v>
      </c>
      <c r="D10" s="158">
        <v>8.205903198893956E-2</v>
      </c>
      <c r="E10" s="158">
        <v>7.5367662967204277E-2</v>
      </c>
      <c r="F10" s="158">
        <v>0.11975661340324584</v>
      </c>
      <c r="G10" s="158">
        <v>0.13803731421888782</v>
      </c>
      <c r="H10" s="158">
        <v>0.12789182155759973</v>
      </c>
      <c r="I10" s="158">
        <v>5.4813567692515858E-3</v>
      </c>
      <c r="J10" s="158">
        <v>8.0746143476046837E-3</v>
      </c>
      <c r="K10" s="158">
        <v>8.1219746264028676E-3</v>
      </c>
      <c r="L10" s="158">
        <v>6.4436384301119629E-2</v>
      </c>
      <c r="M10" s="158">
        <v>6.5437143533681713E-2</v>
      </c>
      <c r="N10" s="158">
        <v>7.1855787855475903E-2</v>
      </c>
      <c r="O10" s="158">
        <v>6.5006021867339114E-2</v>
      </c>
      <c r="P10" s="158">
        <v>6.2730272416012658E-2</v>
      </c>
      <c r="Q10" s="158">
        <v>7.1158982195214382E-2</v>
      </c>
    </row>
    <row r="11" spans="1:17" x14ac:dyDescent="0.25">
      <c r="A11" s="92" t="s">
        <v>125</v>
      </c>
      <c r="B11" s="91">
        <v>1.7593198629958232E-2</v>
      </c>
      <c r="C11" s="91">
        <v>1.4460802506958328E-2</v>
      </c>
      <c r="D11" s="91">
        <v>1.3408345453245258E-2</v>
      </c>
      <c r="E11" s="91">
        <v>1.2314983939906137E-2</v>
      </c>
      <c r="F11" s="91">
        <v>1.9568084145056619E-2</v>
      </c>
      <c r="G11" s="91">
        <v>2.2555128297570972E-2</v>
      </c>
      <c r="H11" s="91">
        <v>2.0897367206576731E-2</v>
      </c>
      <c r="I11" s="91">
        <v>8.9564699135758613E-4</v>
      </c>
      <c r="J11" s="91">
        <v>1.3193821076150053E-3</v>
      </c>
      <c r="K11" s="91">
        <v>1.3271207192400325E-3</v>
      </c>
      <c r="L11" s="91">
        <v>1.052882637689335E-2</v>
      </c>
      <c r="M11" s="91">
        <v>1.0692349211375794E-2</v>
      </c>
      <c r="N11" s="91">
        <v>1.1741147842338534E-2</v>
      </c>
      <c r="O11" s="91">
        <v>1.0621904458438912E-2</v>
      </c>
      <c r="P11" s="91">
        <v>1.0250049781765037E-2</v>
      </c>
      <c r="Q11" s="91">
        <v>1.1627290649777178E-2</v>
      </c>
    </row>
    <row r="12" spans="1:17" x14ac:dyDescent="0.25">
      <c r="A12" s="92" t="s">
        <v>26</v>
      </c>
      <c r="B12" s="91">
        <v>2.9277313172682701E-2</v>
      </c>
      <c r="C12" s="91">
        <v>2.4064608865587461E-2</v>
      </c>
      <c r="D12" s="91">
        <v>2.2313186886534327E-2</v>
      </c>
      <c r="E12" s="91">
        <v>2.0493694700361938E-2</v>
      </c>
      <c r="F12" s="91">
        <v>3.2563773066750727E-2</v>
      </c>
      <c r="G12" s="91">
        <v>3.7534593265692619E-2</v>
      </c>
      <c r="H12" s="91">
        <v>3.4775868621733916E-2</v>
      </c>
      <c r="I12" s="91">
        <v>1.4904701532497469E-3</v>
      </c>
      <c r="J12" s="91">
        <v>2.1956191123370704E-3</v>
      </c>
      <c r="K12" s="91">
        <v>2.2084971432644244E-3</v>
      </c>
      <c r="L12" s="91">
        <v>1.7521302047497009E-2</v>
      </c>
      <c r="M12" s="91">
        <v>1.7793424777236153E-2</v>
      </c>
      <c r="N12" s="91">
        <v>1.9538758676979091E-2</v>
      </c>
      <c r="O12" s="91">
        <v>1.7676195776615805E-2</v>
      </c>
      <c r="P12" s="91">
        <v>1.7057382446948217E-2</v>
      </c>
      <c r="Q12" s="91">
        <v>1.9349285872533799E-2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6.0799808461526453E-2</v>
      </c>
      <c r="C14" s="157">
        <v>4.9974654473909919E-2</v>
      </c>
      <c r="D14" s="157">
        <v>4.6337499649159973E-2</v>
      </c>
      <c r="E14" s="157">
        <v>4.2558984326936201E-2</v>
      </c>
      <c r="F14" s="157">
        <v>6.7624756191438484E-2</v>
      </c>
      <c r="G14" s="157">
        <v>7.7947592655624218E-2</v>
      </c>
      <c r="H14" s="157">
        <v>7.2218585729289089E-2</v>
      </c>
      <c r="I14" s="157">
        <v>3.0952396246442531E-3</v>
      </c>
      <c r="J14" s="157">
        <v>4.5596131276526078E-3</v>
      </c>
      <c r="K14" s="157">
        <v>4.5863567638984113E-3</v>
      </c>
      <c r="L14" s="157">
        <v>3.6386255876729272E-2</v>
      </c>
      <c r="M14" s="157">
        <v>3.6951369545069765E-2</v>
      </c>
      <c r="N14" s="157">
        <v>4.0575881336158276E-2</v>
      </c>
      <c r="O14" s="157">
        <v>3.6707921632284389E-2</v>
      </c>
      <c r="P14" s="157">
        <v>3.5422840187299402E-2</v>
      </c>
      <c r="Q14" s="157">
        <v>4.0182405672903404E-2</v>
      </c>
    </row>
    <row r="15" spans="1:17" x14ac:dyDescent="0.25">
      <c r="A15" s="156" t="s">
        <v>152</v>
      </c>
      <c r="B15" s="206">
        <v>22.476485571260721</v>
      </c>
      <c r="C15" s="206">
        <v>18.837686161984465</v>
      </c>
      <c r="D15" s="206">
        <v>17.361753042522032</v>
      </c>
      <c r="E15" s="206">
        <v>16.235462177523921</v>
      </c>
      <c r="F15" s="206">
        <v>24.668909775462762</v>
      </c>
      <c r="G15" s="206">
        <v>28.097956300300552</v>
      </c>
      <c r="H15" s="206">
        <v>26.110137975019232</v>
      </c>
      <c r="I15" s="206">
        <v>1.1656051050975234</v>
      </c>
      <c r="J15" s="206">
        <v>1.6455134291485256</v>
      </c>
      <c r="K15" s="206">
        <v>1.649877339569606</v>
      </c>
      <c r="L15" s="206">
        <v>14.30400523120451</v>
      </c>
      <c r="M15" s="206">
        <v>13.968463709982281</v>
      </c>
      <c r="N15" s="206">
        <v>15.483356749766362</v>
      </c>
      <c r="O15" s="206">
        <v>13.650818126035523</v>
      </c>
      <c r="P15" s="206">
        <v>13.241010794478687</v>
      </c>
      <c r="Q15" s="206">
        <v>14.684000429122806</v>
      </c>
    </row>
    <row r="16" spans="1:17" x14ac:dyDescent="0.25">
      <c r="A16" s="88" t="s">
        <v>33</v>
      </c>
      <c r="B16" s="87">
        <v>2.0085852864809871E-2</v>
      </c>
      <c r="C16" s="87">
        <v>0</v>
      </c>
      <c r="D16" s="87">
        <v>1.8667502126176808E-2</v>
      </c>
      <c r="E16" s="87">
        <v>0</v>
      </c>
      <c r="F16" s="87">
        <v>6.0436823095423815</v>
      </c>
      <c r="G16" s="87">
        <v>9.0927285629432042</v>
      </c>
      <c r="H16" s="87">
        <v>6.4085944122567753</v>
      </c>
      <c r="I16" s="87">
        <v>0.28188164780756941</v>
      </c>
      <c r="J16" s="87">
        <v>0.82092028943809214</v>
      </c>
      <c r="K16" s="87">
        <v>0.61857559754808089</v>
      </c>
      <c r="L16" s="87">
        <v>4.4747706984780153</v>
      </c>
      <c r="M16" s="87">
        <v>7.1907065157997261</v>
      </c>
      <c r="N16" s="87">
        <v>7.1789399832957281</v>
      </c>
      <c r="O16" s="87">
        <v>8.2231789257002212</v>
      </c>
      <c r="P16" s="87">
        <v>7.6799501183391179</v>
      </c>
      <c r="Q16" s="87">
        <v>10.051204125421297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5.1295055386580968E-2</v>
      </c>
      <c r="C19" s="87">
        <v>0.10873138892046631</v>
      </c>
      <c r="D19" s="87">
        <v>2.0775998654960347E-2</v>
      </c>
      <c r="E19" s="87">
        <v>3.616580906544254E-2</v>
      </c>
      <c r="F19" s="87">
        <v>1.0608544759194967E-2</v>
      </c>
      <c r="G19" s="87">
        <v>2.2509717708788034E-2</v>
      </c>
      <c r="H19" s="87">
        <v>2.1323502518734223E-2</v>
      </c>
      <c r="I19" s="87">
        <v>1.1383213570603692E-3</v>
      </c>
      <c r="J19" s="87">
        <v>1.8963106098715405E-4</v>
      </c>
      <c r="K19" s="87">
        <v>3.8898452559115755E-4</v>
      </c>
      <c r="L19" s="87">
        <v>1.6686823092117296E-2</v>
      </c>
      <c r="M19" s="87">
        <v>1.8850454111696863E-2</v>
      </c>
      <c r="N19" s="87">
        <v>1.4268038622424697E-2</v>
      </c>
      <c r="O19" s="87">
        <v>1.5434994983812206E-2</v>
      </c>
      <c r="P19" s="87">
        <v>3.1305745329805047E-2</v>
      </c>
      <c r="Q19" s="87">
        <v>5.5891506127676649E-3</v>
      </c>
    </row>
    <row r="20" spans="1:17" x14ac:dyDescent="0.25">
      <c r="A20" s="88" t="s">
        <v>29</v>
      </c>
      <c r="B20" s="87">
        <v>17.007844124204269</v>
      </c>
      <c r="C20" s="87">
        <v>12.147823401808667</v>
      </c>
      <c r="D20" s="87">
        <v>11.331062675577789</v>
      </c>
      <c r="E20" s="87">
        <v>9.1833758483064454</v>
      </c>
      <c r="F20" s="87">
        <v>13.246871094280898</v>
      </c>
      <c r="G20" s="87">
        <v>14.593855985542181</v>
      </c>
      <c r="H20" s="87">
        <v>15.5684486108555</v>
      </c>
      <c r="I20" s="87">
        <v>0.27679574579293048</v>
      </c>
      <c r="J20" s="87">
        <v>0.18869463497800837</v>
      </c>
      <c r="K20" s="87">
        <v>0.74644568056909144</v>
      </c>
      <c r="L20" s="87">
        <v>0</v>
      </c>
      <c r="M20" s="87">
        <v>0</v>
      </c>
      <c r="N20" s="87">
        <v>0</v>
      </c>
      <c r="O20" s="87">
        <v>0.16910707460421814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9.4374432410214912E-2</v>
      </c>
      <c r="C21" s="87">
        <v>0</v>
      </c>
      <c r="D21" s="87">
        <v>0</v>
      </c>
      <c r="E21" s="87">
        <v>0</v>
      </c>
      <c r="F21" s="87">
        <v>0</v>
      </c>
      <c r="G21" s="87">
        <v>0.31260000210932787</v>
      </c>
      <c r="H21" s="87">
        <v>0.3114866073582489</v>
      </c>
      <c r="I21" s="87">
        <v>8.701918388270917E-2</v>
      </c>
      <c r="J21" s="87">
        <v>0</v>
      </c>
      <c r="K21" s="87">
        <v>2.1104282931575749E-2</v>
      </c>
      <c r="L21" s="87">
        <v>6.9888546495164558E-2</v>
      </c>
      <c r="M21" s="87">
        <v>6.571279871607838E-2</v>
      </c>
      <c r="N21" s="87">
        <v>0.15588282077078489</v>
      </c>
      <c r="O21" s="87">
        <v>0</v>
      </c>
      <c r="P21" s="87">
        <v>0</v>
      </c>
      <c r="Q21" s="87">
        <v>0.37480817278342204</v>
      </c>
    </row>
    <row r="22" spans="1:17" x14ac:dyDescent="0.25">
      <c r="A22" s="88" t="s">
        <v>26</v>
      </c>
      <c r="B22" s="87">
        <v>2.9286098105773291</v>
      </c>
      <c r="C22" s="87">
        <v>3.0991370563451799</v>
      </c>
      <c r="D22" s="87">
        <v>4.9701247668556841</v>
      </c>
      <c r="E22" s="87">
        <v>6.4384776761865359</v>
      </c>
      <c r="F22" s="87">
        <v>4.2071997144745676</v>
      </c>
      <c r="G22" s="87">
        <v>3.1011654878887298</v>
      </c>
      <c r="H22" s="87">
        <v>2.8684381868258293</v>
      </c>
      <c r="I22" s="87">
        <v>0.43393084009780453</v>
      </c>
      <c r="J22" s="87">
        <v>0.13480368451188601</v>
      </c>
      <c r="K22" s="87">
        <v>0.18007183216846953</v>
      </c>
      <c r="L22" s="87">
        <v>8.45913936105012</v>
      </c>
      <c r="M22" s="87">
        <v>5.1711066540976045</v>
      </c>
      <c r="N22" s="87">
        <v>7.008257525396405</v>
      </c>
      <c r="O22" s="87">
        <v>4.2648593812512079</v>
      </c>
      <c r="P22" s="87">
        <v>4.8115969955679994</v>
      </c>
      <c r="Q22" s="87">
        <v>3.4746521342948471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0.62374970762555493</v>
      </c>
      <c r="C24" s="87">
        <v>0.60387238818594136</v>
      </c>
      <c r="D24" s="87">
        <v>0.62569294049447732</v>
      </c>
      <c r="E24" s="87">
        <v>0.18085610252727022</v>
      </c>
      <c r="F24" s="87">
        <v>0.73851528995754501</v>
      </c>
      <c r="G24" s="87">
        <v>0.60084751200958442</v>
      </c>
      <c r="H24" s="87">
        <v>0.51368542975709808</v>
      </c>
      <c r="I24" s="87">
        <v>6.5495447462562043E-2</v>
      </c>
      <c r="J24" s="87">
        <v>0.35326616302080155</v>
      </c>
      <c r="K24" s="87">
        <v>6.1178394079528575E-2</v>
      </c>
      <c r="L24" s="87">
        <v>0.20707404076169067</v>
      </c>
      <c r="M24" s="87">
        <v>0.25166980392232219</v>
      </c>
      <c r="N24" s="87">
        <v>0.16027327049582774</v>
      </c>
      <c r="O24" s="87">
        <v>7.1871639937007792E-2</v>
      </c>
      <c r="P24" s="87">
        <v>9.0717282505251809E-2</v>
      </c>
      <c r="Q24" s="87">
        <v>8.8938002148981857E-2</v>
      </c>
    </row>
    <row r="25" spans="1:17" x14ac:dyDescent="0.25">
      <c r="A25" s="88" t="s">
        <v>22</v>
      </c>
      <c r="B25" s="87">
        <v>1.7505265881919601</v>
      </c>
      <c r="C25" s="87">
        <v>2.8781219267242086</v>
      </c>
      <c r="D25" s="87">
        <v>0.39542915881294377</v>
      </c>
      <c r="E25" s="87">
        <v>0.39658674143822681</v>
      </c>
      <c r="F25" s="87">
        <v>0.42203282244817292</v>
      </c>
      <c r="G25" s="87">
        <v>0.37424903209874094</v>
      </c>
      <c r="H25" s="87">
        <v>0.41816122544704709</v>
      </c>
      <c r="I25" s="87">
        <v>1.9343918696887626E-2</v>
      </c>
      <c r="J25" s="87">
        <v>0.14763902613875038</v>
      </c>
      <c r="K25" s="87">
        <v>2.2112567747268944E-2</v>
      </c>
      <c r="L25" s="87">
        <v>1.0764457613273999</v>
      </c>
      <c r="M25" s="87">
        <v>1.270417483334854</v>
      </c>
      <c r="N25" s="87">
        <v>0.96573511118518951</v>
      </c>
      <c r="O25" s="87">
        <v>0.90636610955905561</v>
      </c>
      <c r="P25" s="87">
        <v>0.62744065273651173</v>
      </c>
      <c r="Q25" s="87">
        <v>0.68880884386149299</v>
      </c>
    </row>
    <row r="26" spans="1:17" x14ac:dyDescent="0.25">
      <c r="A26" s="156" t="s">
        <v>151</v>
      </c>
      <c r="B26" s="204">
        <v>28.289374340171072</v>
      </c>
      <c r="C26" s="204">
        <v>23.252568448924492</v>
      </c>
      <c r="D26" s="204">
        <v>21.560246762818853</v>
      </c>
      <c r="E26" s="204">
        <v>19.802151842699153</v>
      </c>
      <c r="F26" s="204">
        <v>31.464935350462046</v>
      </c>
      <c r="G26" s="204">
        <v>35.66302649023153</v>
      </c>
      <c r="H26" s="204">
        <v>32.724672290836885</v>
      </c>
      <c r="I26" s="204">
        <v>1.4401754648536518</v>
      </c>
      <c r="J26" s="204">
        <v>2.0865431564084078</v>
      </c>
      <c r="K26" s="204">
        <v>2.0782326404180633</v>
      </c>
      <c r="L26" s="204">
        <v>16.930060133090777</v>
      </c>
      <c r="M26" s="204">
        <v>17.193000305320886</v>
      </c>
      <c r="N26" s="204">
        <v>18.879439349341059</v>
      </c>
      <c r="O26" s="204">
        <v>17.079727100825892</v>
      </c>
      <c r="P26" s="204">
        <v>16.481795117573132</v>
      </c>
      <c r="Q26" s="204">
        <v>18.696360148711545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3.7432236996220669</v>
      </c>
      <c r="H29" s="208">
        <v>5.4306051087045706</v>
      </c>
      <c r="I29" s="208">
        <v>0</v>
      </c>
      <c r="J29" s="208">
        <v>0.21646976895863349</v>
      </c>
      <c r="K29" s="208">
        <v>0.3448792609388816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26.554421229019184</v>
      </c>
      <c r="C30" s="208">
        <v>21.826516550864387</v>
      </c>
      <c r="D30" s="208">
        <v>20.237982906836777</v>
      </c>
      <c r="E30" s="208">
        <v>18.58770982168183</v>
      </c>
      <c r="F30" s="208">
        <v>29.535228923517185</v>
      </c>
      <c r="G30" s="208">
        <v>29.695529033723354</v>
      </c>
      <c r="H30" s="208">
        <v>25.233273519051856</v>
      </c>
      <c r="I30" s="208">
        <v>1.3518512455440581</v>
      </c>
      <c r="J30" s="208">
        <v>1.7399625337868767</v>
      </c>
      <c r="K30" s="208">
        <v>1.602479382706425</v>
      </c>
      <c r="L30" s="208">
        <v>15.891760022713829</v>
      </c>
      <c r="M30" s="208">
        <v>16.13857439221773</v>
      </c>
      <c r="N30" s="208">
        <v>17.721586169483686</v>
      </c>
      <c r="O30" s="208">
        <v>16.032248096345938</v>
      </c>
      <c r="P30" s="208">
        <v>15.4709865584034</v>
      </c>
      <c r="Q30" s="208">
        <v>17.549734994787158</v>
      </c>
    </row>
    <row r="31" spans="1:17" x14ac:dyDescent="0.25">
      <c r="A31" s="82" t="s">
        <v>21</v>
      </c>
      <c r="B31" s="207">
        <v>1.7349531111518888</v>
      </c>
      <c r="C31" s="207">
        <v>1.4260518980601051</v>
      </c>
      <c r="D31" s="207">
        <v>1.3222638559820761</v>
      </c>
      <c r="E31" s="207">
        <v>1.2144420210173246</v>
      </c>
      <c r="F31" s="207">
        <v>1.9297064269448612</v>
      </c>
      <c r="G31" s="207">
        <v>2.2242737568861104</v>
      </c>
      <c r="H31" s="207">
        <v>2.0607936630804602</v>
      </c>
      <c r="I31" s="207">
        <v>8.8324219309593624E-2</v>
      </c>
      <c r="J31" s="207">
        <v>0.13011085366289779</v>
      </c>
      <c r="K31" s="207">
        <v>0.13087399677275699</v>
      </c>
      <c r="L31" s="207">
        <v>1.0383001103769469</v>
      </c>
      <c r="M31" s="207">
        <v>1.0544259131031546</v>
      </c>
      <c r="N31" s="207">
        <v>1.1578531798573732</v>
      </c>
      <c r="O31" s="207">
        <v>1.0474790044799522</v>
      </c>
      <c r="P31" s="207">
        <v>1.0108085591697322</v>
      </c>
      <c r="Q31" s="207">
        <v>1.1466251539243875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104.13860137521434</v>
      </c>
      <c r="C33" s="96">
        <v>113.54724163552979</v>
      </c>
      <c r="D33" s="96">
        <v>97.218720658022534</v>
      </c>
      <c r="E33" s="96">
        <v>101.75955314212544</v>
      </c>
      <c r="F33" s="96">
        <v>111.29379311000999</v>
      </c>
      <c r="G33" s="96">
        <v>112.55796869529784</v>
      </c>
      <c r="H33" s="96">
        <v>123.19650462272308</v>
      </c>
      <c r="I33" s="96">
        <v>154.50957255428025</v>
      </c>
      <c r="J33" s="96">
        <v>146.18760043740616</v>
      </c>
      <c r="K33" s="96">
        <v>86.015395113378347</v>
      </c>
      <c r="L33" s="96">
        <v>83.568495904310794</v>
      </c>
      <c r="M33" s="96">
        <v>78.849264041225595</v>
      </c>
      <c r="N33" s="96">
        <v>102.41416037851342</v>
      </c>
      <c r="O33" s="96">
        <v>95.995964018588438</v>
      </c>
      <c r="P33" s="96">
        <v>104.23871906643612</v>
      </c>
      <c r="Q33" s="96">
        <v>115.61941021310113</v>
      </c>
    </row>
    <row r="34" spans="1:17" x14ac:dyDescent="0.25">
      <c r="A34" s="132" t="s">
        <v>83</v>
      </c>
      <c r="B34" s="160">
        <v>0.12356178842267861</v>
      </c>
      <c r="C34" s="160">
        <v>0.13281272598548516</v>
      </c>
      <c r="D34" s="160">
        <v>0.11194389053917597</v>
      </c>
      <c r="E34" s="160">
        <v>0.11682273441836864</v>
      </c>
      <c r="F34" s="160">
        <v>0.12630894040294549</v>
      </c>
      <c r="G34" s="160">
        <v>0.12734169449821309</v>
      </c>
      <c r="H34" s="160">
        <v>0.14046413905361507</v>
      </c>
      <c r="I34" s="160">
        <v>0.18127785610069211</v>
      </c>
      <c r="J34" s="160">
        <v>0.17182035619391989</v>
      </c>
      <c r="K34" s="160">
        <v>9.9899517972051405E-2</v>
      </c>
      <c r="L34" s="160">
        <v>9.2916763765445817E-2</v>
      </c>
      <c r="M34" s="160">
        <v>8.8095296367722314E-2</v>
      </c>
      <c r="N34" s="160">
        <v>0.11636413483215821</v>
      </c>
      <c r="O34" s="160">
        <v>0.11191163075995735</v>
      </c>
      <c r="P34" s="160">
        <v>0.12237273890200553</v>
      </c>
      <c r="Q34" s="160">
        <v>0.13541555638189903</v>
      </c>
    </row>
    <row r="35" spans="1:17" x14ac:dyDescent="0.25">
      <c r="A35" s="76" t="s">
        <v>82</v>
      </c>
      <c r="B35" s="159">
        <v>1.4954275905146849E-2</v>
      </c>
      <c r="C35" s="159">
        <v>1.6073886380695009E-2</v>
      </c>
      <c r="D35" s="159">
        <v>1.354820002517171E-2</v>
      </c>
      <c r="E35" s="159">
        <v>1.4138670415726475E-2</v>
      </c>
      <c r="F35" s="159">
        <v>1.5286754652749226E-2</v>
      </c>
      <c r="G35" s="159">
        <v>1.541174547620648E-2</v>
      </c>
      <c r="H35" s="159">
        <v>1.6999911679824297E-2</v>
      </c>
      <c r="I35" s="159">
        <v>2.1939461302954901E-2</v>
      </c>
      <c r="J35" s="159">
        <v>2.0794851267893166E-2</v>
      </c>
      <c r="K35" s="159">
        <v>1.2090509320202081E-2</v>
      </c>
      <c r="L35" s="159">
        <v>1.1245409598707283E-2</v>
      </c>
      <c r="M35" s="159">
        <v>1.066188329455099E-2</v>
      </c>
      <c r="N35" s="159">
        <v>1.4083167619678257E-2</v>
      </c>
      <c r="O35" s="159">
        <v>1.3544295730444085E-2</v>
      </c>
      <c r="P35" s="159">
        <v>1.4810369161613799E-2</v>
      </c>
      <c r="Q35" s="159">
        <v>1.638889836279037E-2</v>
      </c>
    </row>
    <row r="36" spans="1:17" x14ac:dyDescent="0.25">
      <c r="A36" s="76" t="s">
        <v>81</v>
      </c>
      <c r="B36" s="159">
        <v>2.4118380840997613</v>
      </c>
      <c r="C36" s="159">
        <v>2.5924097949209273</v>
      </c>
      <c r="D36" s="159">
        <v>2.1850649940505833</v>
      </c>
      <c r="E36" s="159">
        <v>2.2802965508645845</v>
      </c>
      <c r="F36" s="159">
        <v>2.4654605336725437</v>
      </c>
      <c r="G36" s="159">
        <v>2.4856191578740301</v>
      </c>
      <c r="H36" s="159">
        <v>2.7417599271136335</v>
      </c>
      <c r="I36" s="159">
        <v>3.5384146080177588</v>
      </c>
      <c r="J36" s="159">
        <v>3.3538109473982214</v>
      </c>
      <c r="K36" s="159">
        <v>1.9499674219993703</v>
      </c>
      <c r="L36" s="159">
        <v>1.8136690344283779</v>
      </c>
      <c r="M36" s="159">
        <v>1.7195574256574206</v>
      </c>
      <c r="N36" s="159">
        <v>2.2713450136499316</v>
      </c>
      <c r="O36" s="159">
        <v>2.1844353061422308</v>
      </c>
      <c r="P36" s="159">
        <v>2.3886286845398459</v>
      </c>
      <c r="Q36" s="159">
        <v>2.6432151899921696</v>
      </c>
    </row>
    <row r="37" spans="1:17" x14ac:dyDescent="0.25">
      <c r="A37" s="76" t="s">
        <v>80</v>
      </c>
      <c r="B37" s="159">
        <v>4.1013639746467427E-2</v>
      </c>
      <c r="C37" s="159">
        <v>4.4084286629791226E-2</v>
      </c>
      <c r="D37" s="159">
        <v>3.7157332027974034E-2</v>
      </c>
      <c r="E37" s="159">
        <v>3.8776757805108059E-2</v>
      </c>
      <c r="F37" s="159">
        <v>4.1925496907858135E-2</v>
      </c>
      <c r="G37" s="159">
        <v>4.2268297096740952E-2</v>
      </c>
      <c r="H37" s="159">
        <v>4.6624006256171246E-2</v>
      </c>
      <c r="I37" s="159">
        <v>6.0171229139972124E-2</v>
      </c>
      <c r="J37" s="159">
        <v>5.7032018393428634E-2</v>
      </c>
      <c r="K37" s="159">
        <v>3.3159465343247298E-2</v>
      </c>
      <c r="L37" s="159">
        <v>3.0841692436884206E-2</v>
      </c>
      <c r="M37" s="159">
        <v>2.9241311530910884E-2</v>
      </c>
      <c r="N37" s="159">
        <v>3.8624535678374414E-2</v>
      </c>
      <c r="O37" s="159">
        <v>3.7146624098119162E-2</v>
      </c>
      <c r="P37" s="159">
        <v>4.0618960701237272E-2</v>
      </c>
      <c r="Q37" s="159">
        <v>4.4948239390287859E-2</v>
      </c>
    </row>
    <row r="38" spans="1:17" x14ac:dyDescent="0.25">
      <c r="A38" s="129" t="s">
        <v>79</v>
      </c>
      <c r="B38" s="158">
        <v>0.12910679042709508</v>
      </c>
      <c r="C38" s="158">
        <v>0.13877287629734619</v>
      </c>
      <c r="D38" s="158">
        <v>0.11696752369749938</v>
      </c>
      <c r="E38" s="158">
        <v>0.12206531227986206</v>
      </c>
      <c r="F38" s="158">
        <v>0.13197722455980954</v>
      </c>
      <c r="G38" s="158">
        <v>0.1330563248888233</v>
      </c>
      <c r="H38" s="158">
        <v>0.14676765685263371</v>
      </c>
      <c r="I38" s="158">
        <v>0.1894129445310743</v>
      </c>
      <c r="J38" s="158">
        <v>0.17953102655291231</v>
      </c>
      <c r="K38" s="158">
        <v>0.10438264365731867</v>
      </c>
      <c r="L38" s="158">
        <v>9.7086528932333965E-2</v>
      </c>
      <c r="M38" s="158">
        <v>9.204869167847704E-2</v>
      </c>
      <c r="N38" s="158">
        <v>0.12158613241833173</v>
      </c>
      <c r="O38" s="158">
        <v>0.11693381621715315</v>
      </c>
      <c r="P38" s="158">
        <v>0.12786438070453723</v>
      </c>
      <c r="Q38" s="158">
        <v>0.14149251222036754</v>
      </c>
    </row>
    <row r="39" spans="1:17" x14ac:dyDescent="0.25">
      <c r="A39" s="92" t="s">
        <v>125</v>
      </c>
      <c r="B39" s="91">
        <v>2.1095891633715093E-2</v>
      </c>
      <c r="C39" s="91">
        <v>2.2675318241459248E-2</v>
      </c>
      <c r="D39" s="91">
        <v>1.9112350298722925E-2</v>
      </c>
      <c r="E39" s="91">
        <v>1.9945322717519448E-2</v>
      </c>
      <c r="F39" s="91">
        <v>2.1564917059915704E-2</v>
      </c>
      <c r="G39" s="91">
        <v>2.1741240733732344E-2</v>
      </c>
      <c r="H39" s="91">
        <v>2.3981655605061485E-2</v>
      </c>
      <c r="I39" s="91">
        <v>3.0949843448449962E-2</v>
      </c>
      <c r="J39" s="91">
        <v>2.9335150138276745E-2</v>
      </c>
      <c r="K39" s="91">
        <v>1.7055996293850698E-2</v>
      </c>
      <c r="L39" s="91">
        <v>1.5863820072319228E-2</v>
      </c>
      <c r="M39" s="91">
        <v>1.5040643627268709E-2</v>
      </c>
      <c r="N39" s="91">
        <v>1.9867025314273177E-2</v>
      </c>
      <c r="O39" s="91">
        <v>1.9106842537664995E-2</v>
      </c>
      <c r="P39" s="91">
        <v>2.0892883404751678E-2</v>
      </c>
      <c r="Q39" s="91">
        <v>2.3119703424650792E-2</v>
      </c>
    </row>
    <row r="40" spans="1:17" x14ac:dyDescent="0.25">
      <c r="A40" s="92" t="s">
        <v>26</v>
      </c>
      <c r="B40" s="91">
        <v>3.5106238439525872E-2</v>
      </c>
      <c r="C40" s="91">
        <v>3.7734604571279334E-2</v>
      </c>
      <c r="D40" s="91">
        <v>3.1805374163677902E-2</v>
      </c>
      <c r="E40" s="91">
        <v>3.3191545881638591E-2</v>
      </c>
      <c r="F40" s="91">
        <v>3.5886756216744822E-2</v>
      </c>
      <c r="G40" s="91">
        <v>3.6180181166162319E-2</v>
      </c>
      <c r="H40" s="91">
        <v>3.9908515575628085E-2</v>
      </c>
      <c r="I40" s="91">
        <v>5.1504463647832011E-2</v>
      </c>
      <c r="J40" s="91">
        <v>4.881740925174978E-2</v>
      </c>
      <c r="K40" s="91">
        <v>2.8383340373186475E-2</v>
      </c>
      <c r="L40" s="91">
        <v>2.6399407983804631E-2</v>
      </c>
      <c r="M40" s="91">
        <v>2.5029538008194799E-2</v>
      </c>
      <c r="N40" s="91">
        <v>3.3061249075261062E-2</v>
      </c>
      <c r="O40" s="91">
        <v>3.1796208550945095E-2</v>
      </c>
      <c r="P40" s="91">
        <v>3.4768407006993053E-2</v>
      </c>
      <c r="Q40" s="91">
        <v>3.847411785997968E-2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7.2904660353854109E-2</v>
      </c>
      <c r="C42" s="157">
        <v>7.8362953484607603E-2</v>
      </c>
      <c r="D42" s="157">
        <v>6.6049799235098558E-2</v>
      </c>
      <c r="E42" s="157">
        <v>6.8928443680704027E-2</v>
      </c>
      <c r="F42" s="157">
        <v>7.4525551283149027E-2</v>
      </c>
      <c r="G42" s="157">
        <v>7.5134902988928623E-2</v>
      </c>
      <c r="H42" s="157">
        <v>8.2877485671944154E-2</v>
      </c>
      <c r="I42" s="157">
        <v>0.10695863743479232</v>
      </c>
      <c r="J42" s="157">
        <v>0.10137846716288579</v>
      </c>
      <c r="K42" s="157">
        <v>5.8943306990281497E-2</v>
      </c>
      <c r="L42" s="157">
        <v>5.4823300876210117E-2</v>
      </c>
      <c r="M42" s="157">
        <v>5.1978510043013522E-2</v>
      </c>
      <c r="N42" s="157">
        <v>6.8657858028797494E-2</v>
      </c>
      <c r="O42" s="157">
        <v>6.603076512854307E-2</v>
      </c>
      <c r="P42" s="157">
        <v>7.2203090292792496E-2</v>
      </c>
      <c r="Q42" s="157">
        <v>7.9898690935737066E-2</v>
      </c>
    </row>
    <row r="43" spans="1:17" x14ac:dyDescent="0.25">
      <c r="A43" s="156" t="s">
        <v>150</v>
      </c>
      <c r="B43" s="204">
        <v>50.419784380097759</v>
      </c>
      <c r="C43" s="204">
        <v>54.194659146679271</v>
      </c>
      <c r="D43" s="204">
        <v>45.67906385707979</v>
      </c>
      <c r="E43" s="204">
        <v>47.669891762318372</v>
      </c>
      <c r="F43" s="204">
        <v>51.540768563578496</v>
      </c>
      <c r="G43" s="204">
        <v>51.962187187133296</v>
      </c>
      <c r="H43" s="204">
        <v>57.316842808981825</v>
      </c>
      <c r="I43" s="204">
        <v>73.97101105575878</v>
      </c>
      <c r="J43" s="204">
        <v>70.111847861688901</v>
      </c>
      <c r="K43" s="204">
        <v>40.764318970492134</v>
      </c>
      <c r="L43" s="204">
        <v>37.914983702926072</v>
      </c>
      <c r="M43" s="204">
        <v>35.94756845512061</v>
      </c>
      <c r="N43" s="204">
        <v>47.482758729131497</v>
      </c>
      <c r="O43" s="204">
        <v>45.665900150620715</v>
      </c>
      <c r="P43" s="204">
        <v>49.934588906522123</v>
      </c>
      <c r="Q43" s="204">
        <v>55.256752444618833</v>
      </c>
    </row>
    <row r="44" spans="1:17" x14ac:dyDescent="0.25">
      <c r="A44" s="156" t="s">
        <v>148</v>
      </c>
      <c r="B44" s="206">
        <v>24.749528170968791</v>
      </c>
      <c r="C44" s="206">
        <v>28.066396174181165</v>
      </c>
      <c r="D44" s="206">
        <v>23.788910458621565</v>
      </c>
      <c r="E44" s="206">
        <v>24.823481740726358</v>
      </c>
      <c r="F44" s="206">
        <v>26.844035238366867</v>
      </c>
      <c r="G44" s="206">
        <v>27.052492412766043</v>
      </c>
      <c r="H44" s="206">
        <v>29.841563731633009</v>
      </c>
      <c r="I44" s="206">
        <v>37.806752780485056</v>
      </c>
      <c r="J44" s="206">
        <v>35.762360534859326</v>
      </c>
      <c r="K44" s="206">
        <v>21.233042340990075</v>
      </c>
      <c r="L44" s="206">
        <v>19.748356315659475</v>
      </c>
      <c r="M44" s="206">
        <v>18.721574616985315</v>
      </c>
      <c r="N44" s="206">
        <v>24.731393913088276</v>
      </c>
      <c r="O44" s="206">
        <v>23.782917150337731</v>
      </c>
      <c r="P44" s="206">
        <v>25.498242157001968</v>
      </c>
      <c r="Q44" s="206">
        <v>28.542228805088474</v>
      </c>
    </row>
    <row r="45" spans="1:17" x14ac:dyDescent="0.25">
      <c r="A45" s="152" t="s">
        <v>164</v>
      </c>
      <c r="B45" s="151">
        <v>20.429633014603972</v>
      </c>
      <c r="C45" s="151">
        <v>15.808610960074509</v>
      </c>
      <c r="D45" s="151">
        <v>13.013830496315057</v>
      </c>
      <c r="E45" s="151">
        <v>13.578792113535874</v>
      </c>
      <c r="F45" s="151">
        <v>14.686257567421503</v>
      </c>
      <c r="G45" s="151">
        <v>14.795307727250169</v>
      </c>
      <c r="H45" s="151">
        <v>16.321287432056184</v>
      </c>
      <c r="I45" s="151">
        <v>24.036143399922718</v>
      </c>
      <c r="J45" s="151">
        <v>23.114141170406267</v>
      </c>
      <c r="K45" s="151">
        <v>11.617284936453347</v>
      </c>
      <c r="L45" s="151">
        <v>10.804718975656115</v>
      </c>
      <c r="M45" s="151">
        <v>10.242024209246861</v>
      </c>
      <c r="N45" s="151">
        <v>13.53084646452225</v>
      </c>
      <c r="O45" s="151">
        <v>13.010942330249998</v>
      </c>
      <c r="P45" s="151">
        <v>16.300413303105451</v>
      </c>
      <c r="Q45" s="151">
        <v>16.739178212205633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0.1762761948157491</v>
      </c>
      <c r="J46" s="205">
        <v>4.4631821375119854E-2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0.51105010135678175</v>
      </c>
      <c r="C47" s="205">
        <v>0.75078597641218969</v>
      </c>
      <c r="D47" s="205">
        <v>7.3115169462314666E-2</v>
      </c>
      <c r="E47" s="205">
        <v>0.10308876818583665</v>
      </c>
      <c r="F47" s="205">
        <v>5.2991030968229928E-2</v>
      </c>
      <c r="G47" s="205">
        <v>0.18656115354899691</v>
      </c>
      <c r="H47" s="205">
        <v>0.18965091914100235</v>
      </c>
      <c r="I47" s="205">
        <v>5.5068851643379338E-2</v>
      </c>
      <c r="J47" s="205">
        <v>2.4649202367291088E-2</v>
      </c>
      <c r="K47" s="205">
        <v>2.1185308833105577E-2</v>
      </c>
      <c r="L47" s="205">
        <v>2.6265199550228675E-2</v>
      </c>
      <c r="M47" s="205">
        <v>4.9475739076460717E-2</v>
      </c>
      <c r="N47" s="205">
        <v>3.7999582166521585E-2</v>
      </c>
      <c r="O47" s="205">
        <v>6.2688466907563536E-2</v>
      </c>
      <c r="P47" s="205">
        <v>0.14028721948788331</v>
      </c>
      <c r="Q47" s="205">
        <v>3.0152848064442281E-2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19.918582913247189</v>
      </c>
      <c r="C49" s="205">
        <v>15.05782498366232</v>
      </c>
      <c r="D49" s="205">
        <v>12.940715326852743</v>
      </c>
      <c r="E49" s="205">
        <v>13.475703345350038</v>
      </c>
      <c r="F49" s="205">
        <v>14.633266536453274</v>
      </c>
      <c r="G49" s="205">
        <v>14.608746573701172</v>
      </c>
      <c r="H49" s="205">
        <v>16.131636512915183</v>
      </c>
      <c r="I49" s="205">
        <v>23.804798353463589</v>
      </c>
      <c r="J49" s="205">
        <v>23.044860146663854</v>
      </c>
      <c r="K49" s="205">
        <v>11.596099627620241</v>
      </c>
      <c r="L49" s="205">
        <v>10.778453776105886</v>
      </c>
      <c r="M49" s="205">
        <v>10.192548470170399</v>
      </c>
      <c r="N49" s="205">
        <v>13.492846882355728</v>
      </c>
      <c r="O49" s="205">
        <v>12.948253863342435</v>
      </c>
      <c r="P49" s="205">
        <v>16.160126083617566</v>
      </c>
      <c r="Q49" s="205">
        <v>16.709025364141191</v>
      </c>
    </row>
    <row r="50" spans="1:17" x14ac:dyDescent="0.25">
      <c r="A50" s="152" t="s">
        <v>163</v>
      </c>
      <c r="B50" s="151">
        <v>4.3198951563648178</v>
      </c>
      <c r="C50" s="151">
        <v>12.257785214106656</v>
      </c>
      <c r="D50" s="151">
        <v>10.77507996230651</v>
      </c>
      <c r="E50" s="151">
        <v>11.244689627190484</v>
      </c>
      <c r="F50" s="151">
        <v>12.157777670945364</v>
      </c>
      <c r="G50" s="151">
        <v>12.257184685515874</v>
      </c>
      <c r="H50" s="151">
        <v>13.520276299576825</v>
      </c>
      <c r="I50" s="151">
        <v>13.770609380562339</v>
      </c>
      <c r="J50" s="151">
        <v>12.648219364453055</v>
      </c>
      <c r="K50" s="151">
        <v>9.615757404536728</v>
      </c>
      <c r="L50" s="151">
        <v>8.9436373400033595</v>
      </c>
      <c r="M50" s="151">
        <v>8.4795504077384525</v>
      </c>
      <c r="N50" s="151">
        <v>11.200547448566024</v>
      </c>
      <c r="O50" s="151">
        <v>10.771974820087735</v>
      </c>
      <c r="P50" s="151">
        <v>9.1978288538965156</v>
      </c>
      <c r="Q50" s="151">
        <v>11.80305059288284</v>
      </c>
    </row>
    <row r="51" spans="1:17" x14ac:dyDescent="0.25">
      <c r="A51" s="156" t="s">
        <v>147</v>
      </c>
      <c r="B51" s="206">
        <v>26.24881424554664</v>
      </c>
      <c r="C51" s="206">
        <v>28.362032744455103</v>
      </c>
      <c r="D51" s="206">
        <v>25.28606440198077</v>
      </c>
      <c r="E51" s="206">
        <v>26.694079613297067</v>
      </c>
      <c r="F51" s="206">
        <v>30.128030357868695</v>
      </c>
      <c r="G51" s="206">
        <v>30.739591875564471</v>
      </c>
      <c r="H51" s="206">
        <v>32.945482441152386</v>
      </c>
      <c r="I51" s="206">
        <v>38.740592618943964</v>
      </c>
      <c r="J51" s="206">
        <v>36.53040284105154</v>
      </c>
      <c r="K51" s="206">
        <v>21.818534243603921</v>
      </c>
      <c r="L51" s="206">
        <v>23.859396456563491</v>
      </c>
      <c r="M51" s="206">
        <v>22.24051636059059</v>
      </c>
      <c r="N51" s="206">
        <v>27.638004752095178</v>
      </c>
      <c r="O51" s="206">
        <v>24.083175044682065</v>
      </c>
      <c r="P51" s="206">
        <v>26.1115928689028</v>
      </c>
      <c r="Q51" s="206">
        <v>28.838968567046351</v>
      </c>
    </row>
    <row r="52" spans="1:17" x14ac:dyDescent="0.25">
      <c r="A52" s="152" t="s">
        <v>162</v>
      </c>
      <c r="B52" s="151">
        <v>22.429582977872396</v>
      </c>
      <c r="C52" s="151">
        <v>23.637692762046711</v>
      </c>
      <c r="D52" s="151">
        <v>14.411521774597045</v>
      </c>
      <c r="E52" s="151">
        <v>14.017033641074921</v>
      </c>
      <c r="F52" s="151">
        <v>9.2666806947763884</v>
      </c>
      <c r="G52" s="151">
        <v>7.6249577690764809</v>
      </c>
      <c r="H52" s="151">
        <v>12.428872931090943</v>
      </c>
      <c r="I52" s="151">
        <v>32.577085489698092</v>
      </c>
      <c r="J52" s="151">
        <v>30.905054164106069</v>
      </c>
      <c r="K52" s="151">
        <v>15.493234617994634</v>
      </c>
      <c r="L52" s="151">
        <v>0.66909545544292426</v>
      </c>
      <c r="M52" s="151">
        <v>1.7917702859975229</v>
      </c>
      <c r="N52" s="151">
        <v>9.6796477651763322</v>
      </c>
      <c r="O52" s="151">
        <v>19.282069155658391</v>
      </c>
      <c r="P52" s="151">
        <v>22.032363554041414</v>
      </c>
      <c r="Q52" s="151">
        <v>24.320130764219936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0.16716606358524524</v>
      </c>
      <c r="J53" s="153">
        <v>4.2325203909223535E-2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0.56107912687604633</v>
      </c>
      <c r="C54" s="153">
        <v>1.1226064254035484</v>
      </c>
      <c r="D54" s="153">
        <v>8.0967771714704748E-2</v>
      </c>
      <c r="E54" s="153">
        <v>0.10641585198416982</v>
      </c>
      <c r="F54" s="153">
        <v>3.343608549797545E-2</v>
      </c>
      <c r="G54" s="153">
        <v>9.6146761080290508E-2</v>
      </c>
      <c r="H54" s="153">
        <v>0.14442164474344801</v>
      </c>
      <c r="I54" s="153">
        <v>7.4802471837247766E-2</v>
      </c>
      <c r="J54" s="153">
        <v>3.2976065517349037E-2</v>
      </c>
      <c r="K54" s="153">
        <v>2.8253500021854901E-2</v>
      </c>
      <c r="L54" s="153">
        <v>1.6265046499548818E-3</v>
      </c>
      <c r="M54" s="153">
        <v>8.6554334713379501E-3</v>
      </c>
      <c r="N54" s="153">
        <v>2.7184002978692622E-2</v>
      </c>
      <c r="O54" s="153">
        <v>9.2903597871117252E-2</v>
      </c>
      <c r="P54" s="153">
        <v>0.18961844489880514</v>
      </c>
      <c r="Q54" s="153">
        <v>4.3808674389175205E-2</v>
      </c>
    </row>
    <row r="55" spans="1:17" x14ac:dyDescent="0.25">
      <c r="A55" s="154" t="s">
        <v>26</v>
      </c>
      <c r="B55" s="153">
        <v>21.868503850996351</v>
      </c>
      <c r="C55" s="153">
        <v>22.515086336643162</v>
      </c>
      <c r="D55" s="153">
        <v>14.330554002882341</v>
      </c>
      <c r="E55" s="153">
        <v>13.91061778909075</v>
      </c>
      <c r="F55" s="153">
        <v>9.2332446092784135</v>
      </c>
      <c r="G55" s="153">
        <v>7.5288110079961905</v>
      </c>
      <c r="H55" s="153">
        <v>12.284451286347496</v>
      </c>
      <c r="I55" s="153">
        <v>32.335116954275598</v>
      </c>
      <c r="J55" s="153">
        <v>30.829752894679498</v>
      </c>
      <c r="K55" s="153">
        <v>15.46498111797278</v>
      </c>
      <c r="L55" s="153">
        <v>0.66746895079296942</v>
      </c>
      <c r="M55" s="153">
        <v>1.7831148525261848</v>
      </c>
      <c r="N55" s="153">
        <v>9.6524637621976392</v>
      </c>
      <c r="O55" s="153">
        <v>19.189165557787273</v>
      </c>
      <c r="P55" s="153">
        <v>21.842745109142609</v>
      </c>
      <c r="Q55" s="153">
        <v>24.27632208983076</v>
      </c>
    </row>
    <row r="56" spans="1:17" x14ac:dyDescent="0.25">
      <c r="A56" s="152" t="s">
        <v>161</v>
      </c>
      <c r="B56" s="151">
        <v>3.5238292660653934</v>
      </c>
      <c r="C56" s="151">
        <v>3.8753557746134937</v>
      </c>
      <c r="D56" s="151">
        <v>3.2275028065716032</v>
      </c>
      <c r="E56" s="151">
        <v>3.4295647102859328</v>
      </c>
      <c r="F56" s="151">
        <v>3.5446256104138527</v>
      </c>
      <c r="G56" s="151">
        <v>3.530685178069997</v>
      </c>
      <c r="H56" s="151">
        <v>3.9065722053589127</v>
      </c>
      <c r="I56" s="151">
        <v>5.2515042498596936</v>
      </c>
      <c r="J56" s="151">
        <v>4.7861723380839498</v>
      </c>
      <c r="K56" s="151">
        <v>2.7641729994735256</v>
      </c>
      <c r="L56" s="151">
        <v>2.8175166512797025</v>
      </c>
      <c r="M56" s="151">
        <v>2.5706060995451478</v>
      </c>
      <c r="N56" s="151">
        <v>3.4230376759505656</v>
      </c>
      <c r="O56" s="151">
        <v>3.2088521000786128</v>
      </c>
      <c r="P56" s="151">
        <v>3.5238624163214163</v>
      </c>
      <c r="Q56" s="151">
        <v>3.8120974423276683</v>
      </c>
    </row>
    <row r="57" spans="1:17" x14ac:dyDescent="0.25">
      <c r="A57" s="150" t="s">
        <v>33</v>
      </c>
      <c r="B57" s="87">
        <v>3.1377791737343002E-3</v>
      </c>
      <c r="C57" s="87">
        <v>0</v>
      </c>
      <c r="D57" s="87">
        <v>3.4666032097830017E-3</v>
      </c>
      <c r="E57" s="87">
        <v>0</v>
      </c>
      <c r="F57" s="87">
        <v>0.86772104665016003</v>
      </c>
      <c r="G57" s="87">
        <v>1.1418584470032096</v>
      </c>
      <c r="H57" s="87">
        <v>0.95814093199585759</v>
      </c>
      <c r="I57" s="87">
        <v>1.2690169007308714</v>
      </c>
      <c r="J57" s="87">
        <v>2.3779227061414079</v>
      </c>
      <c r="K57" s="87">
        <v>1.0357107072149854</v>
      </c>
      <c r="L57" s="87">
        <v>0.87837024623567272</v>
      </c>
      <c r="M57" s="87">
        <v>1.3177829062152155</v>
      </c>
      <c r="N57" s="87">
        <v>1.5825652684978864</v>
      </c>
      <c r="O57" s="87">
        <v>1.9271046221990333</v>
      </c>
      <c r="P57" s="87">
        <v>2.0394347945730358</v>
      </c>
      <c r="Q57" s="87">
        <v>2.6037593480555352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8.0132298882636833E-3</v>
      </c>
      <c r="C60" s="87">
        <v>2.2212372652480269E-2</v>
      </c>
      <c r="D60" s="87">
        <v>3.8581564441200018E-3</v>
      </c>
      <c r="E60" s="87">
        <v>7.6310521621118094E-3</v>
      </c>
      <c r="F60" s="87">
        <v>1.5231206887479061E-3</v>
      </c>
      <c r="G60" s="87">
        <v>2.8267544915162005E-3</v>
      </c>
      <c r="H60" s="87">
        <v>3.1880501811194064E-3</v>
      </c>
      <c r="I60" s="87">
        <v>5.1246650919206044E-3</v>
      </c>
      <c r="J60" s="87">
        <v>5.4929572519116731E-4</v>
      </c>
      <c r="K60" s="87">
        <v>6.512953949244474E-4</v>
      </c>
      <c r="L60" s="87">
        <v>3.2755217855742805E-3</v>
      </c>
      <c r="M60" s="87">
        <v>3.454571000527859E-3</v>
      </c>
      <c r="N60" s="87">
        <v>3.1453254137764246E-3</v>
      </c>
      <c r="O60" s="87">
        <v>3.6171960315688461E-3</v>
      </c>
      <c r="P60" s="87">
        <v>8.3133386691128953E-3</v>
      </c>
      <c r="Q60" s="87">
        <v>1.4478666410601972E-3</v>
      </c>
    </row>
    <row r="61" spans="1:17" x14ac:dyDescent="0.25">
      <c r="A61" s="150" t="s">
        <v>29</v>
      </c>
      <c r="B61" s="87">
        <v>2.6569376686287209</v>
      </c>
      <c r="C61" s="87">
        <v>2.4816383106709732</v>
      </c>
      <c r="D61" s="87">
        <v>2.1042075139945426</v>
      </c>
      <c r="E61" s="87">
        <v>1.9377091770820247</v>
      </c>
      <c r="F61" s="87">
        <v>1.9019181125090492</v>
      </c>
      <c r="G61" s="87">
        <v>1.8326861531260443</v>
      </c>
      <c r="H61" s="87">
        <v>2.3276192722082087</v>
      </c>
      <c r="I61" s="87">
        <v>1.246120427469001</v>
      </c>
      <c r="J61" s="87">
        <v>0.54658322228629563</v>
      </c>
      <c r="K61" s="87">
        <v>1.2498097027820321</v>
      </c>
      <c r="L61" s="87">
        <v>0</v>
      </c>
      <c r="M61" s="87">
        <v>0</v>
      </c>
      <c r="N61" s="87">
        <v>0</v>
      </c>
      <c r="O61" s="87">
        <v>3.9630297244030298E-2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1.4743019902758352E-2</v>
      </c>
      <c r="C62" s="87">
        <v>0</v>
      </c>
      <c r="D62" s="87">
        <v>0</v>
      </c>
      <c r="E62" s="87">
        <v>0</v>
      </c>
      <c r="F62" s="87">
        <v>0</v>
      </c>
      <c r="G62" s="87">
        <v>3.9256088034615041E-2</v>
      </c>
      <c r="H62" s="87">
        <v>4.6569972926928049E-2</v>
      </c>
      <c r="I62" s="87">
        <v>0.39175595819686432</v>
      </c>
      <c r="J62" s="87">
        <v>0</v>
      </c>
      <c r="K62" s="87">
        <v>3.5335910254087395E-2</v>
      </c>
      <c r="L62" s="87">
        <v>1.371869620378327E-2</v>
      </c>
      <c r="M62" s="87">
        <v>1.2042655708078E-2</v>
      </c>
      <c r="N62" s="87">
        <v>3.4363671890466449E-2</v>
      </c>
      <c r="O62" s="87">
        <v>0</v>
      </c>
      <c r="P62" s="87">
        <v>0</v>
      </c>
      <c r="Q62" s="87">
        <v>9.7093867703293119E-2</v>
      </c>
    </row>
    <row r="63" spans="1:17" x14ac:dyDescent="0.25">
      <c r="A63" s="150" t="s">
        <v>26</v>
      </c>
      <c r="B63" s="87">
        <v>0.45750264793202167</v>
      </c>
      <c r="C63" s="87">
        <v>0.63311236874757137</v>
      </c>
      <c r="D63" s="87">
        <v>0.92296496624707158</v>
      </c>
      <c r="E63" s="87">
        <v>1.3585306194219573</v>
      </c>
      <c r="F63" s="87">
        <v>0.60404825282527996</v>
      </c>
      <c r="G63" s="87">
        <v>0.38944217716253576</v>
      </c>
      <c r="H63" s="87">
        <v>0.42885660425652933</v>
      </c>
      <c r="I63" s="87">
        <v>1.9535346629177479</v>
      </c>
      <c r="J63" s="87">
        <v>0.39047974133000213</v>
      </c>
      <c r="K63" s="87">
        <v>0.30150288078605825</v>
      </c>
      <c r="L63" s="87">
        <v>1.6604775583326958</v>
      </c>
      <c r="M63" s="87">
        <v>0.94766709502226232</v>
      </c>
      <c r="N63" s="87">
        <v>1.5449390826763254</v>
      </c>
      <c r="O63" s="87">
        <v>0.99947116570107497</v>
      </c>
      <c r="P63" s="87">
        <v>1.2777346439779518</v>
      </c>
      <c r="Q63" s="87">
        <v>0.90010687903844677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9.7441161965260231E-2</v>
      </c>
      <c r="C65" s="87">
        <v>0.12336307531894836</v>
      </c>
      <c r="D65" s="87">
        <v>0.11619279007956632</v>
      </c>
      <c r="E65" s="87">
        <v>3.8160969929484777E-2</v>
      </c>
      <c r="F65" s="87">
        <v>0.10603225443490095</v>
      </c>
      <c r="G65" s="87">
        <v>7.5454007254224006E-2</v>
      </c>
      <c r="H65" s="87">
        <v>7.6800465867965129E-2</v>
      </c>
      <c r="I65" s="87">
        <v>0.2948571870406464</v>
      </c>
      <c r="J65" s="87">
        <v>1.0232901308038216</v>
      </c>
      <c r="K65" s="87">
        <v>0.10243391114933291</v>
      </c>
      <c r="L65" s="87">
        <v>4.0647373559214245E-2</v>
      </c>
      <c r="M65" s="87">
        <v>4.6121499311738569E-2</v>
      </c>
      <c r="N65" s="87">
        <v>3.5331526930918969E-2</v>
      </c>
      <c r="O65" s="87">
        <v>1.6843141901577732E-2</v>
      </c>
      <c r="P65" s="87">
        <v>2.4090258342762957E-2</v>
      </c>
      <c r="Q65" s="87">
        <v>2.3039344500735467E-2</v>
      </c>
    </row>
    <row r="66" spans="1:17" x14ac:dyDescent="0.25">
      <c r="A66" s="150" t="s">
        <v>22</v>
      </c>
      <c r="B66" s="87">
        <v>0.28605375857463394</v>
      </c>
      <c r="C66" s="87">
        <v>0.61502964722352071</v>
      </c>
      <c r="D66" s="87">
        <v>7.6812776596519292E-2</v>
      </c>
      <c r="E66" s="87">
        <v>8.7532891690354261E-2</v>
      </c>
      <c r="F66" s="87">
        <v>6.3382823305714514E-2</v>
      </c>
      <c r="G66" s="87">
        <v>4.916155099785248E-2</v>
      </c>
      <c r="H66" s="87">
        <v>6.5396907922304418E-2</v>
      </c>
      <c r="I66" s="87">
        <v>9.1094448412642248E-2</v>
      </c>
      <c r="J66" s="87">
        <v>0.44734724179723123</v>
      </c>
      <c r="K66" s="87">
        <v>3.8728591892105348E-2</v>
      </c>
      <c r="L66" s="87">
        <v>0.22102725516276234</v>
      </c>
      <c r="M66" s="87">
        <v>0.24353737228732558</v>
      </c>
      <c r="N66" s="87">
        <v>0.22269280054119189</v>
      </c>
      <c r="O66" s="87">
        <v>0.22218567700132763</v>
      </c>
      <c r="P66" s="87">
        <v>0.17428938075855274</v>
      </c>
      <c r="Q66" s="87">
        <v>0.18665013638859751</v>
      </c>
    </row>
    <row r="67" spans="1:17" x14ac:dyDescent="0.25">
      <c r="A67" s="149" t="s">
        <v>160</v>
      </c>
      <c r="B67" s="148">
        <v>0.29540200160884811</v>
      </c>
      <c r="C67" s="148">
        <v>0.84898420779489925</v>
      </c>
      <c r="D67" s="148">
        <v>7.6470398208121226</v>
      </c>
      <c r="E67" s="148">
        <v>9.2474812619362119</v>
      </c>
      <c r="F67" s="148">
        <v>17.316724052678456</v>
      </c>
      <c r="G67" s="148">
        <v>19.583948928417993</v>
      </c>
      <c r="H67" s="148">
        <v>16.61003730470253</v>
      </c>
      <c r="I67" s="148">
        <v>0.9120028793861823</v>
      </c>
      <c r="J67" s="148">
        <v>0.83917633886152043</v>
      </c>
      <c r="K67" s="148">
        <v>3.5611266261357613</v>
      </c>
      <c r="L67" s="148">
        <v>20.372784349840863</v>
      </c>
      <c r="M67" s="148">
        <v>17.878139975047919</v>
      </c>
      <c r="N67" s="148">
        <v>14.535319310968282</v>
      </c>
      <c r="O67" s="148">
        <v>1.5922537889450623</v>
      </c>
      <c r="P67" s="148">
        <v>0.55536689853997023</v>
      </c>
      <c r="Q67" s="148">
        <v>0.70674036049874456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0.12950191961970897</v>
      </c>
      <c r="C70" s="96">
        <v>4.230004347469949E-2</v>
      </c>
      <c r="D70" s="96">
        <v>0.15521462324790528</v>
      </c>
      <c r="E70" s="96">
        <v>0.37031621574586754</v>
      </c>
      <c r="F70" s="96">
        <v>0.29354866772272231</v>
      </c>
      <c r="G70" s="96">
        <v>0.30057063532469586</v>
      </c>
      <c r="H70" s="96">
        <v>0.46537657891785078</v>
      </c>
      <c r="I70" s="96">
        <v>0.60107750766799761</v>
      </c>
      <c r="J70" s="96">
        <v>0.62756753157507283</v>
      </c>
      <c r="K70" s="96">
        <v>0.41673609220021707</v>
      </c>
      <c r="L70" s="96">
        <v>0.6222616393404421</v>
      </c>
      <c r="M70" s="96">
        <v>0.78558725958390141</v>
      </c>
      <c r="N70" s="96">
        <v>0.76155881688394489</v>
      </c>
      <c r="O70" s="96">
        <v>0.61639355599377621</v>
      </c>
      <c r="P70" s="96">
        <v>0.45270536112850829</v>
      </c>
      <c r="Q70" s="96">
        <v>0.47549870554950818</v>
      </c>
    </row>
    <row r="71" spans="1:17" x14ac:dyDescent="0.25">
      <c r="A71" s="132" t="s">
        <v>83</v>
      </c>
      <c r="B71" s="160">
        <v>2.8346931552150173E-4</v>
      </c>
      <c r="C71" s="160">
        <v>9.0118190084237799E-5</v>
      </c>
      <c r="D71" s="160">
        <v>3.2803899383769623E-4</v>
      </c>
      <c r="E71" s="160">
        <v>7.8004258951044566E-4</v>
      </c>
      <c r="F71" s="160">
        <v>6.1833293340780827E-4</v>
      </c>
      <c r="G71" s="160">
        <v>6.3323497423174279E-4</v>
      </c>
      <c r="H71" s="160">
        <v>9.9605936638542491E-4</v>
      </c>
      <c r="I71" s="160">
        <v>1.2886235328697121E-3</v>
      </c>
      <c r="J71" s="160">
        <v>1.3534373337858801E-3</v>
      </c>
      <c r="K71" s="160">
        <v>8.9957004863958719E-4</v>
      </c>
      <c r="L71" s="160">
        <v>1.2875590653335899E-3</v>
      </c>
      <c r="M71" s="160">
        <v>1.6364134136028724E-3</v>
      </c>
      <c r="N71" s="160">
        <v>1.5964790198422186E-3</v>
      </c>
      <c r="O71" s="160">
        <v>1.3106186453198977E-3</v>
      </c>
      <c r="P71" s="160">
        <v>9.7170398345007558E-4</v>
      </c>
      <c r="Q71" s="160">
        <v>1.0180706410962675E-3</v>
      </c>
    </row>
    <row r="72" spans="1:17" x14ac:dyDescent="0.25">
      <c r="A72" s="76" t="s">
        <v>82</v>
      </c>
      <c r="B72" s="159">
        <v>3.8166984836349888E-5</v>
      </c>
      <c r="C72" s="159">
        <v>1.2133728083043631E-5</v>
      </c>
      <c r="D72" s="159">
        <v>4.4167952642426803E-5</v>
      </c>
      <c r="E72" s="159">
        <v>1.050267949840731E-4</v>
      </c>
      <c r="F72" s="159">
        <v>8.3253821140304228E-5</v>
      </c>
      <c r="G72" s="159">
        <v>8.5260267464525984E-5</v>
      </c>
      <c r="H72" s="159">
        <v>1.3411180911414435E-4</v>
      </c>
      <c r="I72" s="159">
        <v>1.7350334637920037E-4</v>
      </c>
      <c r="J72" s="159">
        <v>1.8223003114295545E-4</v>
      </c>
      <c r="K72" s="159">
        <v>1.2112025720490151E-4</v>
      </c>
      <c r="L72" s="159">
        <v>1.733600239309303E-4</v>
      </c>
      <c r="M72" s="159">
        <v>2.203306055474739E-4</v>
      </c>
      <c r="N72" s="159">
        <v>2.1495374351107444E-4</v>
      </c>
      <c r="O72" s="159">
        <v>1.7646482078716448E-4</v>
      </c>
      <c r="P72" s="159">
        <v>1.308325422578117E-4</v>
      </c>
      <c r="Q72" s="159">
        <v>1.3707545964743723E-4</v>
      </c>
    </row>
    <row r="73" spans="1:17" x14ac:dyDescent="0.25">
      <c r="A73" s="76" t="s">
        <v>81</v>
      </c>
      <c r="B73" s="159">
        <v>4.9606361265363335E-3</v>
      </c>
      <c r="C73" s="159">
        <v>1.5770438806313389E-3</v>
      </c>
      <c r="D73" s="159">
        <v>5.7405934069095855E-3</v>
      </c>
      <c r="E73" s="159">
        <v>1.3650533718768443E-2</v>
      </c>
      <c r="F73" s="159">
        <v>1.0820658603020108E-2</v>
      </c>
      <c r="G73" s="159">
        <v>1.1081440275048104E-2</v>
      </c>
      <c r="H73" s="159">
        <v>1.7430768716452622E-2</v>
      </c>
      <c r="I73" s="159">
        <v>2.2550562267729828E-2</v>
      </c>
      <c r="J73" s="159">
        <v>2.3684786202095968E-2</v>
      </c>
      <c r="K73" s="159">
        <v>1.5742231830002423E-2</v>
      </c>
      <c r="L73" s="159">
        <v>2.253193437459966E-2</v>
      </c>
      <c r="M73" s="159">
        <v>2.8636790837600602E-2</v>
      </c>
      <c r="N73" s="159">
        <v>2.7937949779562342E-2</v>
      </c>
      <c r="O73" s="159">
        <v>2.2935470769120492E-2</v>
      </c>
      <c r="P73" s="159">
        <v>1.7004556121828586E-2</v>
      </c>
      <c r="Q73" s="159">
        <v>1.7815960053020552E-2</v>
      </c>
    </row>
    <row r="74" spans="1:17" x14ac:dyDescent="0.25">
      <c r="A74" s="76" t="s">
        <v>80</v>
      </c>
      <c r="B74" s="159">
        <v>9.3735236015185988E-5</v>
      </c>
      <c r="C74" s="159">
        <v>2.9799520986131857E-5</v>
      </c>
      <c r="D74" s="159">
        <v>1.0847316032421944E-4</v>
      </c>
      <c r="E74" s="159">
        <v>2.579378868402156E-4</v>
      </c>
      <c r="F74" s="159">
        <v>2.0446510530536363E-4</v>
      </c>
      <c r="G74" s="159">
        <v>2.0939278614154032E-4</v>
      </c>
      <c r="H74" s="159">
        <v>3.2936848780795974E-4</v>
      </c>
      <c r="I74" s="159">
        <v>4.2611113222624326E-4</v>
      </c>
      <c r="J74" s="159">
        <v>4.4754321179627156E-4</v>
      </c>
      <c r="K74" s="159">
        <v>2.9746221620600098E-4</v>
      </c>
      <c r="L74" s="159">
        <v>4.2575914310338044E-4</v>
      </c>
      <c r="M74" s="159">
        <v>5.4111534879988296E-4</v>
      </c>
      <c r="N74" s="159">
        <v>5.2791018118803141E-4</v>
      </c>
      <c r="O74" s="159">
        <v>4.3338429000314664E-4</v>
      </c>
      <c r="P74" s="159">
        <v>3.2131485574734252E-4</v>
      </c>
      <c r="Q74" s="159">
        <v>3.3664698998453637E-4</v>
      </c>
    </row>
    <row r="75" spans="1:17" x14ac:dyDescent="0.25">
      <c r="A75" s="129" t="s">
        <v>79</v>
      </c>
      <c r="B75" s="158">
        <v>2.9628030872226694E-4</v>
      </c>
      <c r="C75" s="158">
        <v>9.4190953721143216E-5</v>
      </c>
      <c r="D75" s="158">
        <v>3.4286425036293678E-4</v>
      </c>
      <c r="E75" s="158">
        <v>8.1529550671646236E-4</v>
      </c>
      <c r="F75" s="158">
        <v>6.4627761232701863E-4</v>
      </c>
      <c r="G75" s="158">
        <v>6.6185312972573418E-4</v>
      </c>
      <c r="H75" s="158">
        <v>1.0410748550877794E-3</v>
      </c>
      <c r="I75" s="158">
        <v>1.3468610436477985E-3</v>
      </c>
      <c r="J75" s="158">
        <v>1.4146040122635644E-3</v>
      </c>
      <c r="K75" s="158">
        <v>9.402248396370974E-4</v>
      </c>
      <c r="L75" s="158">
        <v>1.3457484690128788E-3</v>
      </c>
      <c r="M75" s="158">
        <v>1.7103687941940303E-3</v>
      </c>
      <c r="N75" s="158">
        <v>1.6686296222124843E-3</v>
      </c>
      <c r="O75" s="158">
        <v>1.3698501939730565E-3</v>
      </c>
      <c r="P75" s="158">
        <v>1.0156187652042626E-3</v>
      </c>
      <c r="Q75" s="158">
        <v>1.0640808981041156E-3</v>
      </c>
    </row>
    <row r="76" spans="1:17" x14ac:dyDescent="0.25">
      <c r="A76" s="92" t="s">
        <v>125</v>
      </c>
      <c r="B76" s="91">
        <v>4.8411840038251587E-5</v>
      </c>
      <c r="C76" s="91">
        <v>1.5390686624647893E-5</v>
      </c>
      <c r="D76" s="91">
        <v>5.6023599121348068E-5</v>
      </c>
      <c r="E76" s="91">
        <v>1.3321828853655524E-4</v>
      </c>
      <c r="F76" s="91">
        <v>1.0560097133423629E-4</v>
      </c>
      <c r="G76" s="91">
        <v>1.0814599182537685E-4</v>
      </c>
      <c r="H76" s="91">
        <v>1.7011035788949707E-4</v>
      </c>
      <c r="I76" s="91">
        <v>2.2007544706574477E-4</v>
      </c>
      <c r="J76" s="91">
        <v>2.3114456527507205E-4</v>
      </c>
      <c r="K76" s="91">
        <v>1.5363158872353698E-4</v>
      </c>
      <c r="L76" s="91">
        <v>2.1989365373128853E-4</v>
      </c>
      <c r="M76" s="91">
        <v>2.7947216886613029E-4</v>
      </c>
      <c r="N76" s="91">
        <v>2.7265203921926316E-4</v>
      </c>
      <c r="O76" s="91">
        <v>2.2383184610880432E-4</v>
      </c>
      <c r="P76" s="91">
        <v>1.6595086394015262E-4</v>
      </c>
      <c r="Q76" s="91">
        <v>1.7386951717761581E-4</v>
      </c>
    </row>
    <row r="77" spans="1:17" x14ac:dyDescent="0.25">
      <c r="A77" s="92" t="s">
        <v>26</v>
      </c>
      <c r="B77" s="91">
        <v>8.0563439990507049E-5</v>
      </c>
      <c r="C77" s="91">
        <v>2.561205393799984E-5</v>
      </c>
      <c r="D77" s="91">
        <v>9.3230372204376871E-5</v>
      </c>
      <c r="E77" s="91">
        <v>2.216921229532434E-4</v>
      </c>
      <c r="F77" s="91">
        <v>1.7573340551201773E-4</v>
      </c>
      <c r="G77" s="91">
        <v>1.7996864229398278E-4</v>
      </c>
      <c r="H77" s="91">
        <v>2.8308520392461258E-4</v>
      </c>
      <c r="I77" s="91">
        <v>3.6623344741815492E-4</v>
      </c>
      <c r="J77" s="91">
        <v>3.846538635787544E-4</v>
      </c>
      <c r="K77" s="91">
        <v>2.5566244267921732E-4</v>
      </c>
      <c r="L77" s="91">
        <v>3.6593092025993151E-4</v>
      </c>
      <c r="M77" s="91">
        <v>4.6507712344074102E-4</v>
      </c>
      <c r="N77" s="91">
        <v>4.5372756297993818E-4</v>
      </c>
      <c r="O77" s="91">
        <v>3.7248457170194205E-4</v>
      </c>
      <c r="P77" s="91">
        <v>2.7616327860811748E-4</v>
      </c>
      <c r="Q77" s="91">
        <v>2.8934092160615128E-4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1.6730502869350834E-4</v>
      </c>
      <c r="C79" s="157">
        <v>5.3188213158495486E-5</v>
      </c>
      <c r="D79" s="157">
        <v>1.9361027903721183E-4</v>
      </c>
      <c r="E79" s="157">
        <v>4.6038509522666364E-4</v>
      </c>
      <c r="F79" s="157">
        <v>3.6494323548076461E-4</v>
      </c>
      <c r="G79" s="157">
        <v>3.7373849560637455E-4</v>
      </c>
      <c r="H79" s="157">
        <v>5.878792932736697E-4</v>
      </c>
      <c r="I79" s="157">
        <v>7.6055214916389863E-4</v>
      </c>
      <c r="J79" s="157">
        <v>7.9880558340973793E-4</v>
      </c>
      <c r="K79" s="157">
        <v>5.3093080823434305E-4</v>
      </c>
      <c r="L79" s="157">
        <v>7.599238950216587E-4</v>
      </c>
      <c r="M79" s="157">
        <v>9.6581950188715882E-4</v>
      </c>
      <c r="N79" s="157">
        <v>9.4225002001328286E-4</v>
      </c>
      <c r="O79" s="157">
        <v>7.7353377616231017E-4</v>
      </c>
      <c r="P79" s="157">
        <v>5.7350462265599259E-4</v>
      </c>
      <c r="Q79" s="157">
        <v>6.0087045932034856E-4</v>
      </c>
    </row>
    <row r="80" spans="1:17" x14ac:dyDescent="0.25">
      <c r="A80" s="156" t="s">
        <v>149</v>
      </c>
      <c r="B80" s="204">
        <v>3.6672147242375767E-2</v>
      </c>
      <c r="C80" s="204">
        <v>1.1648864206752017E-2</v>
      </c>
      <c r="D80" s="204">
        <v>4.2468462156676205E-2</v>
      </c>
      <c r="E80" s="204">
        <v>0.10097822256301968</v>
      </c>
      <c r="F80" s="204">
        <v>8.0056332740512146E-2</v>
      </c>
      <c r="G80" s="204">
        <v>8.1958472119264339E-2</v>
      </c>
      <c r="H80" s="204">
        <v>0.12295338947991556</v>
      </c>
      <c r="I80" s="204">
        <v>0.16672823862877606</v>
      </c>
      <c r="J80" s="204">
        <v>0.17521412993892105</v>
      </c>
      <c r="K80" s="204">
        <v>0.11107647270521859</v>
      </c>
      <c r="L80" s="204">
        <v>0.16670912315246408</v>
      </c>
      <c r="M80" s="204">
        <v>0.21185890824863157</v>
      </c>
      <c r="N80" s="204">
        <v>0.20670423004156363</v>
      </c>
      <c r="O80" s="204">
        <v>0.16967983854563595</v>
      </c>
      <c r="P80" s="204">
        <v>0.12578449794684343</v>
      </c>
      <c r="Q80" s="204">
        <v>0.1318196711776457</v>
      </c>
    </row>
    <row r="81" spans="1:17" x14ac:dyDescent="0.25">
      <c r="A81" s="152" t="s">
        <v>166</v>
      </c>
      <c r="B81" s="151">
        <v>1.6342660022775929E-2</v>
      </c>
      <c r="C81" s="151">
        <v>5.1858839360284428E-3</v>
      </c>
      <c r="D81" s="151">
        <v>1.894258416002232E-2</v>
      </c>
      <c r="E81" s="151">
        <v>4.5036132940295355E-2</v>
      </c>
      <c r="F81" s="151">
        <v>3.5711527927878982E-2</v>
      </c>
      <c r="G81" s="151">
        <v>3.6544941938882684E-2</v>
      </c>
      <c r="H81" s="151">
        <v>6.5806107428192401E-2</v>
      </c>
      <c r="I81" s="151">
        <v>7.479227315751652E-2</v>
      </c>
      <c r="J81" s="151">
        <v>7.8284691291085173E-2</v>
      </c>
      <c r="K81" s="151">
        <v>5.9465107931407996E-2</v>
      </c>
      <c r="L81" s="151">
        <v>7.4369620673954487E-2</v>
      </c>
      <c r="M81" s="151">
        <v>9.4500718997640343E-2</v>
      </c>
      <c r="N81" s="151">
        <v>9.2210004200813517E-2</v>
      </c>
      <c r="O81" s="151">
        <v>7.5686578813864036E-2</v>
      </c>
      <c r="P81" s="151">
        <v>5.6097083362162681E-2</v>
      </c>
      <c r="Q81" s="151">
        <v>5.8806992367100894E-2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7.4690474747058939E-4</v>
      </c>
      <c r="J82" s="153">
        <v>2.095551788922395E-4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4.088139055218841E-4</v>
      </c>
      <c r="C83" s="153">
        <v>2.4628912333313912E-4</v>
      </c>
      <c r="D83" s="153">
        <v>1.0642448826318719E-4</v>
      </c>
      <c r="E83" s="153">
        <v>3.4190960652829969E-4</v>
      </c>
      <c r="F83" s="153">
        <v>1.288545208785477E-4</v>
      </c>
      <c r="G83" s="153">
        <v>4.6081275565102613E-4</v>
      </c>
      <c r="H83" s="153">
        <v>5.3440892909654666E-4</v>
      </c>
      <c r="I83" s="153">
        <v>1.7089757343575731E-4</v>
      </c>
      <c r="J83" s="153">
        <v>8.3421359369485829E-5</v>
      </c>
      <c r="K83" s="153">
        <v>7.5806314991222964E-5</v>
      </c>
      <c r="L83" s="153">
        <v>1.8078516728452075E-4</v>
      </c>
      <c r="M83" s="153">
        <v>4.5650086546797922E-4</v>
      </c>
      <c r="N83" s="153">
        <v>2.5895952927937029E-4</v>
      </c>
      <c r="O83" s="153">
        <v>3.6466809788929781E-4</v>
      </c>
      <c r="P83" s="153">
        <v>4.8279167527356622E-4</v>
      </c>
      <c r="Q83" s="153">
        <v>1.0593102501764725E-4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1.9815074125805767E-2</v>
      </c>
      <c r="I84" s="153">
        <v>0</v>
      </c>
      <c r="J84" s="153">
        <v>0</v>
      </c>
      <c r="K84" s="153">
        <v>1.7895567068289306E-2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1.5933846117254045E-2</v>
      </c>
      <c r="C85" s="153">
        <v>4.9395948126953037E-3</v>
      </c>
      <c r="D85" s="153">
        <v>1.8836159671759133E-2</v>
      </c>
      <c r="E85" s="153">
        <v>4.4694223333767054E-2</v>
      </c>
      <c r="F85" s="153">
        <v>3.5582673407000436E-2</v>
      </c>
      <c r="G85" s="153">
        <v>3.6084129183231659E-2</v>
      </c>
      <c r="H85" s="153">
        <v>4.545662437329008E-2</v>
      </c>
      <c r="I85" s="153">
        <v>7.3874470836610168E-2</v>
      </c>
      <c r="J85" s="153">
        <v>7.7991714752823446E-2</v>
      </c>
      <c r="K85" s="153">
        <v>4.1493734548127471E-2</v>
      </c>
      <c r="L85" s="153">
        <v>7.4188835506669965E-2</v>
      </c>
      <c r="M85" s="153">
        <v>9.4044218132172369E-2</v>
      </c>
      <c r="N85" s="153">
        <v>9.1951044671534143E-2</v>
      </c>
      <c r="O85" s="153">
        <v>7.5321910715974744E-2</v>
      </c>
      <c r="P85" s="153">
        <v>5.5614291686889111E-2</v>
      </c>
      <c r="Q85" s="153">
        <v>5.8701061342083249E-2</v>
      </c>
    </row>
    <row r="86" spans="1:17" x14ac:dyDescent="0.25">
      <c r="A86" s="152" t="s">
        <v>165</v>
      </c>
      <c r="B86" s="151">
        <v>2.0329487219599839E-2</v>
      </c>
      <c r="C86" s="151">
        <v>6.462980270723573E-3</v>
      </c>
      <c r="D86" s="151">
        <v>2.3525877996653885E-2</v>
      </c>
      <c r="E86" s="151">
        <v>5.5942089622724324E-2</v>
      </c>
      <c r="F86" s="151">
        <v>4.4344804812633164E-2</v>
      </c>
      <c r="G86" s="151">
        <v>4.5413530180381655E-2</v>
      </c>
      <c r="H86" s="151">
        <v>5.7147282051723161E-2</v>
      </c>
      <c r="I86" s="151">
        <v>9.1935965471259526E-2</v>
      </c>
      <c r="J86" s="151">
        <v>9.6929438647835875E-2</v>
      </c>
      <c r="K86" s="151">
        <v>5.1611364773810599E-2</v>
      </c>
      <c r="L86" s="151">
        <v>9.2339502478509597E-2</v>
      </c>
      <c r="M86" s="151">
        <v>0.11735818925099122</v>
      </c>
      <c r="N86" s="151">
        <v>0.1144942258407501</v>
      </c>
      <c r="O86" s="151">
        <v>9.3993259731771917E-2</v>
      </c>
      <c r="P86" s="151">
        <v>6.9687414584680751E-2</v>
      </c>
      <c r="Q86" s="151">
        <v>7.3012678810544795E-2</v>
      </c>
    </row>
    <row r="87" spans="1:17" x14ac:dyDescent="0.25">
      <c r="A87" s="156" t="s">
        <v>148</v>
      </c>
      <c r="B87" s="206">
        <v>5.7691727273113613E-2</v>
      </c>
      <c r="C87" s="206">
        <v>1.9350142600439206E-2</v>
      </c>
      <c r="D87" s="206">
        <v>7.0831163348281073E-2</v>
      </c>
      <c r="E87" s="206">
        <v>0.1684140780018582</v>
      </c>
      <c r="F87" s="206">
        <v>0.13352446151058311</v>
      </c>
      <c r="G87" s="206">
        <v>0.13668671342025143</v>
      </c>
      <c r="H87" s="206">
        <v>0.21501367762060086</v>
      </c>
      <c r="I87" s="206">
        <v>0.27307090382327437</v>
      </c>
      <c r="J87" s="206">
        <v>0.2862295466525504</v>
      </c>
      <c r="K87" s="206">
        <v>0.19427126524605712</v>
      </c>
      <c r="L87" s="206">
        <v>0.27805377058394154</v>
      </c>
      <c r="M87" s="206">
        <v>0.35335190045835257</v>
      </c>
      <c r="N87" s="206">
        <v>0.34476043025157521</v>
      </c>
      <c r="O87" s="206">
        <v>0.28300296739124631</v>
      </c>
      <c r="P87" s="206">
        <v>0.20572368384389339</v>
      </c>
      <c r="Q87" s="206">
        <v>0.21803287769742719</v>
      </c>
    </row>
    <row r="88" spans="1:17" x14ac:dyDescent="0.25">
      <c r="A88" s="152" t="s">
        <v>164</v>
      </c>
      <c r="B88" s="151">
        <v>4.7621950932820331E-2</v>
      </c>
      <c r="C88" s="151">
        <v>1.0899114887921035E-2</v>
      </c>
      <c r="D88" s="151">
        <v>3.8748506589853543E-2</v>
      </c>
      <c r="E88" s="151">
        <v>9.2124858956756997E-2</v>
      </c>
      <c r="F88" s="151">
        <v>7.3050665292413164E-2</v>
      </c>
      <c r="G88" s="151">
        <v>7.4755477477733021E-2</v>
      </c>
      <c r="H88" s="151">
        <v>0.11759772597135461</v>
      </c>
      <c r="I88" s="151">
        <v>0.1736084408188234</v>
      </c>
      <c r="J88" s="151">
        <v>0.18499757984430437</v>
      </c>
      <c r="K88" s="151">
        <v>0.10629209922366287</v>
      </c>
      <c r="L88" s="151">
        <v>0.1521287545788704</v>
      </c>
      <c r="M88" s="151">
        <v>0.19330845791114329</v>
      </c>
      <c r="N88" s="151">
        <v>0.18862262536314026</v>
      </c>
      <c r="O88" s="151">
        <v>0.154822693311398</v>
      </c>
      <c r="P88" s="151">
        <v>0.13151420604780795</v>
      </c>
      <c r="Q88" s="151">
        <v>0.12786987382171802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1.2732090513129393E-3</v>
      </c>
      <c r="J89" s="205">
        <v>3.5721763908805196E-4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1.1912697028687821E-3</v>
      </c>
      <c r="C90" s="205">
        <v>5.1762312538544892E-4</v>
      </c>
      <c r="D90" s="205">
        <v>2.1769944110851667E-4</v>
      </c>
      <c r="E90" s="205">
        <v>6.9940228480845482E-4</v>
      </c>
      <c r="F90" s="205">
        <v>2.6358179059498204E-4</v>
      </c>
      <c r="G90" s="205">
        <v>9.4262778236542985E-4</v>
      </c>
      <c r="H90" s="205">
        <v>1.3664679892564961E-3</v>
      </c>
      <c r="I90" s="205">
        <v>3.977517238277472E-4</v>
      </c>
      <c r="J90" s="205">
        <v>1.9728367796246354E-4</v>
      </c>
      <c r="K90" s="205">
        <v>1.9383452854001047E-4</v>
      </c>
      <c r="L90" s="205">
        <v>3.6980990485216745E-4</v>
      </c>
      <c r="M90" s="205">
        <v>9.3380748077610755E-4</v>
      </c>
      <c r="N90" s="205">
        <v>5.2972154918356335E-4</v>
      </c>
      <c r="O90" s="205">
        <v>7.4595652181366203E-4</v>
      </c>
      <c r="P90" s="205">
        <v>1.1318585576040958E-3</v>
      </c>
      <c r="Q90" s="205">
        <v>2.3033633004482075E-4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4.6430681229951552E-2</v>
      </c>
      <c r="C92" s="205">
        <v>1.0381491762535586E-2</v>
      </c>
      <c r="D92" s="205">
        <v>3.8530807148745023E-2</v>
      </c>
      <c r="E92" s="205">
        <v>9.1425456671948541E-2</v>
      </c>
      <c r="F92" s="205">
        <v>7.2787083501818187E-2</v>
      </c>
      <c r="G92" s="205">
        <v>7.3812849695367597E-2</v>
      </c>
      <c r="H92" s="205">
        <v>0.11623125798209812</v>
      </c>
      <c r="I92" s="205">
        <v>0.17193748004368273</v>
      </c>
      <c r="J92" s="205">
        <v>0.18444307852725386</v>
      </c>
      <c r="K92" s="205">
        <v>0.10609826469512286</v>
      </c>
      <c r="L92" s="205">
        <v>0.15175894467401824</v>
      </c>
      <c r="M92" s="205">
        <v>0.19237465043036719</v>
      </c>
      <c r="N92" s="205">
        <v>0.18809290381395669</v>
      </c>
      <c r="O92" s="205">
        <v>0.15407673678958433</v>
      </c>
      <c r="P92" s="205">
        <v>0.13038234749020386</v>
      </c>
      <c r="Q92" s="205">
        <v>0.1276395374916732</v>
      </c>
    </row>
    <row r="93" spans="1:17" x14ac:dyDescent="0.25">
      <c r="A93" s="152" t="s">
        <v>163</v>
      </c>
      <c r="B93" s="151">
        <v>1.006977634029328E-2</v>
      </c>
      <c r="C93" s="151">
        <v>8.4510277125181728E-3</v>
      </c>
      <c r="D93" s="151">
        <v>3.2082656758427537E-2</v>
      </c>
      <c r="E93" s="151">
        <v>7.628921904510122E-2</v>
      </c>
      <c r="F93" s="151">
        <v>6.0473796218169951E-2</v>
      </c>
      <c r="G93" s="151">
        <v>6.1931235942518405E-2</v>
      </c>
      <c r="H93" s="151">
        <v>9.7415951649246268E-2</v>
      </c>
      <c r="I93" s="151">
        <v>9.9462463004450954E-2</v>
      </c>
      <c r="J93" s="151">
        <v>0.10123196680824603</v>
      </c>
      <c r="K93" s="151">
        <v>8.7979166022394251E-2</v>
      </c>
      <c r="L93" s="151">
        <v>0.12592501600507117</v>
      </c>
      <c r="M93" s="151">
        <v>0.16004344254720929</v>
      </c>
      <c r="N93" s="151">
        <v>0.15613780488843498</v>
      </c>
      <c r="O93" s="151">
        <v>0.12818027407984828</v>
      </c>
      <c r="P93" s="151">
        <v>7.4209477796085443E-2</v>
      </c>
      <c r="Q93" s="151">
        <v>9.0163003875709177E-2</v>
      </c>
    </row>
    <row r="94" spans="1:17" x14ac:dyDescent="0.25">
      <c r="A94" s="156" t="s">
        <v>147</v>
      </c>
      <c r="B94" s="206">
        <v>2.9465757132587967E-2</v>
      </c>
      <c r="C94" s="206">
        <v>9.4977503940023664E-3</v>
      </c>
      <c r="D94" s="206">
        <v>3.5350859978871114E-2</v>
      </c>
      <c r="E94" s="206">
        <v>8.5315078684170001E-2</v>
      </c>
      <c r="F94" s="206">
        <v>6.7594885396426413E-2</v>
      </c>
      <c r="G94" s="206">
        <v>6.9254268352568427E-2</v>
      </c>
      <c r="H94" s="206">
        <v>0.10747812858248645</v>
      </c>
      <c r="I94" s="206">
        <v>0.13549270389309448</v>
      </c>
      <c r="J94" s="206">
        <v>0.13904125419251692</v>
      </c>
      <c r="K94" s="206">
        <v>9.3387745057251378E-2</v>
      </c>
      <c r="L94" s="206">
        <v>0.15173438452805615</v>
      </c>
      <c r="M94" s="206">
        <v>0.18763143187717246</v>
      </c>
      <c r="N94" s="206">
        <v>0.17814823424448992</v>
      </c>
      <c r="O94" s="206">
        <v>0.13748496133769025</v>
      </c>
      <c r="P94" s="206">
        <v>0.10175315306928338</v>
      </c>
      <c r="Q94" s="206">
        <v>0.10527432263258228</v>
      </c>
    </row>
    <row r="95" spans="1:17" x14ac:dyDescent="0.25">
      <c r="A95" s="152" t="s">
        <v>162</v>
      </c>
      <c r="B95" s="151">
        <v>1.218859044431294E-2</v>
      </c>
      <c r="C95" s="151">
        <v>3.7991659960207569E-3</v>
      </c>
      <c r="D95" s="151">
        <v>1.0003346971549733E-2</v>
      </c>
      <c r="E95" s="151">
        <v>2.2169580713369483E-2</v>
      </c>
      <c r="F95" s="151">
        <v>1.074540777175925E-2</v>
      </c>
      <c r="G95" s="151">
        <v>8.9813604707463194E-3</v>
      </c>
      <c r="H95" s="151">
        <v>2.0876703627917215E-2</v>
      </c>
      <c r="I95" s="151">
        <v>5.4853449694855942E-2</v>
      </c>
      <c r="J95" s="151">
        <v>5.7663826995462145E-2</v>
      </c>
      <c r="K95" s="151">
        <v>3.3046396382095375E-2</v>
      </c>
      <c r="L95" s="151">
        <v>2.1961984552847343E-3</v>
      </c>
      <c r="M95" s="151">
        <v>7.8837538446690763E-3</v>
      </c>
      <c r="N95" s="151">
        <v>3.1456763741954323E-2</v>
      </c>
      <c r="O95" s="151">
        <v>5.3489085126905221E-2</v>
      </c>
      <c r="P95" s="151">
        <v>4.144010124739838E-2</v>
      </c>
      <c r="Q95" s="151">
        <v>4.3309749981952701E-2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2.8147500372493643E-4</v>
      </c>
      <c r="J96" s="153">
        <v>7.8971977295666377E-5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3.0489927927289232E-4</v>
      </c>
      <c r="C97" s="153">
        <v>1.8043081451483785E-4</v>
      </c>
      <c r="D97" s="153">
        <v>5.6201470368181748E-5</v>
      </c>
      <c r="E97" s="153">
        <v>1.6830913588105752E-4</v>
      </c>
      <c r="F97" s="153">
        <v>3.8771636231048753E-5</v>
      </c>
      <c r="G97" s="153">
        <v>1.1325029534706537E-4</v>
      </c>
      <c r="H97" s="153">
        <v>2.4258417408252211E-4</v>
      </c>
      <c r="I97" s="153">
        <v>1.2595275373154251E-4</v>
      </c>
      <c r="J97" s="153">
        <v>6.1527998847253995E-5</v>
      </c>
      <c r="K97" s="153">
        <v>6.0263488156265175E-5</v>
      </c>
      <c r="L97" s="153">
        <v>5.3387404901438011E-6</v>
      </c>
      <c r="M97" s="153">
        <v>3.8083736202237886E-5</v>
      </c>
      <c r="N97" s="153">
        <v>8.8342135995662338E-5</v>
      </c>
      <c r="O97" s="153">
        <v>2.5771759322135282E-4</v>
      </c>
      <c r="P97" s="153">
        <v>3.5664841566847478E-4</v>
      </c>
      <c r="Q97" s="153">
        <v>7.8015317977950439E-5</v>
      </c>
    </row>
    <row r="98" spans="1:17" x14ac:dyDescent="0.25">
      <c r="A98" s="154" t="s">
        <v>26</v>
      </c>
      <c r="B98" s="153">
        <v>1.1883691165040048E-2</v>
      </c>
      <c r="C98" s="153">
        <v>3.6187351815059189E-3</v>
      </c>
      <c r="D98" s="153">
        <v>9.9471455011815504E-3</v>
      </c>
      <c r="E98" s="153">
        <v>2.2001271577488424E-2</v>
      </c>
      <c r="F98" s="153">
        <v>1.0706636135528202E-2</v>
      </c>
      <c r="G98" s="153">
        <v>8.8681101753992544E-3</v>
      </c>
      <c r="H98" s="153">
        <v>2.0634119453834691E-2</v>
      </c>
      <c r="I98" s="153">
        <v>5.4446021937399461E-2</v>
      </c>
      <c r="J98" s="153">
        <v>5.7523327019319226E-2</v>
      </c>
      <c r="K98" s="153">
        <v>3.2986132893939112E-2</v>
      </c>
      <c r="L98" s="153">
        <v>2.1908597147945906E-3</v>
      </c>
      <c r="M98" s="153">
        <v>7.8456701084668387E-3</v>
      </c>
      <c r="N98" s="153">
        <v>3.1368421605958659E-2</v>
      </c>
      <c r="O98" s="153">
        <v>5.323136753368387E-2</v>
      </c>
      <c r="P98" s="153">
        <v>4.1083452831729907E-2</v>
      </c>
      <c r="Q98" s="153">
        <v>4.3231734663974751E-2</v>
      </c>
    </row>
    <row r="99" spans="1:17" x14ac:dyDescent="0.25">
      <c r="A99" s="152" t="s">
        <v>161</v>
      </c>
      <c r="B99" s="151">
        <v>1.7116640564468242E-2</v>
      </c>
      <c r="C99" s="151">
        <v>5.5621314892361391E-3</v>
      </c>
      <c r="D99" s="151">
        <v>2.003953833058187E-2</v>
      </c>
      <c r="E99" s="151">
        <v>4.8519523069013457E-2</v>
      </c>
      <c r="F99" s="151">
        <v>3.6769443862205514E-2</v>
      </c>
      <c r="G99" s="151">
        <v>3.7205172939060366E-2</v>
      </c>
      <c r="H99" s="151">
        <v>5.8701644501307618E-2</v>
      </c>
      <c r="I99" s="151">
        <v>7.9103619462534691E-2</v>
      </c>
      <c r="J99" s="151">
        <v>7.9811660026227499E-2</v>
      </c>
      <c r="K99" s="151">
        <v>5.2745620284298619E-2</v>
      </c>
      <c r="L99" s="151">
        <v>8.2667790892234763E-2</v>
      </c>
      <c r="M99" s="151">
        <v>0.10108421549754604</v>
      </c>
      <c r="N99" s="151">
        <v>9.9454823408418297E-2</v>
      </c>
      <c r="O99" s="151">
        <v>7.9578912565805737E-2</v>
      </c>
      <c r="P99" s="151">
        <v>5.9268476624653003E-2</v>
      </c>
      <c r="Q99" s="151">
        <v>6.0705996016642588E-2</v>
      </c>
    </row>
    <row r="100" spans="1:17" x14ac:dyDescent="0.25">
      <c r="A100" s="150" t="s">
        <v>33</v>
      </c>
      <c r="B100" s="87">
        <v>1.5257048120476843E-5</v>
      </c>
      <c r="C100" s="87">
        <v>0</v>
      </c>
      <c r="D100" s="87">
        <v>2.1530567641501304E-5</v>
      </c>
      <c r="E100" s="87">
        <v>0</v>
      </c>
      <c r="F100" s="87">
        <v>9.0031541954449512E-3</v>
      </c>
      <c r="G100" s="87">
        <v>1.2034631817366076E-2</v>
      </c>
      <c r="H100" s="87">
        <v>1.4400428865676078E-2</v>
      </c>
      <c r="I100" s="87">
        <v>1.911943165686163E-2</v>
      </c>
      <c r="J100" s="87">
        <v>3.9699728923157575E-2</v>
      </c>
      <c r="K100" s="87">
        <v>1.9766798302581091E-2</v>
      </c>
      <c r="L100" s="87">
        <v>2.5797461460158946E-2</v>
      </c>
      <c r="M100" s="87">
        <v>5.1881252238779776E-2</v>
      </c>
      <c r="N100" s="87">
        <v>4.6018448397103576E-2</v>
      </c>
      <c r="O100" s="87">
        <v>4.7833557465285441E-2</v>
      </c>
      <c r="P100" s="87">
        <v>3.4323012432141031E-2</v>
      </c>
      <c r="Q100" s="87">
        <v>4.1489334401622925E-2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3.8963300868678285E-5</v>
      </c>
      <c r="C103" s="87">
        <v>3.1944345286528107E-5</v>
      </c>
      <c r="D103" s="87">
        <v>2.3962447752080532E-5</v>
      </c>
      <c r="E103" s="87">
        <v>1.0799450062792225E-4</v>
      </c>
      <c r="F103" s="87">
        <v>1.5803339647007955E-5</v>
      </c>
      <c r="G103" s="87">
        <v>2.9792615391833868E-5</v>
      </c>
      <c r="H103" s="87">
        <v>4.7914965659367338E-5</v>
      </c>
      <c r="I103" s="87">
        <v>7.720991259679048E-5</v>
      </c>
      <c r="J103" s="87">
        <v>9.1705635899848332E-6</v>
      </c>
      <c r="K103" s="87">
        <v>1.2430135767824168E-5</v>
      </c>
      <c r="L103" s="87">
        <v>9.620105802467214E-5</v>
      </c>
      <c r="M103" s="87">
        <v>1.3600682525918948E-4</v>
      </c>
      <c r="N103" s="87">
        <v>9.1460995718270553E-5</v>
      </c>
      <c r="O103" s="87">
        <v>8.9784100067080212E-5</v>
      </c>
      <c r="P103" s="87">
        <v>1.3991073764743606E-4</v>
      </c>
      <c r="Q103" s="87">
        <v>2.3070881448687485E-5</v>
      </c>
    </row>
    <row r="104" spans="1:17" x14ac:dyDescent="0.25">
      <c r="A104" s="150" t="s">
        <v>29</v>
      </c>
      <c r="B104" s="87">
        <v>1.2919018075810754E-2</v>
      </c>
      <c r="C104" s="87">
        <v>3.5689258555410565E-3</v>
      </c>
      <c r="D104" s="87">
        <v>1.3068926401487621E-2</v>
      </c>
      <c r="E104" s="87">
        <v>2.7422422294542993E-2</v>
      </c>
      <c r="F104" s="87">
        <v>1.973360229088944E-2</v>
      </c>
      <c r="G104" s="87">
        <v>1.9315619328772137E-2</v>
      </c>
      <c r="H104" s="87">
        <v>3.49830746568668E-2</v>
      </c>
      <c r="I104" s="87">
        <v>1.877446575809278E-2</v>
      </c>
      <c r="J104" s="87">
        <v>9.1252780011183126E-3</v>
      </c>
      <c r="K104" s="87">
        <v>2.3852931266812937E-2</v>
      </c>
      <c r="L104" s="87">
        <v>0</v>
      </c>
      <c r="M104" s="87">
        <v>0</v>
      </c>
      <c r="N104" s="87">
        <v>0</v>
      </c>
      <c r="O104" s="87">
        <v>9.8368198527048166E-4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7.1686040235213494E-5</v>
      </c>
      <c r="C105" s="87">
        <v>0</v>
      </c>
      <c r="D105" s="87">
        <v>0</v>
      </c>
      <c r="E105" s="87">
        <v>0</v>
      </c>
      <c r="F105" s="87">
        <v>0</v>
      </c>
      <c r="G105" s="87">
        <v>4.1374004573561121E-4</v>
      </c>
      <c r="H105" s="87">
        <v>6.9992582512233949E-4</v>
      </c>
      <c r="I105" s="87">
        <v>5.9023258591744893E-3</v>
      </c>
      <c r="J105" s="87">
        <v>0</v>
      </c>
      <c r="K105" s="87">
        <v>6.7439469918086667E-4</v>
      </c>
      <c r="L105" s="87">
        <v>4.029138488210721E-4</v>
      </c>
      <c r="M105" s="87">
        <v>4.7412062750913983E-4</v>
      </c>
      <c r="N105" s="87">
        <v>9.9924021656775156E-4</v>
      </c>
      <c r="O105" s="87">
        <v>0</v>
      </c>
      <c r="P105" s="87">
        <v>0</v>
      </c>
      <c r="Q105" s="87">
        <v>1.547132206552502E-3</v>
      </c>
    </row>
    <row r="106" spans="1:17" x14ac:dyDescent="0.25">
      <c r="A106" s="150" t="s">
        <v>26</v>
      </c>
      <c r="B106" s="87">
        <v>2.2245478500124349E-3</v>
      </c>
      <c r="C106" s="87">
        <v>9.1049976645272306E-4</v>
      </c>
      <c r="D106" s="87">
        <v>5.7324009798521086E-3</v>
      </c>
      <c r="E106" s="87">
        <v>1.9225898698563573E-2</v>
      </c>
      <c r="F106" s="87">
        <v>6.2673823375263725E-3</v>
      </c>
      <c r="G106" s="87">
        <v>4.1045308449615524E-3</v>
      </c>
      <c r="H106" s="87">
        <v>6.4455225916579938E-3</v>
      </c>
      <c r="I106" s="87">
        <v>2.9432604447942851E-2</v>
      </c>
      <c r="J106" s="87">
        <v>6.5191100790405257E-3</v>
      </c>
      <c r="K106" s="87">
        <v>5.7542580091412415E-3</v>
      </c>
      <c r="L106" s="87">
        <v>4.8767710427492478E-2</v>
      </c>
      <c r="M106" s="87">
        <v>3.7309753650129722E-2</v>
      </c>
      <c r="N106" s="87">
        <v>4.4924339531531937E-2</v>
      </c>
      <c r="O106" s="87">
        <v>2.4808337279012826E-2</v>
      </c>
      <c r="P106" s="87">
        <v>2.1503851060565002E-2</v>
      </c>
      <c r="Q106" s="87">
        <v>1.434266009626277E-2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4.7379513174914111E-4</v>
      </c>
      <c r="C108" s="87">
        <v>1.7741250496967645E-4</v>
      </c>
      <c r="D108" s="87">
        <v>7.2165649625053664E-4</v>
      </c>
      <c r="E108" s="87">
        <v>5.4005329847874831E-4</v>
      </c>
      <c r="F108" s="87">
        <v>1.10015164441775E-3</v>
      </c>
      <c r="G108" s="87">
        <v>7.9524848183472135E-4</v>
      </c>
      <c r="H108" s="87">
        <v>1.1542765877652714E-3</v>
      </c>
      <c r="I108" s="87">
        <v>4.4424166714495837E-3</v>
      </c>
      <c r="J108" s="87">
        <v>1.7083961853652602E-2</v>
      </c>
      <c r="K108" s="87">
        <v>1.9549768549540401E-3</v>
      </c>
      <c r="L108" s="87">
        <v>1.1938007433020077E-3</v>
      </c>
      <c r="M108" s="87">
        <v>1.8158083005458466E-3</v>
      </c>
      <c r="N108" s="87">
        <v>1.0273838818696036E-3</v>
      </c>
      <c r="O108" s="87">
        <v>4.1807143564718483E-4</v>
      </c>
      <c r="P108" s="87">
        <v>4.0543107276212129E-4</v>
      </c>
      <c r="Q108" s="87">
        <v>3.671180553222226E-4</v>
      </c>
    </row>
    <row r="109" spans="1:17" x14ac:dyDescent="0.25">
      <c r="A109" s="150" t="s">
        <v>22</v>
      </c>
      <c r="B109" s="87">
        <v>1.37337311767154E-3</v>
      </c>
      <c r="C109" s="87">
        <v>8.7334901698615515E-4</v>
      </c>
      <c r="D109" s="87">
        <v>4.7106143759802373E-4</v>
      </c>
      <c r="E109" s="87">
        <v>1.2231542768002207E-3</v>
      </c>
      <c r="F109" s="87">
        <v>6.4935005427999709E-4</v>
      </c>
      <c r="G109" s="87">
        <v>5.1160980499843499E-4</v>
      </c>
      <c r="H109" s="87">
        <v>9.7050100855976338E-4</v>
      </c>
      <c r="I109" s="87">
        <v>1.3551651564165739E-3</v>
      </c>
      <c r="J109" s="87">
        <v>7.3744106056685046E-3</v>
      </c>
      <c r="K109" s="87">
        <v>7.2983101586062164E-4</v>
      </c>
      <c r="L109" s="87">
        <v>6.4097033544355834E-3</v>
      </c>
      <c r="M109" s="87">
        <v>9.467273855322365E-3</v>
      </c>
      <c r="N109" s="87">
        <v>6.3939503856271706E-3</v>
      </c>
      <c r="O109" s="87">
        <v>5.4454803005227082E-3</v>
      </c>
      <c r="P109" s="87">
        <v>2.8962713215374119E-3</v>
      </c>
      <c r="Q109" s="87">
        <v>2.9366803754334822E-3</v>
      </c>
    </row>
    <row r="110" spans="1:17" x14ac:dyDescent="0.25">
      <c r="A110" s="149" t="s">
        <v>160</v>
      </c>
      <c r="B110" s="148">
        <v>1.6052612380678587E-4</v>
      </c>
      <c r="C110" s="148">
        <v>1.3645290874546938E-4</v>
      </c>
      <c r="D110" s="148">
        <v>5.3079746767395108E-3</v>
      </c>
      <c r="E110" s="148">
        <v>1.4625974901787065E-2</v>
      </c>
      <c r="F110" s="148">
        <v>2.0080033762461643E-2</v>
      </c>
      <c r="G110" s="148">
        <v>2.3067734942761743E-2</v>
      </c>
      <c r="H110" s="148">
        <v>2.7899780453261618E-2</v>
      </c>
      <c r="I110" s="148">
        <v>1.5356347357038341E-3</v>
      </c>
      <c r="J110" s="148">
        <v>1.5657671708272738E-3</v>
      </c>
      <c r="K110" s="148">
        <v>7.5957283908573816E-3</v>
      </c>
      <c r="L110" s="148">
        <v>6.687039518053664E-2</v>
      </c>
      <c r="M110" s="148">
        <v>7.8663462534957332E-2</v>
      </c>
      <c r="N110" s="148">
        <v>4.723664709411729E-2</v>
      </c>
      <c r="O110" s="148">
        <v>4.4169636449793003E-3</v>
      </c>
      <c r="P110" s="148">
        <v>1.0445751972320025E-3</v>
      </c>
      <c r="Q110" s="148">
        <v>1.2585766339870057E-3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21.872868164786965</v>
      </c>
      <c r="C112" s="96">
        <v>26.079546301997109</v>
      </c>
      <c r="D112" s="96">
        <v>25.118377526796674</v>
      </c>
      <c r="E112" s="96">
        <v>23.624498840448592</v>
      </c>
      <c r="F112" s="96">
        <v>27.018277422831069</v>
      </c>
      <c r="G112" s="96">
        <v>22.575263588595099</v>
      </c>
      <c r="H112" s="96">
        <v>18.492910473716972</v>
      </c>
      <c r="I112" s="96">
        <v>23.791528995331237</v>
      </c>
      <c r="J112" s="96">
        <v>22.490051693315465</v>
      </c>
      <c r="K112" s="96">
        <v>26.951400238771477</v>
      </c>
      <c r="L112" s="96">
        <v>22.400073830010911</v>
      </c>
      <c r="M112" s="96">
        <v>35.574639530232304</v>
      </c>
      <c r="N112" s="96">
        <v>1.2890453522493641</v>
      </c>
      <c r="O112" s="96">
        <v>5.8765267717363354</v>
      </c>
      <c r="P112" s="96">
        <v>5.9852822424527243</v>
      </c>
      <c r="Q112" s="96">
        <v>5.1155377665356765</v>
      </c>
    </row>
    <row r="113" spans="1:17" x14ac:dyDescent="0.25">
      <c r="A113" s="132" t="s">
        <v>83</v>
      </c>
      <c r="B113" s="160">
        <v>4.566654852948087E-2</v>
      </c>
      <c r="C113" s="160">
        <v>5.3467679280048412E-2</v>
      </c>
      <c r="D113" s="160">
        <v>5.1154802209194106E-2</v>
      </c>
      <c r="E113" s="160">
        <v>4.7989267971682702E-2</v>
      </c>
      <c r="F113" s="160">
        <v>5.4869347548407645E-2</v>
      </c>
      <c r="G113" s="160">
        <v>4.6913612127173224E-2</v>
      </c>
      <c r="H113" s="160">
        <v>3.8859879110529287E-2</v>
      </c>
      <c r="I113" s="160">
        <v>4.8959941042138161E-2</v>
      </c>
      <c r="J113" s="160">
        <v>4.6914377147641462E-2</v>
      </c>
      <c r="K113" s="160">
        <v>5.5621247800964155E-2</v>
      </c>
      <c r="L113" s="160">
        <v>4.4853931758490992E-2</v>
      </c>
      <c r="M113" s="160">
        <v>7.1607312693084832E-2</v>
      </c>
      <c r="N113" s="160">
        <v>2.6080980815564492E-3</v>
      </c>
      <c r="O113" s="160">
        <v>1.2024639240458388E-2</v>
      </c>
      <c r="P113" s="160">
        <v>1.2327511270759537E-2</v>
      </c>
      <c r="Q113" s="160">
        <v>1.0519633400079866E-2</v>
      </c>
    </row>
    <row r="114" spans="1:17" x14ac:dyDescent="0.25">
      <c r="A114" s="76" t="s">
        <v>82</v>
      </c>
      <c r="B114" s="159">
        <v>5.9229491505746112E-3</v>
      </c>
      <c r="C114" s="159">
        <v>6.9347554341777275E-3</v>
      </c>
      <c r="D114" s="159">
        <v>6.6347753891923657E-3</v>
      </c>
      <c r="E114" s="159">
        <v>6.2242057506509477E-3</v>
      </c>
      <c r="F114" s="159">
        <v>7.116551741251519E-3</v>
      </c>
      <c r="G114" s="159">
        <v>6.0846932392897022E-3</v>
      </c>
      <c r="H114" s="159">
        <v>5.040124453910816E-3</v>
      </c>
      <c r="I114" s="159">
        <v>6.3501020012604794E-3</v>
      </c>
      <c r="J114" s="159">
        <v>6.0847924624076845E-3</v>
      </c>
      <c r="K114" s="159">
        <v>7.2140731678888197E-3</v>
      </c>
      <c r="L114" s="159">
        <v>5.8175527944131639E-3</v>
      </c>
      <c r="M114" s="159">
        <v>9.2874650164689997E-3</v>
      </c>
      <c r="N114" s="159">
        <v>3.3827019589180348E-4</v>
      </c>
      <c r="O114" s="159">
        <v>1.5595951318558901E-3</v>
      </c>
      <c r="P114" s="159">
        <v>1.5988776196367864E-3</v>
      </c>
      <c r="Q114" s="159">
        <v>1.3643959466552579E-3</v>
      </c>
    </row>
    <row r="115" spans="1:17" x14ac:dyDescent="0.25">
      <c r="A115" s="76" t="s">
        <v>81</v>
      </c>
      <c r="B115" s="159">
        <v>0.83054348792665467</v>
      </c>
      <c r="C115" s="159">
        <v>0.97242367270053753</v>
      </c>
      <c r="D115" s="159">
        <v>0.930359075058944</v>
      </c>
      <c r="E115" s="159">
        <v>0.87278709006260269</v>
      </c>
      <c r="F115" s="159">
        <v>0.99791599673215692</v>
      </c>
      <c r="G115" s="159">
        <v>0.8532239966019517</v>
      </c>
      <c r="H115" s="159">
        <v>0.70674970139316629</v>
      </c>
      <c r="I115" s="159">
        <v>0.89044084808751911</v>
      </c>
      <c r="J115" s="159">
        <v>0.85323791012921602</v>
      </c>
      <c r="K115" s="159">
        <v>1.0115909049185741</v>
      </c>
      <c r="L115" s="159">
        <v>0.81576432048224123</v>
      </c>
      <c r="M115" s="159">
        <v>1.30233155691141</v>
      </c>
      <c r="N115" s="159">
        <v>4.7433820756397183E-2</v>
      </c>
      <c r="O115" s="159">
        <v>0.2186936858033566</v>
      </c>
      <c r="P115" s="159">
        <v>0.22420205901179724</v>
      </c>
      <c r="Q115" s="159">
        <v>0.19132194784047946</v>
      </c>
    </row>
    <row r="116" spans="1:17" x14ac:dyDescent="0.25">
      <c r="A116" s="76" t="s">
        <v>80</v>
      </c>
      <c r="B116" s="159">
        <v>1.51236738740777E-2</v>
      </c>
      <c r="C116" s="159">
        <v>1.7707222688686641E-2</v>
      </c>
      <c r="D116" s="159">
        <v>1.6941252856132929E-2</v>
      </c>
      <c r="E116" s="159">
        <v>1.5892903265744173E-2</v>
      </c>
      <c r="F116" s="159">
        <v>1.8171421855317848E-2</v>
      </c>
      <c r="G116" s="159">
        <v>1.5536671653832337E-2</v>
      </c>
      <c r="H116" s="159">
        <v>1.2869466981379741E-2</v>
      </c>
      <c r="I116" s="159">
        <v>1.6214367081789763E-2</v>
      </c>
      <c r="J116" s="159">
        <v>1.5536925010401669E-2</v>
      </c>
      <c r="K116" s="159">
        <v>1.8420433321515262E-2</v>
      </c>
      <c r="L116" s="159">
        <v>1.485455454220783E-2</v>
      </c>
      <c r="M116" s="159">
        <v>2.3714637498172018E-2</v>
      </c>
      <c r="N116" s="159">
        <v>8.637400041652725E-4</v>
      </c>
      <c r="O116" s="159">
        <v>3.9822742944702529E-3</v>
      </c>
      <c r="P116" s="159">
        <v>4.0825783016561123E-3</v>
      </c>
      <c r="Q116" s="159">
        <v>3.4838521837260374E-3</v>
      </c>
    </row>
    <row r="117" spans="1:17" x14ac:dyDescent="0.25">
      <c r="A117" s="129" t="s">
        <v>79</v>
      </c>
      <c r="B117" s="158">
        <v>4.7724679269339806E-2</v>
      </c>
      <c r="C117" s="158">
        <v>5.5877396630247211E-2</v>
      </c>
      <c r="D117" s="158">
        <v>5.346028125914197E-2</v>
      </c>
      <c r="E117" s="158">
        <v>5.0152080594407747E-2</v>
      </c>
      <c r="F117" s="158">
        <v>5.7342236227359969E-2</v>
      </c>
      <c r="G117" s="158">
        <v>4.9027946368448781E-2</v>
      </c>
      <c r="H117" s="158">
        <v>4.0611242292551919E-2</v>
      </c>
      <c r="I117" s="158">
        <v>5.1166500612004812E-2</v>
      </c>
      <c r="J117" s="158">
        <v>4.9028745867374303E-2</v>
      </c>
      <c r="K117" s="158">
        <v>5.8128023626480577E-2</v>
      </c>
      <c r="L117" s="158">
        <v>4.6875438938874664E-2</v>
      </c>
      <c r="M117" s="158">
        <v>7.4834559248781629E-2</v>
      </c>
      <c r="N117" s="158">
        <v>2.7256416009829964E-3</v>
      </c>
      <c r="O117" s="158">
        <v>1.2566573773577845E-2</v>
      </c>
      <c r="P117" s="158">
        <v>1.2883095844354552E-2</v>
      </c>
      <c r="Q117" s="158">
        <v>1.0993739317210299E-2</v>
      </c>
    </row>
    <row r="118" spans="1:17" x14ac:dyDescent="0.25">
      <c r="A118" s="92" t="s">
        <v>125</v>
      </c>
      <c r="B118" s="91">
        <v>7.7981542162828786E-3</v>
      </c>
      <c r="C118" s="91">
        <v>9.130298260736764E-3</v>
      </c>
      <c r="D118" s="91">
        <v>8.7353445656883407E-3</v>
      </c>
      <c r="E118" s="91">
        <v>8.1947886236271358E-3</v>
      </c>
      <c r="F118" s="91">
        <v>9.3696512591285551E-3</v>
      </c>
      <c r="G118" s="91">
        <v>8.0111064661346366E-3</v>
      </c>
      <c r="H118" s="91">
        <v>6.6358273153572589E-3</v>
      </c>
      <c r="I118" s="91">
        <v>8.3605436136745658E-3</v>
      </c>
      <c r="J118" s="91">
        <v>8.0112371032811276E-3</v>
      </c>
      <c r="K118" s="91">
        <v>9.4980479589779516E-3</v>
      </c>
      <c r="L118" s="91">
        <v>7.6593893850667432E-3</v>
      </c>
      <c r="M118" s="91">
        <v>1.2227875444402757E-2</v>
      </c>
      <c r="N118" s="91">
        <v>4.4536650362439619E-4</v>
      </c>
      <c r="O118" s="91">
        <v>2.0533627833013521E-3</v>
      </c>
      <c r="P118" s="91">
        <v>2.105082102499788E-3</v>
      </c>
      <c r="Q118" s="91">
        <v>1.7963635570055097E-3</v>
      </c>
    </row>
    <row r="119" spans="1:17" x14ac:dyDescent="0.25">
      <c r="A119" s="92" t="s">
        <v>26</v>
      </c>
      <c r="B119" s="91">
        <v>1.2977117348645088E-2</v>
      </c>
      <c r="C119" s="91">
        <v>1.5193973941975839E-2</v>
      </c>
      <c r="D119" s="91">
        <v>1.4536720916994319E-2</v>
      </c>
      <c r="E119" s="91">
        <v>1.3637167291985419E-2</v>
      </c>
      <c r="F119" s="91">
        <v>1.5592287679013078E-2</v>
      </c>
      <c r="G119" s="91">
        <v>1.3331496892744626E-2</v>
      </c>
      <c r="H119" s="91">
        <v>1.1042858013365022E-2</v>
      </c>
      <c r="I119" s="91">
        <v>1.391300461160108E-2</v>
      </c>
      <c r="J119" s="91">
        <v>1.3331714289519953E-2</v>
      </c>
      <c r="K119" s="91">
        <v>1.5805956067058712E-2</v>
      </c>
      <c r="L119" s="91">
        <v>1.2746195075423477E-2</v>
      </c>
      <c r="M119" s="91">
        <v>2.0348735119304805E-2</v>
      </c>
      <c r="N119" s="91">
        <v>7.4114633032282956E-4</v>
      </c>
      <c r="O119" s="91">
        <v>3.4170560185386731E-3</v>
      </c>
      <c r="P119" s="91">
        <v>3.5031235232090359E-3</v>
      </c>
      <c r="Q119" s="91">
        <v>2.9893767208930455E-3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2.6949407704411836E-2</v>
      </c>
      <c r="C121" s="157">
        <v>3.1553124427534607E-2</v>
      </c>
      <c r="D121" s="157">
        <v>3.0188215776459307E-2</v>
      </c>
      <c r="E121" s="157">
        <v>2.8320124678795196E-2</v>
      </c>
      <c r="F121" s="157">
        <v>3.2380297289218332E-2</v>
      </c>
      <c r="G121" s="157">
        <v>2.768534300956952E-2</v>
      </c>
      <c r="H121" s="157">
        <v>2.2932556963829641E-2</v>
      </c>
      <c r="I121" s="157">
        <v>2.8892952386729162E-2</v>
      </c>
      <c r="J121" s="157">
        <v>2.7685794474573221E-2</v>
      </c>
      <c r="K121" s="157">
        <v>3.2824019600443913E-2</v>
      </c>
      <c r="L121" s="157">
        <v>2.6469854478384441E-2</v>
      </c>
      <c r="M121" s="157">
        <v>4.225794868507407E-2</v>
      </c>
      <c r="N121" s="157">
        <v>1.5391287670357707E-3</v>
      </c>
      <c r="O121" s="157">
        <v>7.096154971737819E-3</v>
      </c>
      <c r="P121" s="157">
        <v>7.2748902186457291E-3</v>
      </c>
      <c r="Q121" s="157">
        <v>6.2079990393117427E-3</v>
      </c>
    </row>
    <row r="122" spans="1:17" x14ac:dyDescent="0.25">
      <c r="A122" s="156" t="s">
        <v>146</v>
      </c>
      <c r="B122" s="206">
        <v>10.552906490899716</v>
      </c>
      <c r="C122" s="206">
        <v>12.340690094837557</v>
      </c>
      <c r="D122" s="206">
        <v>11.833551538367391</v>
      </c>
      <c r="E122" s="206">
        <v>11.100090040605764</v>
      </c>
      <c r="F122" s="206">
        <v>12.694210005601247</v>
      </c>
      <c r="G122" s="206">
        <v>10.328070268441707</v>
      </c>
      <c r="H122" s="206">
        <v>8.3953702755963899</v>
      </c>
      <c r="I122" s="206">
        <v>11.322018859021398</v>
      </c>
      <c r="J122" s="206">
        <v>10.643166574130374</v>
      </c>
      <c r="K122" s="206">
        <v>12.683377841098554</v>
      </c>
      <c r="L122" s="206">
        <v>10.377770032938319</v>
      </c>
      <c r="M122" s="206">
        <v>16.56550043222515</v>
      </c>
      <c r="N122" s="206">
        <v>0.60341844514294862</v>
      </c>
      <c r="O122" s="206">
        <v>2.7817592073771413</v>
      </c>
      <c r="P122" s="206">
        <v>2.851241342027405</v>
      </c>
      <c r="Q122" s="206">
        <v>2.4339906922735768</v>
      </c>
    </row>
    <row r="123" spans="1:17" x14ac:dyDescent="0.25">
      <c r="A123" s="152" t="s">
        <v>159</v>
      </c>
      <c r="B123" s="151">
        <v>6.8832774267924828</v>
      </c>
      <c r="C123" s="151">
        <v>8.0441851870982521</v>
      </c>
      <c r="D123" s="151">
        <v>7.7229026060459578</v>
      </c>
      <c r="E123" s="151">
        <v>7.2438140971669727</v>
      </c>
      <c r="F123" s="151">
        <v>8.2850711725612971</v>
      </c>
      <c r="G123" s="151">
        <v>7.3678169067346442</v>
      </c>
      <c r="H123" s="151">
        <v>6.2066382546308159</v>
      </c>
      <c r="I123" s="151">
        <v>7.4081715568710145</v>
      </c>
      <c r="J123" s="151">
        <v>7.2050876177300882</v>
      </c>
      <c r="K123" s="151">
        <v>8.5139325258092526</v>
      </c>
      <c r="L123" s="151">
        <v>6.773440454271296</v>
      </c>
      <c r="M123" s="151">
        <v>10.811348118929098</v>
      </c>
      <c r="N123" s="151">
        <v>0.39383938059106371</v>
      </c>
      <c r="O123" s="151">
        <v>1.8154946863414849</v>
      </c>
      <c r="P123" s="151">
        <v>1.8606389185032175</v>
      </c>
      <c r="Q123" s="151">
        <v>1.5886639988457765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1.8094439755260885</v>
      </c>
      <c r="H124" s="153">
        <v>1.8179883080576396</v>
      </c>
      <c r="I124" s="153">
        <v>0</v>
      </c>
      <c r="J124" s="153">
        <v>0.73095640120129213</v>
      </c>
      <c r="K124" s="153">
        <v>0.45642674539646416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5.2994696106623905E-2</v>
      </c>
      <c r="J125" s="153">
        <v>1.2388173995513521E-2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0.17218613883639258</v>
      </c>
      <c r="C126" s="153">
        <v>0.38203618555665753</v>
      </c>
      <c r="D126" s="153">
        <v>4.3389325913065255E-2</v>
      </c>
      <c r="E126" s="153">
        <v>5.4994278283393552E-2</v>
      </c>
      <c r="F126" s="153">
        <v>2.9894236912547022E-2</v>
      </c>
      <c r="G126" s="153">
        <v>7.0088198570677371E-2</v>
      </c>
      <c r="H126" s="153">
        <v>4.7758150833339251E-2</v>
      </c>
      <c r="I126" s="153">
        <v>1.6975833933793052E-2</v>
      </c>
      <c r="J126" s="153">
        <v>6.9042132405614997E-3</v>
      </c>
      <c r="K126" s="153">
        <v>1.4289436729441643E-2</v>
      </c>
      <c r="L126" s="153">
        <v>1.6465561536016152E-2</v>
      </c>
      <c r="M126" s="153">
        <v>5.2225949447961113E-2</v>
      </c>
      <c r="N126" s="153">
        <v>1.1060455044273911E-3</v>
      </c>
      <c r="O126" s="153">
        <v>8.7472971347332656E-3</v>
      </c>
      <c r="P126" s="153">
        <v>1.6013327729428196E-2</v>
      </c>
      <c r="Q126" s="153">
        <v>2.861714211735734E-3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0.27860128187413019</v>
      </c>
      <c r="I127" s="153">
        <v>0</v>
      </c>
      <c r="J127" s="153">
        <v>0</v>
      </c>
      <c r="K127" s="153">
        <v>0.22167674553292571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6.7110912879560898</v>
      </c>
      <c r="C128" s="153">
        <v>7.6621490015415947</v>
      </c>
      <c r="D128" s="153">
        <v>7.6795132801328929</v>
      </c>
      <c r="E128" s="153">
        <v>7.1888198188835792</v>
      </c>
      <c r="F128" s="153">
        <v>8.2551769356487501</v>
      </c>
      <c r="G128" s="153">
        <v>5.4882847326378785</v>
      </c>
      <c r="H128" s="153">
        <v>4.0622905138657073</v>
      </c>
      <c r="I128" s="153">
        <v>7.3382010268305979</v>
      </c>
      <c r="J128" s="153">
        <v>6.4548388292927212</v>
      </c>
      <c r="K128" s="153">
        <v>7.8215395981504212</v>
      </c>
      <c r="L128" s="153">
        <v>6.75697489273528</v>
      </c>
      <c r="M128" s="153">
        <v>10.759122169481136</v>
      </c>
      <c r="N128" s="153">
        <v>0.39273333508663633</v>
      </c>
      <c r="O128" s="153">
        <v>1.8067473892067516</v>
      </c>
      <c r="P128" s="153">
        <v>1.8446255907737894</v>
      </c>
      <c r="Q128" s="153">
        <v>1.5858022846340407</v>
      </c>
    </row>
    <row r="129" spans="1:17" x14ac:dyDescent="0.25">
      <c r="A129" s="152" t="s">
        <v>158</v>
      </c>
      <c r="B129" s="151">
        <v>3.6696290641072324</v>
      </c>
      <c r="C129" s="151">
        <v>4.2965049077393047</v>
      </c>
      <c r="D129" s="151">
        <v>4.1106489323214346</v>
      </c>
      <c r="E129" s="151">
        <v>3.8562759434387903</v>
      </c>
      <c r="F129" s="151">
        <v>4.4091388330399504</v>
      </c>
      <c r="G129" s="151">
        <v>2.9602533617070632</v>
      </c>
      <c r="H129" s="151">
        <v>2.1887320209655736</v>
      </c>
      <c r="I129" s="151">
        <v>3.9138473021503839</v>
      </c>
      <c r="J129" s="151">
        <v>3.438078956400286</v>
      </c>
      <c r="K129" s="151">
        <v>4.1694453152893018</v>
      </c>
      <c r="L129" s="151">
        <v>3.6043295786670231</v>
      </c>
      <c r="M129" s="151">
        <v>5.7541523132960517</v>
      </c>
      <c r="N129" s="151">
        <v>0.20957906455188494</v>
      </c>
      <c r="O129" s="151">
        <v>0.96626452103565652</v>
      </c>
      <c r="P129" s="151">
        <v>0.99060242352418759</v>
      </c>
      <c r="Q129" s="151">
        <v>0.84532669342780042</v>
      </c>
    </row>
    <row r="130" spans="1:17" x14ac:dyDescent="0.25">
      <c r="A130" s="156" t="s">
        <v>145</v>
      </c>
      <c r="B130" s="206">
        <v>6.5249657770733842</v>
      </c>
      <c r="C130" s="206">
        <v>8.0600104677294606</v>
      </c>
      <c r="D130" s="206">
        <v>7.754572772219567</v>
      </c>
      <c r="E130" s="206">
        <v>7.2740580808073769</v>
      </c>
      <c r="F130" s="206">
        <v>8.3184194462132623</v>
      </c>
      <c r="G130" s="206">
        <v>7.1093982530174991</v>
      </c>
      <c r="H130" s="206">
        <v>5.889180582511699</v>
      </c>
      <c r="I130" s="206">
        <v>7.2838806028093286</v>
      </c>
      <c r="J130" s="206">
        <v>6.9655406003827549</v>
      </c>
      <c r="K130" s="206">
        <v>8.4330926475825496</v>
      </c>
      <c r="L130" s="206">
        <v>6.8004039080474641</v>
      </c>
      <c r="M130" s="206">
        <v>10.855362703951799</v>
      </c>
      <c r="N130" s="206">
        <v>0.3954127605868113</v>
      </c>
      <c r="O130" s="206">
        <v>1.8228849751633933</v>
      </c>
      <c r="P130" s="206">
        <v>1.8323071663247827</v>
      </c>
      <c r="Q130" s="206">
        <v>1.5816749667982855</v>
      </c>
    </row>
    <row r="131" spans="1:17" x14ac:dyDescent="0.25">
      <c r="A131" s="152" t="s">
        <v>157</v>
      </c>
      <c r="B131" s="151">
        <v>5.3860685883629715</v>
      </c>
      <c r="C131" s="151">
        <v>4.5398621550021865</v>
      </c>
      <c r="D131" s="151">
        <v>4.2421739240449838</v>
      </c>
      <c r="E131" s="151">
        <v>3.9790116282929993</v>
      </c>
      <c r="F131" s="151">
        <v>4.5509719181983925</v>
      </c>
      <c r="G131" s="151">
        <v>3.8882086465102055</v>
      </c>
      <c r="H131" s="151">
        <v>3.2209776233866831</v>
      </c>
      <c r="I131" s="151">
        <v>4.630823485253428</v>
      </c>
      <c r="J131" s="151">
        <v>4.5020095529909563</v>
      </c>
      <c r="K131" s="151">
        <v>4.6140180295005244</v>
      </c>
      <c r="L131" s="151">
        <v>3.7206363898317565</v>
      </c>
      <c r="M131" s="151">
        <v>5.9386504548159085</v>
      </c>
      <c r="N131" s="151">
        <v>0.21633513146954431</v>
      </c>
      <c r="O131" s="151">
        <v>0.99724735769822537</v>
      </c>
      <c r="P131" s="151">
        <v>1.1713499277884216</v>
      </c>
      <c r="Q131" s="151">
        <v>0.92760587562457042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3.3961519086564626E-2</v>
      </c>
      <c r="J132" s="205">
        <v>8.693071687882397E-3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0.13473325223364685</v>
      </c>
      <c r="C133" s="205">
        <v>0.21560811695779761</v>
      </c>
      <c r="D133" s="205">
        <v>2.3833664149305388E-2</v>
      </c>
      <c r="E133" s="205">
        <v>3.0208239726194089E-2</v>
      </c>
      <c r="F133" s="205">
        <v>1.6420840554217303E-2</v>
      </c>
      <c r="G133" s="205">
        <v>4.9028293544452511E-2</v>
      </c>
      <c r="H133" s="205">
        <v>3.7427278292281665E-2</v>
      </c>
      <c r="I133" s="205">
        <v>1.0609611003440675E-2</v>
      </c>
      <c r="J133" s="205">
        <v>4.8009979567500112E-3</v>
      </c>
      <c r="K133" s="205">
        <v>8.414134408441902E-3</v>
      </c>
      <c r="L133" s="205">
        <v>9.0444978210864856E-3</v>
      </c>
      <c r="M133" s="205">
        <v>2.8687602603351247E-2</v>
      </c>
      <c r="N133" s="205">
        <v>6.0754843574174387E-4</v>
      </c>
      <c r="O133" s="205">
        <v>4.8048716530218576E-3</v>
      </c>
      <c r="P133" s="205">
        <v>1.008105876588199E-2</v>
      </c>
      <c r="Q133" s="205">
        <v>1.6709278482379074E-3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5.2513353361293245</v>
      </c>
      <c r="C135" s="205">
        <v>4.3242540380443888</v>
      </c>
      <c r="D135" s="205">
        <v>4.2183402598956787</v>
      </c>
      <c r="E135" s="205">
        <v>3.9488033885668052</v>
      </c>
      <c r="F135" s="205">
        <v>4.5345510776441751</v>
      </c>
      <c r="G135" s="205">
        <v>3.8391803529657529</v>
      </c>
      <c r="H135" s="205">
        <v>3.1835503450944014</v>
      </c>
      <c r="I135" s="205">
        <v>4.5862523551634231</v>
      </c>
      <c r="J135" s="205">
        <v>4.4885154833463234</v>
      </c>
      <c r="K135" s="205">
        <v>4.6056038950920826</v>
      </c>
      <c r="L135" s="205">
        <v>3.7115918920106701</v>
      </c>
      <c r="M135" s="205">
        <v>5.9099628522125576</v>
      </c>
      <c r="N135" s="205">
        <v>0.21572758303380257</v>
      </c>
      <c r="O135" s="205">
        <v>0.99244248604520346</v>
      </c>
      <c r="P135" s="205">
        <v>1.1612688690225397</v>
      </c>
      <c r="Q135" s="205">
        <v>0.92593494777633256</v>
      </c>
    </row>
    <row r="136" spans="1:17" x14ac:dyDescent="0.25">
      <c r="A136" s="152" t="s">
        <v>156</v>
      </c>
      <c r="B136" s="151">
        <v>1.1388971887104125</v>
      </c>
      <c r="C136" s="151">
        <v>3.5201483127272746</v>
      </c>
      <c r="D136" s="151">
        <v>3.5123988481745831</v>
      </c>
      <c r="E136" s="151">
        <v>3.2950464525143781</v>
      </c>
      <c r="F136" s="151">
        <v>3.7674475280148694</v>
      </c>
      <c r="G136" s="151">
        <v>3.2211896065072936</v>
      </c>
      <c r="H136" s="151">
        <v>2.6682029591250163</v>
      </c>
      <c r="I136" s="151">
        <v>2.6530571175559006</v>
      </c>
      <c r="J136" s="151">
        <v>2.4635310473917986</v>
      </c>
      <c r="K136" s="151">
        <v>3.8190746180820256</v>
      </c>
      <c r="L136" s="151">
        <v>3.0797675182157076</v>
      </c>
      <c r="M136" s="151">
        <v>4.916712249135891</v>
      </c>
      <c r="N136" s="151">
        <v>0.17907762911726699</v>
      </c>
      <c r="O136" s="151">
        <v>0.82563761746516795</v>
      </c>
      <c r="P136" s="151">
        <v>0.66095723853636112</v>
      </c>
      <c r="Q136" s="151">
        <v>0.65406909117371514</v>
      </c>
    </row>
    <row r="137" spans="1:17" x14ac:dyDescent="0.25">
      <c r="A137" s="156" t="s">
        <v>144</v>
      </c>
      <c r="B137" s="204">
        <v>3.8500145580637399</v>
      </c>
      <c r="C137" s="204">
        <v>4.5724350126963937</v>
      </c>
      <c r="D137" s="204">
        <v>4.4717030294371076</v>
      </c>
      <c r="E137" s="204">
        <v>4.257305171390362</v>
      </c>
      <c r="F137" s="204">
        <v>4.8702324169120637</v>
      </c>
      <c r="G137" s="204">
        <v>4.167008147145201</v>
      </c>
      <c r="H137" s="204">
        <v>3.4042292013773494</v>
      </c>
      <c r="I137" s="204">
        <v>4.172497774675791</v>
      </c>
      <c r="J137" s="204">
        <v>3.9105417681852921</v>
      </c>
      <c r="K137" s="204">
        <v>4.6839550672549457</v>
      </c>
      <c r="L137" s="204">
        <v>4.2937340905089005</v>
      </c>
      <c r="M137" s="204">
        <v>6.6720008626874465</v>
      </c>
      <c r="N137" s="204">
        <v>0.23624457588061037</v>
      </c>
      <c r="O137" s="204">
        <v>1.0230558209520813</v>
      </c>
      <c r="P137" s="204">
        <v>1.0466396120523316</v>
      </c>
      <c r="Q137" s="204">
        <v>0.88218853877566261</v>
      </c>
    </row>
    <row r="138" spans="1:17" x14ac:dyDescent="0.25">
      <c r="A138" s="152" t="s">
        <v>155</v>
      </c>
      <c r="B138" s="151">
        <v>1.6324173981075423</v>
      </c>
      <c r="C138" s="151">
        <v>1.8739273057391297</v>
      </c>
      <c r="D138" s="151">
        <v>1.2968563354892324</v>
      </c>
      <c r="E138" s="151">
        <v>1.1338846758815913</v>
      </c>
      <c r="F138" s="151">
        <v>0.79271288099074155</v>
      </c>
      <c r="G138" s="151">
        <v>0.5531739285996915</v>
      </c>
      <c r="H138" s="151">
        <v>0.67711704124173022</v>
      </c>
      <c r="I138" s="151">
        <v>1.7326241752145208</v>
      </c>
      <c r="J138" s="151">
        <v>1.6617162287762992</v>
      </c>
      <c r="K138" s="151">
        <v>1.6986951422223981</v>
      </c>
      <c r="L138" s="151">
        <v>6.3604894315931804E-2</v>
      </c>
      <c r="M138" s="151">
        <v>0.28680254267528743</v>
      </c>
      <c r="N138" s="151">
        <v>4.2722862280388733E-2</v>
      </c>
      <c r="O138" s="151">
        <v>0.40798714553207216</v>
      </c>
      <c r="P138" s="151">
        <v>0.43706681129481006</v>
      </c>
      <c r="Q138" s="151">
        <v>0.3720437087133297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8.8907880704931636E-3</v>
      </c>
      <c r="J139" s="153">
        <v>2.2757597462459323E-3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4.083514746266264E-2</v>
      </c>
      <c r="C140" s="153">
        <v>8.899696156215528E-2</v>
      </c>
      <c r="D140" s="153">
        <v>7.2860846592723337E-3</v>
      </c>
      <c r="E140" s="153">
        <v>8.6083337548785756E-3</v>
      </c>
      <c r="F140" s="153">
        <v>2.8602707417224173E-3</v>
      </c>
      <c r="G140" s="153">
        <v>6.9752362124048829E-3</v>
      </c>
      <c r="H140" s="153">
        <v>7.8679987575803675E-3</v>
      </c>
      <c r="I140" s="153">
        <v>3.9783967510538653E-3</v>
      </c>
      <c r="J140" s="153">
        <v>1.7730712569017895E-3</v>
      </c>
      <c r="K140" s="153">
        <v>3.0977445589162227E-3</v>
      </c>
      <c r="L140" s="153">
        <v>1.5461718581882787E-4</v>
      </c>
      <c r="M140" s="153">
        <v>1.3854456382808582E-3</v>
      </c>
      <c r="N140" s="153">
        <v>1.1998147491136581E-4</v>
      </c>
      <c r="O140" s="153">
        <v>1.9657368407463537E-3</v>
      </c>
      <c r="P140" s="153">
        <v>3.7615541733106257E-3</v>
      </c>
      <c r="Q140" s="153">
        <v>6.701749201752775E-4</v>
      </c>
    </row>
    <row r="141" spans="1:17" x14ac:dyDescent="0.25">
      <c r="A141" s="154" t="s">
        <v>26</v>
      </c>
      <c r="B141" s="153">
        <v>1.5915822506448796</v>
      </c>
      <c r="C141" s="153">
        <v>1.7849303441769744</v>
      </c>
      <c r="D141" s="153">
        <v>1.28957025082996</v>
      </c>
      <c r="E141" s="153">
        <v>1.1252763421267127</v>
      </c>
      <c r="F141" s="153">
        <v>0.78985261024901909</v>
      </c>
      <c r="G141" s="153">
        <v>0.54619869238728658</v>
      </c>
      <c r="H141" s="153">
        <v>0.66924904248414985</v>
      </c>
      <c r="I141" s="153">
        <v>1.7197549903929739</v>
      </c>
      <c r="J141" s="153">
        <v>1.6576673977731515</v>
      </c>
      <c r="K141" s="153">
        <v>1.6955973976634819</v>
      </c>
      <c r="L141" s="153">
        <v>6.3450277130112975E-2</v>
      </c>
      <c r="M141" s="153">
        <v>0.28541709703700657</v>
      </c>
      <c r="N141" s="153">
        <v>4.2602880805477368E-2</v>
      </c>
      <c r="O141" s="153">
        <v>0.4060214086913258</v>
      </c>
      <c r="P141" s="153">
        <v>0.43330525712149942</v>
      </c>
      <c r="Q141" s="153">
        <v>0.37137353379315441</v>
      </c>
    </row>
    <row r="142" spans="1:17" x14ac:dyDescent="0.25">
      <c r="A142" s="152" t="s">
        <v>154</v>
      </c>
      <c r="B142" s="151">
        <v>2.1960979030445644</v>
      </c>
      <c r="C142" s="151">
        <v>2.63120271635841</v>
      </c>
      <c r="D142" s="151">
        <v>2.4867089528774371</v>
      </c>
      <c r="E142" s="151">
        <v>2.3753608445220498</v>
      </c>
      <c r="F142" s="151">
        <v>2.5961703165769681</v>
      </c>
      <c r="G142" s="151">
        <v>2.1930617638882541</v>
      </c>
      <c r="H142" s="151">
        <v>1.8222079602913506</v>
      </c>
      <c r="I142" s="151">
        <v>2.391368393641387</v>
      </c>
      <c r="J142" s="151">
        <v>2.2037043455199088</v>
      </c>
      <c r="K142" s="151">
        <v>2.594814117568319</v>
      </c>
      <c r="L142" s="151">
        <v>2.2934716012985241</v>
      </c>
      <c r="M142" s="151">
        <v>3.5235055889633013</v>
      </c>
      <c r="N142" s="151">
        <v>0.12936747367446125</v>
      </c>
      <c r="O142" s="151">
        <v>0.58137835551346051</v>
      </c>
      <c r="P142" s="151">
        <v>0.59855571496696736</v>
      </c>
      <c r="Q142" s="151">
        <v>0.49933328026572632</v>
      </c>
    </row>
    <row r="143" spans="1:17" x14ac:dyDescent="0.25">
      <c r="A143" s="150" t="s">
        <v>33</v>
      </c>
      <c r="B143" s="87">
        <v>1.9551844692936938E-3</v>
      </c>
      <c r="C143" s="87">
        <v>0</v>
      </c>
      <c r="D143" s="87">
        <v>2.6708008605083751E-3</v>
      </c>
      <c r="E143" s="87">
        <v>0</v>
      </c>
      <c r="F143" s="87">
        <v>0.63551703300335349</v>
      </c>
      <c r="G143" s="87">
        <v>0.70923780425668914</v>
      </c>
      <c r="H143" s="87">
        <v>0.4469065672984579</v>
      </c>
      <c r="I143" s="87">
        <v>0.57784970411638792</v>
      </c>
      <c r="J143" s="87">
        <v>1.0946629849256948</v>
      </c>
      <c r="K143" s="87">
        <v>0.97222584126953238</v>
      </c>
      <c r="L143" s="87">
        <v>0.71488373854285592</v>
      </c>
      <c r="M143" s="87">
        <v>1.8059257222681488</v>
      </c>
      <c r="N143" s="87">
        <v>5.9802283087200474E-2</v>
      </c>
      <c r="O143" s="87">
        <v>0.34910292195724646</v>
      </c>
      <c r="P143" s="87">
        <v>0.34637928525888184</v>
      </c>
      <c r="Q143" s="87">
        <v>0.34102345368205877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4.9931310519112596E-3</v>
      </c>
      <c r="C146" s="87">
        <v>1.5076410500327214E-2</v>
      </c>
      <c r="D146" s="87">
        <v>2.9724681272583976E-3</v>
      </c>
      <c r="E146" s="87">
        <v>5.2850918510258041E-3</v>
      </c>
      <c r="F146" s="87">
        <v>1.1155303248157247E-3</v>
      </c>
      <c r="G146" s="87">
        <v>1.755770300598432E-3</v>
      </c>
      <c r="H146" s="87">
        <v>1.4870052152468321E-3</v>
      </c>
      <c r="I146" s="87">
        <v>2.3335277925427118E-3</v>
      </c>
      <c r="J146" s="87">
        <v>2.5286511482973758E-4</v>
      </c>
      <c r="K146" s="87">
        <v>6.1137362859565081E-4</v>
      </c>
      <c r="L146" s="87">
        <v>2.6658658689602747E-3</v>
      </c>
      <c r="M146" s="87">
        <v>4.7342385455377825E-3</v>
      </c>
      <c r="N146" s="87">
        <v>1.1885616633970445E-4</v>
      </c>
      <c r="O146" s="87">
        <v>6.5526992637892191E-4</v>
      </c>
      <c r="P146" s="87">
        <v>1.411944286713613E-3</v>
      </c>
      <c r="Q146" s="87">
        <v>1.8963214967394101E-4</v>
      </c>
    </row>
    <row r="147" spans="1:17" x14ac:dyDescent="0.25">
      <c r="A147" s="150" t="s">
        <v>29</v>
      </c>
      <c r="B147" s="87">
        <v>1.6555668764293205</v>
      </c>
      <c r="C147" s="87">
        <v>1.6843854760754886</v>
      </c>
      <c r="D147" s="87">
        <v>1.6211602248578658</v>
      </c>
      <c r="E147" s="87">
        <v>1.342012970675337</v>
      </c>
      <c r="F147" s="87">
        <v>1.3929607453262596</v>
      </c>
      <c r="G147" s="87">
        <v>1.1383287539239972</v>
      </c>
      <c r="H147" s="87">
        <v>1.0856736250203352</v>
      </c>
      <c r="I147" s="87">
        <v>0.56742374344394897</v>
      </c>
      <c r="J147" s="87">
        <v>0.25161642978257526</v>
      </c>
      <c r="K147" s="87">
        <v>1.1732014367037575</v>
      </c>
      <c r="L147" s="87">
        <v>0</v>
      </c>
      <c r="M147" s="87">
        <v>0</v>
      </c>
      <c r="N147" s="87">
        <v>0</v>
      </c>
      <c r="O147" s="87">
        <v>7.1791912107698197E-3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9.1865367026627495E-3</v>
      </c>
      <c r="C148" s="87">
        <v>0</v>
      </c>
      <c r="D148" s="87">
        <v>0</v>
      </c>
      <c r="E148" s="87">
        <v>0</v>
      </c>
      <c r="F148" s="87">
        <v>0</v>
      </c>
      <c r="G148" s="87">
        <v>2.4382971246960008E-2</v>
      </c>
      <c r="H148" s="87">
        <v>2.172167584637278E-2</v>
      </c>
      <c r="I148" s="87">
        <v>0.17838695796684204</v>
      </c>
      <c r="J148" s="87">
        <v>0</v>
      </c>
      <c r="K148" s="87">
        <v>3.31699622630953E-2</v>
      </c>
      <c r="L148" s="87">
        <v>1.116530628413717E-2</v>
      </c>
      <c r="M148" s="87">
        <v>1.6503584623130316E-2</v>
      </c>
      <c r="N148" s="87">
        <v>1.2985410935119947E-3</v>
      </c>
      <c r="O148" s="87">
        <v>0</v>
      </c>
      <c r="P148" s="87">
        <v>0</v>
      </c>
      <c r="Q148" s="87">
        <v>1.2716722887717389E-2</v>
      </c>
    </row>
    <row r="149" spans="1:17" x14ac:dyDescent="0.25">
      <c r="A149" s="150" t="s">
        <v>26</v>
      </c>
      <c r="B149" s="87">
        <v>0.28507489608737319</v>
      </c>
      <c r="C149" s="87">
        <v>0.42971825267874325</v>
      </c>
      <c r="D149" s="87">
        <v>0.71108675464073845</v>
      </c>
      <c r="E149" s="87">
        <v>0.94088717434334135</v>
      </c>
      <c r="F149" s="87">
        <v>0.44240364447579422</v>
      </c>
      <c r="G149" s="87">
        <v>0.24189260528798723</v>
      </c>
      <c r="H149" s="87">
        <v>0.20003198534929861</v>
      </c>
      <c r="I149" s="87">
        <v>0.88954640895482529</v>
      </c>
      <c r="J149" s="87">
        <v>0.17975509384445676</v>
      </c>
      <c r="K149" s="87">
        <v>0.28302197696269205</v>
      </c>
      <c r="L149" s="87">
        <v>1.3514214646438489</v>
      </c>
      <c r="M149" s="87">
        <v>1.2987088958098352</v>
      </c>
      <c r="N149" s="87">
        <v>5.8380457484943776E-2</v>
      </c>
      <c r="O149" s="87">
        <v>0.18105830910213241</v>
      </c>
      <c r="P149" s="87">
        <v>0.21701150431938712</v>
      </c>
      <c r="Q149" s="87">
        <v>0.11789014096172276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6.0716652127458026E-2</v>
      </c>
      <c r="C151" s="87">
        <v>8.3731368692104735E-2</v>
      </c>
      <c r="D151" s="87">
        <v>8.9519274329870668E-2</v>
      </c>
      <c r="E151" s="87">
        <v>2.6429413260064375E-2</v>
      </c>
      <c r="F151" s="87">
        <v>7.7657795672083904E-2</v>
      </c>
      <c r="G151" s="87">
        <v>4.6866434773769922E-2</v>
      </c>
      <c r="H151" s="87">
        <v>3.58221128247583E-2</v>
      </c>
      <c r="I151" s="87">
        <v>0.13426388426339977</v>
      </c>
      <c r="J151" s="87">
        <v>0.47106570206748505</v>
      </c>
      <c r="K151" s="87">
        <v>9.6155127824720632E-2</v>
      </c>
      <c r="L151" s="87">
        <v>3.3081888299939778E-2</v>
      </c>
      <c r="M151" s="87">
        <v>6.3206163597813794E-2</v>
      </c>
      <c r="N151" s="87">
        <v>1.3351145873631855E-3</v>
      </c>
      <c r="O151" s="87">
        <v>3.0512043741930425E-3</v>
      </c>
      <c r="P151" s="87">
        <v>4.0915093184996764E-3</v>
      </c>
      <c r="Q151" s="87">
        <v>3.0175433985783159E-3</v>
      </c>
    </row>
    <row r="152" spans="1:17" x14ac:dyDescent="0.25">
      <c r="A152" s="150" t="s">
        <v>22</v>
      </c>
      <c r="B152" s="87">
        <v>0.17860462617654541</v>
      </c>
      <c r="C152" s="87">
        <v>0.41829120841174633</v>
      </c>
      <c r="D152" s="87">
        <v>5.9299430061195826E-2</v>
      </c>
      <c r="E152" s="87">
        <v>6.0746194392281315E-2</v>
      </c>
      <c r="F152" s="87">
        <v>4.6515567774660906E-2</v>
      </c>
      <c r="G152" s="87">
        <v>3.0597424098252436E-2</v>
      </c>
      <c r="H152" s="87">
        <v>3.0564988736881099E-2</v>
      </c>
      <c r="I152" s="87">
        <v>4.1564167103440443E-2</v>
      </c>
      <c r="J152" s="87">
        <v>0.20635126978486723</v>
      </c>
      <c r="K152" s="87">
        <v>3.6428398915925621E-2</v>
      </c>
      <c r="L152" s="87">
        <v>0.1802533376587819</v>
      </c>
      <c r="M152" s="87">
        <v>0.33442698411883592</v>
      </c>
      <c r="N152" s="87">
        <v>8.4322212551021028E-3</v>
      </c>
      <c r="O152" s="87">
        <v>4.0331458942739817E-2</v>
      </c>
      <c r="P152" s="87">
        <v>2.966147178348514E-2</v>
      </c>
      <c r="Q152" s="87">
        <v>2.4495787185975119E-2</v>
      </c>
    </row>
    <row r="153" spans="1:17" x14ac:dyDescent="0.25">
      <c r="A153" s="149" t="s">
        <v>153</v>
      </c>
      <c r="B153" s="148">
        <v>2.1499256911633298E-2</v>
      </c>
      <c r="C153" s="148">
        <v>6.7304990598854503E-2</v>
      </c>
      <c r="D153" s="148">
        <v>0.68813774107043824</v>
      </c>
      <c r="E153" s="148">
        <v>0.74805965098672089</v>
      </c>
      <c r="F153" s="148">
        <v>1.4813492193443543</v>
      </c>
      <c r="G153" s="148">
        <v>1.4207724546572553</v>
      </c>
      <c r="H153" s="148">
        <v>0.90490419984426851</v>
      </c>
      <c r="I153" s="148">
        <v>4.8505205819883705E-2</v>
      </c>
      <c r="J153" s="148">
        <v>4.5121193889083831E-2</v>
      </c>
      <c r="K153" s="148">
        <v>0.39044580746422858</v>
      </c>
      <c r="L153" s="148">
        <v>1.9366575948944449</v>
      </c>
      <c r="M153" s="148">
        <v>2.8616927310488576</v>
      </c>
      <c r="N153" s="148">
        <v>6.4154239925760401E-2</v>
      </c>
      <c r="O153" s="148">
        <v>3.3690319906548492E-2</v>
      </c>
      <c r="P153" s="148">
        <v>1.1017085790554163E-2</v>
      </c>
      <c r="Q153" s="148">
        <v>1.0811549796606626E-2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1</v>
      </c>
      <c r="C158" s="77">
        <f t="shared" si="0"/>
        <v>1</v>
      </c>
      <c r="D158" s="77">
        <f t="shared" si="0"/>
        <v>1</v>
      </c>
      <c r="E158" s="77">
        <f t="shared" si="0"/>
        <v>1</v>
      </c>
      <c r="F158" s="77">
        <f t="shared" si="0"/>
        <v>1</v>
      </c>
      <c r="G158" s="77">
        <f t="shared" si="0"/>
        <v>1</v>
      </c>
      <c r="H158" s="77">
        <f t="shared" si="0"/>
        <v>1</v>
      </c>
      <c r="I158" s="77">
        <f t="shared" si="0"/>
        <v>1</v>
      </c>
      <c r="J158" s="77">
        <f t="shared" si="0"/>
        <v>0.99999999999999989</v>
      </c>
      <c r="K158" s="77">
        <f t="shared" si="0"/>
        <v>0.99999999999999989</v>
      </c>
      <c r="L158" s="77">
        <f t="shared" si="0"/>
        <v>1.0000000000000002</v>
      </c>
      <c r="M158" s="77">
        <f t="shared" si="0"/>
        <v>1</v>
      </c>
      <c r="N158" s="77">
        <f t="shared" si="0"/>
        <v>0.99999999999999978</v>
      </c>
      <c r="O158" s="77">
        <f t="shared" si="0"/>
        <v>1</v>
      </c>
      <c r="P158" s="77">
        <f t="shared" si="0"/>
        <v>1</v>
      </c>
      <c r="Q158" s="77">
        <f t="shared" si="0"/>
        <v>0.99999999999999978</v>
      </c>
    </row>
    <row r="159" spans="1:17" x14ac:dyDescent="0.25">
      <c r="A159" s="132" t="s">
        <v>83</v>
      </c>
      <c r="B159" s="203">
        <f t="shared" ref="B159:Q159" si="1">IF(B$6=0,0,B$6/B$5)</f>
        <v>1.9477692817799668E-3</v>
      </c>
      <c r="C159" s="203">
        <f t="shared" si="1"/>
        <v>1.9316380084804595E-3</v>
      </c>
      <c r="D159" s="203">
        <f t="shared" si="1"/>
        <v>1.9366374398387994E-3</v>
      </c>
      <c r="E159" s="203">
        <f t="shared" si="1"/>
        <v>1.92169910982337E-3</v>
      </c>
      <c r="F159" s="203">
        <f t="shared" si="1"/>
        <v>1.958778212324281E-3</v>
      </c>
      <c r="G159" s="203">
        <f t="shared" si="1"/>
        <v>1.9865208439176422E-3</v>
      </c>
      <c r="H159" s="203">
        <f t="shared" si="1"/>
        <v>1.9942864555883124E-3</v>
      </c>
      <c r="I159" s="203">
        <f t="shared" si="1"/>
        <v>1.9324418510767456E-3</v>
      </c>
      <c r="J159" s="203">
        <f t="shared" si="1"/>
        <v>1.9853458252623909E-3</v>
      </c>
      <c r="K159" s="203">
        <f t="shared" si="1"/>
        <v>1.9985376749780707E-3</v>
      </c>
      <c r="L159" s="203">
        <f t="shared" si="1"/>
        <v>1.8966721904393436E-3</v>
      </c>
      <c r="M159" s="203">
        <f t="shared" si="1"/>
        <v>1.9292668043192525E-3</v>
      </c>
      <c r="N159" s="203">
        <f t="shared" si="1"/>
        <v>1.92146217278266E-3</v>
      </c>
      <c r="O159" s="203">
        <f t="shared" si="1"/>
        <v>1.9428637055998329E-3</v>
      </c>
      <c r="P159" s="203">
        <f t="shared" si="1"/>
        <v>1.938591158900934E-3</v>
      </c>
      <c r="Q159" s="203">
        <f t="shared" si="1"/>
        <v>1.9573244379990275E-3</v>
      </c>
    </row>
    <row r="160" spans="1:17" x14ac:dyDescent="0.25">
      <c r="A160" s="76" t="s">
        <v>82</v>
      </c>
      <c r="B160" s="202">
        <f t="shared" ref="B160:Q160" si="2">IF(B$7=0,0,B$7/B$5)</f>
        <v>2.5308255962974517E-4</v>
      </c>
      <c r="C160" s="202">
        <f t="shared" si="2"/>
        <v>2.5098654960693822E-4</v>
      </c>
      <c r="D160" s="202">
        <f t="shared" si="2"/>
        <v>2.5163614855928728E-4</v>
      </c>
      <c r="E160" s="202">
        <f t="shared" si="2"/>
        <v>2.4969514310640127E-4</v>
      </c>
      <c r="F160" s="202">
        <f t="shared" si="2"/>
        <v>2.5451300026098621E-4</v>
      </c>
      <c r="G160" s="202">
        <f t="shared" si="2"/>
        <v>2.5811772710424794E-4</v>
      </c>
      <c r="H160" s="202">
        <f t="shared" si="2"/>
        <v>2.5912674849969152E-4</v>
      </c>
      <c r="I160" s="202">
        <f t="shared" si="2"/>
        <v>2.5109099654719474E-4</v>
      </c>
      <c r="J160" s="202">
        <f t="shared" si="2"/>
        <v>2.5796505156322491E-4</v>
      </c>
      <c r="K160" s="202">
        <f t="shared" si="2"/>
        <v>2.5967912885334636E-4</v>
      </c>
      <c r="L160" s="202">
        <f t="shared" si="2"/>
        <v>2.4644328115508825E-4</v>
      </c>
      <c r="M160" s="202">
        <f t="shared" si="2"/>
        <v>2.5067844821929621E-4</v>
      </c>
      <c r="N160" s="202">
        <f t="shared" si="2"/>
        <v>2.4966435679444178E-4</v>
      </c>
      <c r="O160" s="202">
        <f t="shared" si="2"/>
        <v>2.5244515570940388E-4</v>
      </c>
      <c r="P160" s="202">
        <f t="shared" si="2"/>
        <v>2.5189000420105536E-4</v>
      </c>
      <c r="Q160" s="202">
        <f t="shared" si="2"/>
        <v>2.5432410472248432E-4</v>
      </c>
    </row>
    <row r="161" spans="1:17" x14ac:dyDescent="0.25">
      <c r="A161" s="76" t="s">
        <v>81</v>
      </c>
      <c r="B161" s="202">
        <f t="shared" ref="B161:Q161" si="3">IF(B$8=0,0,B$8/B$5)</f>
        <v>3.5274762850749188E-2</v>
      </c>
      <c r="C161" s="202">
        <f t="shared" si="3"/>
        <v>3.4982620015638476E-2</v>
      </c>
      <c r="D161" s="202">
        <f t="shared" si="3"/>
        <v>3.5073161414562723E-2</v>
      </c>
      <c r="E161" s="202">
        <f t="shared" si="3"/>
        <v>3.4802623187263577E-2</v>
      </c>
      <c r="F161" s="202">
        <f t="shared" si="3"/>
        <v>3.5474138319817154E-2</v>
      </c>
      <c r="G161" s="202">
        <f t="shared" si="3"/>
        <v>3.5976566795030189E-2</v>
      </c>
      <c r="H161" s="202">
        <f t="shared" si="3"/>
        <v>3.6117204658372808E-2</v>
      </c>
      <c r="I161" s="202">
        <f t="shared" si="3"/>
        <v>3.4997177877916404E-2</v>
      </c>
      <c r="J161" s="202">
        <f t="shared" si="3"/>
        <v>3.5955286808331093E-2</v>
      </c>
      <c r="K161" s="202">
        <f t="shared" si="3"/>
        <v>3.6194195684570309E-2</v>
      </c>
      <c r="L161" s="202">
        <f t="shared" si="3"/>
        <v>3.4349377181992581E-2</v>
      </c>
      <c r="M161" s="202">
        <f t="shared" si="3"/>
        <v>3.4939676703389065E-2</v>
      </c>
      <c r="N161" s="202">
        <f t="shared" si="3"/>
        <v>3.4798332177029559E-2</v>
      </c>
      <c r="O161" s="202">
        <f t="shared" si="3"/>
        <v>3.5185921200960785E-2</v>
      </c>
      <c r="P161" s="202">
        <f t="shared" si="3"/>
        <v>3.5108543929955313E-2</v>
      </c>
      <c r="Q161" s="202">
        <f t="shared" si="3"/>
        <v>3.5447809973312483E-2</v>
      </c>
    </row>
    <row r="162" spans="1:17" x14ac:dyDescent="0.25">
      <c r="A162" s="76" t="s">
        <v>80</v>
      </c>
      <c r="B162" s="202">
        <f t="shared" ref="B162:Q162" si="4">IF(B$9=0,0,B$9/B$5)</f>
        <v>6.4404383065851177E-4</v>
      </c>
      <c r="C162" s="202">
        <f t="shared" si="4"/>
        <v>6.3870990987723746E-4</v>
      </c>
      <c r="D162" s="202">
        <f t="shared" si="4"/>
        <v>6.4036300757893078E-4</v>
      </c>
      <c r="E162" s="202">
        <f t="shared" si="4"/>
        <v>6.3542354201862278E-4</v>
      </c>
      <c r="F162" s="202">
        <f t="shared" si="4"/>
        <v>6.4768401220646928E-4</v>
      </c>
      <c r="G162" s="202">
        <f t="shared" si="4"/>
        <v>6.5685731157568794E-4</v>
      </c>
      <c r="H162" s="202">
        <f t="shared" si="4"/>
        <v>6.5942506656318568E-4</v>
      </c>
      <c r="I162" s="202">
        <f t="shared" si="4"/>
        <v>6.3897570617549586E-4</v>
      </c>
      <c r="J162" s="202">
        <f t="shared" si="4"/>
        <v>6.5646878326132234E-4</v>
      </c>
      <c r="K162" s="202">
        <f t="shared" si="4"/>
        <v>6.6083076263117539E-4</v>
      </c>
      <c r="L162" s="202">
        <f t="shared" si="4"/>
        <v>6.2714821229633644E-4</v>
      </c>
      <c r="M162" s="202">
        <f t="shared" si="4"/>
        <v>6.3792585427807451E-4</v>
      </c>
      <c r="N162" s="202">
        <f t="shared" si="4"/>
        <v>6.3534519709309623E-4</v>
      </c>
      <c r="O162" s="202">
        <f t="shared" si="4"/>
        <v>6.4242176684212735E-4</v>
      </c>
      <c r="P162" s="202">
        <f t="shared" si="4"/>
        <v>6.4100901874697728E-4</v>
      </c>
      <c r="Q162" s="202">
        <f t="shared" si="4"/>
        <v>6.4720331133798963E-4</v>
      </c>
    </row>
    <row r="163" spans="1:17" x14ac:dyDescent="0.25">
      <c r="A163" s="129" t="s">
        <v>79</v>
      </c>
      <c r="B163" s="201">
        <f t="shared" ref="B163:Q163" si="5">IF(B$10=0,0,B$10/B$5)</f>
        <v>2.0357534448853672E-3</v>
      </c>
      <c r="C163" s="201">
        <f t="shared" si="5"/>
        <v>2.0188934936082588E-3</v>
      </c>
      <c r="D163" s="201">
        <f t="shared" si="5"/>
        <v>2.0241187580712586E-3</v>
      </c>
      <c r="E163" s="201">
        <f t="shared" si="5"/>
        <v>2.0085056374238514E-3</v>
      </c>
      <c r="F163" s="201">
        <f t="shared" si="5"/>
        <v>2.047259668178719E-3</v>
      </c>
      <c r="G163" s="201">
        <f t="shared" si="5"/>
        <v>2.0762554832193785E-3</v>
      </c>
      <c r="H163" s="201">
        <f t="shared" si="5"/>
        <v>2.0843718812230288E-3</v>
      </c>
      <c r="I163" s="201">
        <f t="shared" si="5"/>
        <v>2.0197336471879678E-3</v>
      </c>
      <c r="J163" s="201">
        <f t="shared" si="5"/>
        <v>2.0750273869055039E-3</v>
      </c>
      <c r="K163" s="201">
        <f t="shared" si="5"/>
        <v>2.0888151356672894E-3</v>
      </c>
      <c r="L163" s="201">
        <f t="shared" si="5"/>
        <v>1.9823482080878981E-3</v>
      </c>
      <c r="M163" s="201">
        <f t="shared" si="5"/>
        <v>2.0164151779859421E-3</v>
      </c>
      <c r="N163" s="201">
        <f t="shared" si="5"/>
        <v>2.0082579975204203E-3</v>
      </c>
      <c r="O163" s="201">
        <f t="shared" si="5"/>
        <v>2.0306262752039935E-3</v>
      </c>
      <c r="P163" s="201">
        <f t="shared" si="5"/>
        <v>2.0261607300585387E-3</v>
      </c>
      <c r="Q163" s="201">
        <f t="shared" si="5"/>
        <v>2.0457402243111082E-3</v>
      </c>
    </row>
    <row r="164" spans="1:17" x14ac:dyDescent="0.25">
      <c r="A164" s="127" t="s">
        <v>152</v>
      </c>
      <c r="B164" s="200">
        <f t="shared" ref="B164:Q164" si="6">IF(B$15=0,0,B$15/B$5)</f>
        <v>0.4249693213352318</v>
      </c>
      <c r="C164" s="200">
        <f t="shared" si="6"/>
        <v>0.42973168057352201</v>
      </c>
      <c r="D164" s="200">
        <f t="shared" si="6"/>
        <v>0.42825572218675811</v>
      </c>
      <c r="E164" s="200">
        <f t="shared" si="6"/>
        <v>0.43266589444239639</v>
      </c>
      <c r="F164" s="200">
        <f t="shared" si="6"/>
        <v>0.42171920703191684</v>
      </c>
      <c r="G164" s="200">
        <f t="shared" si="6"/>
        <v>0.42262873749665414</v>
      </c>
      <c r="H164" s="200">
        <f t="shared" si="6"/>
        <v>0.425541185880073</v>
      </c>
      <c r="I164" s="200">
        <f t="shared" si="6"/>
        <v>0.42949436593979912</v>
      </c>
      <c r="J164" s="200">
        <f t="shared" si="6"/>
        <v>0.42286668861366483</v>
      </c>
      <c r="K164" s="200">
        <f t="shared" si="6"/>
        <v>0.42431661232778262</v>
      </c>
      <c r="L164" s="200">
        <f t="shared" si="6"/>
        <v>0.44005447304506012</v>
      </c>
      <c r="M164" s="200">
        <f t="shared" si="6"/>
        <v>0.43043171992152163</v>
      </c>
      <c r="N164" s="200">
        <f t="shared" si="6"/>
        <v>0.43273584424014433</v>
      </c>
      <c r="O164" s="200">
        <f t="shared" si="6"/>
        <v>0.42641757130328023</v>
      </c>
      <c r="P164" s="200">
        <f t="shared" si="6"/>
        <v>0.42767893498268389</v>
      </c>
      <c r="Q164" s="200">
        <f t="shared" si="6"/>
        <v>0.42214839792464515</v>
      </c>
    </row>
    <row r="165" spans="1:17" x14ac:dyDescent="0.25">
      <c r="A165" s="72" t="s">
        <v>151</v>
      </c>
      <c r="B165" s="71">
        <f t="shared" ref="B165:Q165" si="7">IF(B$26=0,0,B$26/B$5)</f>
        <v>0.53487526669706542</v>
      </c>
      <c r="C165" s="71">
        <f t="shared" si="7"/>
        <v>0.53044547144926668</v>
      </c>
      <c r="D165" s="71">
        <f t="shared" si="7"/>
        <v>0.53181836104463087</v>
      </c>
      <c r="E165" s="71">
        <f t="shared" si="7"/>
        <v>0.52771615893796775</v>
      </c>
      <c r="F165" s="71">
        <f t="shared" si="7"/>
        <v>0.53789841975529551</v>
      </c>
      <c r="G165" s="71">
        <f t="shared" si="7"/>
        <v>0.53641694434249876</v>
      </c>
      <c r="H165" s="71">
        <f t="shared" si="7"/>
        <v>0.53334439930967992</v>
      </c>
      <c r="I165" s="71">
        <f t="shared" si="7"/>
        <v>0.5306662139812971</v>
      </c>
      <c r="J165" s="71">
        <f t="shared" si="7"/>
        <v>0.53620321753101152</v>
      </c>
      <c r="K165" s="71">
        <f t="shared" si="7"/>
        <v>0.53448132928551706</v>
      </c>
      <c r="L165" s="71">
        <f t="shared" si="7"/>
        <v>0.52084353788096882</v>
      </c>
      <c r="M165" s="71">
        <f t="shared" si="7"/>
        <v>0.52979431709028668</v>
      </c>
      <c r="N165" s="71">
        <f t="shared" si="7"/>
        <v>0.52765109385863529</v>
      </c>
      <c r="O165" s="71">
        <f t="shared" si="7"/>
        <v>0.53352815059240355</v>
      </c>
      <c r="P165" s="71">
        <f t="shared" si="7"/>
        <v>0.53235487017545324</v>
      </c>
      <c r="Q165" s="71">
        <f t="shared" si="7"/>
        <v>0.53749920002367158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1.0000000000000002</v>
      </c>
      <c r="C167" s="77">
        <f t="shared" si="8"/>
        <v>1</v>
      </c>
      <c r="D167" s="77">
        <f t="shared" si="8"/>
        <v>0.99999999999999989</v>
      </c>
      <c r="E167" s="77">
        <f t="shared" si="8"/>
        <v>1.0000000000000002</v>
      </c>
      <c r="F167" s="77">
        <f t="shared" si="8"/>
        <v>0.99999999999999967</v>
      </c>
      <c r="G167" s="77">
        <f t="shared" si="8"/>
        <v>0.99999999999999978</v>
      </c>
      <c r="H167" s="77">
        <f t="shared" si="8"/>
        <v>1</v>
      </c>
      <c r="I167" s="77">
        <f t="shared" si="8"/>
        <v>0.99999999999999989</v>
      </c>
      <c r="J167" s="77">
        <f t="shared" si="8"/>
        <v>0.99999999999999978</v>
      </c>
      <c r="K167" s="77">
        <f t="shared" si="8"/>
        <v>0.99999999999999967</v>
      </c>
      <c r="L167" s="77">
        <f t="shared" si="8"/>
        <v>0.99999999999999989</v>
      </c>
      <c r="M167" s="77">
        <f t="shared" si="8"/>
        <v>1</v>
      </c>
      <c r="N167" s="77">
        <f t="shared" si="8"/>
        <v>1.0000000000000002</v>
      </c>
      <c r="O167" s="77">
        <f t="shared" si="8"/>
        <v>0.99999999999999989</v>
      </c>
      <c r="P167" s="77">
        <f t="shared" si="8"/>
        <v>1</v>
      </c>
      <c r="Q167" s="77">
        <f t="shared" si="8"/>
        <v>1.0000000000000004</v>
      </c>
    </row>
    <row r="168" spans="1:17" x14ac:dyDescent="0.25">
      <c r="A168" s="132" t="s">
        <v>83</v>
      </c>
      <c r="B168" s="203">
        <f t="shared" ref="B168:Q168" si="9">IF(B$34=0,0,B$34/B$33)</f>
        <v>1.1865128472148571E-3</v>
      </c>
      <c r="C168" s="203">
        <f t="shared" si="9"/>
        <v>1.1696693294566747E-3</v>
      </c>
      <c r="D168" s="203">
        <f t="shared" si="9"/>
        <v>1.1514643453594789E-3</v>
      </c>
      <c r="E168" s="203">
        <f t="shared" si="9"/>
        <v>1.1480271955912067E-3</v>
      </c>
      <c r="F168" s="203">
        <f t="shared" si="9"/>
        <v>1.134914507569111E-3</v>
      </c>
      <c r="G168" s="203">
        <f t="shared" si="9"/>
        <v>1.1313432178483586E-3</v>
      </c>
      <c r="H168" s="203">
        <f t="shared" si="9"/>
        <v>1.1401633470346612E-3</v>
      </c>
      <c r="I168" s="203">
        <f t="shared" si="9"/>
        <v>1.1732467646107037E-3</v>
      </c>
      <c r="J168" s="203">
        <f t="shared" si="9"/>
        <v>1.1753415178839947E-3</v>
      </c>
      <c r="K168" s="203">
        <f t="shared" si="9"/>
        <v>1.1614143937881372E-3</v>
      </c>
      <c r="L168" s="203">
        <f t="shared" si="9"/>
        <v>1.1118635409190464E-3</v>
      </c>
      <c r="M168" s="203">
        <f t="shared" si="9"/>
        <v>1.1172621258920376E-3</v>
      </c>
      <c r="N168" s="203">
        <f t="shared" si="9"/>
        <v>1.1362113832900349E-3</v>
      </c>
      <c r="O168" s="203">
        <f t="shared" si="9"/>
        <v>1.1657951654955726E-3</v>
      </c>
      <c r="P168" s="203">
        <f t="shared" si="9"/>
        <v>1.1739662574327277E-3</v>
      </c>
      <c r="Q168" s="203">
        <f t="shared" si="9"/>
        <v>1.1712181902010321E-3</v>
      </c>
    </row>
    <row r="169" spans="1:17" x14ac:dyDescent="0.25">
      <c r="A169" s="76" t="s">
        <v>82</v>
      </c>
      <c r="B169" s="202">
        <f t="shared" ref="B169:Q169" si="10">IF(B$35=0,0,B$35/B$33)</f>
        <v>1.4359973830708718E-4</v>
      </c>
      <c r="C169" s="202">
        <f t="shared" si="10"/>
        <v>1.4156122288104417E-4</v>
      </c>
      <c r="D169" s="202">
        <f t="shared" si="10"/>
        <v>1.3935793367235292E-4</v>
      </c>
      <c r="E169" s="202">
        <f t="shared" si="10"/>
        <v>1.3894194676719235E-4</v>
      </c>
      <c r="F169" s="202">
        <f t="shared" si="10"/>
        <v>1.3735496136463611E-4</v>
      </c>
      <c r="G169" s="202">
        <f t="shared" si="10"/>
        <v>1.3692273994324767E-4</v>
      </c>
      <c r="H169" s="202">
        <f t="shared" si="10"/>
        <v>1.3799021110123878E-4</v>
      </c>
      <c r="I169" s="202">
        <f t="shared" si="10"/>
        <v>1.4199418806396232E-4</v>
      </c>
      <c r="J169" s="202">
        <f t="shared" si="10"/>
        <v>1.4224770914683012E-4</v>
      </c>
      <c r="K169" s="202">
        <f t="shared" si="10"/>
        <v>1.405621552312278E-4</v>
      </c>
      <c r="L169" s="202">
        <f t="shared" si="10"/>
        <v>1.3456517886338074E-4</v>
      </c>
      <c r="M169" s="202">
        <f t="shared" si="10"/>
        <v>1.3521855180508122E-4</v>
      </c>
      <c r="N169" s="202">
        <f t="shared" si="10"/>
        <v>1.3751191795771358E-4</v>
      </c>
      <c r="O169" s="202">
        <f t="shared" si="10"/>
        <v>1.4109234558883538E-4</v>
      </c>
      <c r="P169" s="202">
        <f t="shared" si="10"/>
        <v>1.4208126590825116E-4</v>
      </c>
      <c r="Q169" s="202">
        <f t="shared" si="10"/>
        <v>1.4174867639078564E-4</v>
      </c>
    </row>
    <row r="170" spans="1:17" x14ac:dyDescent="0.25">
      <c r="A170" s="76" t="s">
        <v>81</v>
      </c>
      <c r="B170" s="202">
        <f t="shared" ref="B170:Q170" si="11">IF(B$36=0,0,B$36/B$33)</f>
        <v>2.3159885501148995E-2</v>
      </c>
      <c r="C170" s="202">
        <f t="shared" si="11"/>
        <v>2.283111203389852E-2</v>
      </c>
      <c r="D170" s="202">
        <f t="shared" si="11"/>
        <v>2.2475763713624541E-2</v>
      </c>
      <c r="E170" s="202">
        <f t="shared" si="11"/>
        <v>2.2408672998787071E-2</v>
      </c>
      <c r="F170" s="202">
        <f t="shared" si="11"/>
        <v>2.2152722670127013E-2</v>
      </c>
      <c r="G170" s="202">
        <f t="shared" si="11"/>
        <v>2.2083013638978969E-2</v>
      </c>
      <c r="H170" s="202">
        <f t="shared" si="11"/>
        <v>2.2255176277200379E-2</v>
      </c>
      <c r="I170" s="202">
        <f t="shared" si="11"/>
        <v>2.2900941019526087E-2</v>
      </c>
      <c r="J170" s="202">
        <f t="shared" si="11"/>
        <v>2.2941829111110135E-2</v>
      </c>
      <c r="K170" s="202">
        <f t="shared" si="11"/>
        <v>2.2669981570497762E-2</v>
      </c>
      <c r="L170" s="202">
        <f t="shared" si="11"/>
        <v>2.1702784222718333E-2</v>
      </c>
      <c r="M170" s="202">
        <f t="shared" si="11"/>
        <v>2.1808160755417656E-2</v>
      </c>
      <c r="N170" s="202">
        <f t="shared" si="11"/>
        <v>2.2178036760300012E-2</v>
      </c>
      <c r="O170" s="202">
        <f t="shared" si="11"/>
        <v>2.275549111334766E-2</v>
      </c>
      <c r="P170" s="202">
        <f t="shared" si="11"/>
        <v>2.2914985006842449E-2</v>
      </c>
      <c r="Q170" s="202">
        <f t="shared" si="11"/>
        <v>2.2861344692213799E-2</v>
      </c>
    </row>
    <row r="171" spans="1:17" x14ac:dyDescent="0.25">
      <c r="A171" s="76" t="s">
        <v>80</v>
      </c>
      <c r="B171" s="202">
        <f t="shared" ref="B171:Q171" si="12">IF(B$37=0,0,B$37/B$33)</f>
        <v>3.9383705182187076E-4</v>
      </c>
      <c r="C171" s="202">
        <f t="shared" si="12"/>
        <v>3.8824621360063866E-4</v>
      </c>
      <c r="D171" s="202">
        <f t="shared" si="12"/>
        <v>3.8220346633318709E-4</v>
      </c>
      <c r="E171" s="202">
        <f t="shared" si="12"/>
        <v>3.810625794607153E-4</v>
      </c>
      <c r="F171" s="202">
        <f t="shared" si="12"/>
        <v>3.7671010876964416E-4</v>
      </c>
      <c r="G171" s="202">
        <f t="shared" si="12"/>
        <v>3.7552469706666558E-4</v>
      </c>
      <c r="H171" s="202">
        <f t="shared" si="12"/>
        <v>3.7845234650895802E-4</v>
      </c>
      <c r="I171" s="202">
        <f t="shared" si="12"/>
        <v>3.8943366514610975E-4</v>
      </c>
      <c r="J171" s="202">
        <f t="shared" si="12"/>
        <v>3.9012897279101522E-4</v>
      </c>
      <c r="K171" s="202">
        <f t="shared" si="12"/>
        <v>3.8550616781495039E-4</v>
      </c>
      <c r="L171" s="202">
        <f t="shared" si="12"/>
        <v>3.6905884332535022E-4</v>
      </c>
      <c r="M171" s="202">
        <f t="shared" si="12"/>
        <v>3.7085078581865189E-4</v>
      </c>
      <c r="N171" s="202">
        <f t="shared" si="12"/>
        <v>3.7714057836945247E-4</v>
      </c>
      <c r="O171" s="202">
        <f t="shared" si="12"/>
        <v>3.8696026940180706E-4</v>
      </c>
      <c r="P171" s="202">
        <f t="shared" si="12"/>
        <v>3.89672485090199E-4</v>
      </c>
      <c r="Q171" s="202">
        <f t="shared" si="12"/>
        <v>3.8876032413106583E-4</v>
      </c>
    </row>
    <row r="172" spans="1:17" x14ac:dyDescent="0.25">
      <c r="A172" s="129" t="s">
        <v>79</v>
      </c>
      <c r="B172" s="201">
        <f t="shared" ref="B172:Q172" si="13">IF(B$38=0,0,B$38/B$33)</f>
        <v>1.239759212454944E-3</v>
      </c>
      <c r="C172" s="201">
        <f t="shared" si="13"/>
        <v>1.2221598191067208E-3</v>
      </c>
      <c r="D172" s="201">
        <f t="shared" si="13"/>
        <v>1.2031378617801958E-3</v>
      </c>
      <c r="E172" s="201">
        <f t="shared" si="13"/>
        <v>1.1995464652775744E-3</v>
      </c>
      <c r="F172" s="201">
        <f t="shared" si="13"/>
        <v>1.1858453276846689E-3</v>
      </c>
      <c r="G172" s="201">
        <f t="shared" si="13"/>
        <v>1.1821137715181758E-3</v>
      </c>
      <c r="H172" s="201">
        <f t="shared" si="13"/>
        <v>1.1913297159046429E-3</v>
      </c>
      <c r="I172" s="201">
        <f t="shared" si="13"/>
        <v>1.2258977964911026E-3</v>
      </c>
      <c r="J172" s="201">
        <f t="shared" si="13"/>
        <v>1.228086554644441E-3</v>
      </c>
      <c r="K172" s="201">
        <f t="shared" si="13"/>
        <v>1.2135344320598671E-3</v>
      </c>
      <c r="L172" s="201">
        <f t="shared" si="13"/>
        <v>1.161759917798471E-3</v>
      </c>
      <c r="M172" s="201">
        <f t="shared" si="13"/>
        <v>1.1674007715576171E-3</v>
      </c>
      <c r="N172" s="201">
        <f t="shared" si="13"/>
        <v>1.1872004024537277E-3</v>
      </c>
      <c r="O172" s="201">
        <f t="shared" si="13"/>
        <v>1.218111796809607E-3</v>
      </c>
      <c r="P172" s="201">
        <f t="shared" si="13"/>
        <v>1.226649577524484E-3</v>
      </c>
      <c r="Q172" s="201">
        <f t="shared" si="13"/>
        <v>1.2237781870671977E-3</v>
      </c>
    </row>
    <row r="173" spans="1:17" x14ac:dyDescent="0.25">
      <c r="A173" s="127" t="s">
        <v>150</v>
      </c>
      <c r="B173" s="200">
        <f t="shared" ref="B173:Q173" si="14">IF(B$43=0,0,B$43/B$33)</f>
        <v>0.48416037582868859</v>
      </c>
      <c r="C173" s="200">
        <f t="shared" si="14"/>
        <v>0.47728732434237625</v>
      </c>
      <c r="D173" s="200">
        <f t="shared" si="14"/>
        <v>0.46985872214633317</v>
      </c>
      <c r="E173" s="200">
        <f t="shared" si="14"/>
        <v>0.4684561821506707</v>
      </c>
      <c r="F173" s="200">
        <f t="shared" si="14"/>
        <v>0.46310550771355474</v>
      </c>
      <c r="G173" s="200">
        <f t="shared" si="14"/>
        <v>0.46164823147971429</v>
      </c>
      <c r="H173" s="200">
        <f t="shared" si="14"/>
        <v>0.46524731350543508</v>
      </c>
      <c r="I173" s="200">
        <f t="shared" si="14"/>
        <v>0.47874710823999117</v>
      </c>
      <c r="J173" s="200">
        <f t="shared" si="14"/>
        <v>0.47960187903699142</v>
      </c>
      <c r="K173" s="200">
        <f t="shared" si="14"/>
        <v>0.4739188713457631</v>
      </c>
      <c r="L173" s="200">
        <f t="shared" si="14"/>
        <v>0.45369948678195926</v>
      </c>
      <c r="M173" s="200">
        <f t="shared" si="14"/>
        <v>0.45590239670881089</v>
      </c>
      <c r="N173" s="200">
        <f t="shared" si="14"/>
        <v>0.46363470201424822</v>
      </c>
      <c r="O173" s="200">
        <f t="shared" si="14"/>
        <v>0.47570645930258143</v>
      </c>
      <c r="P173" s="200">
        <f t="shared" si="14"/>
        <v>0.47904069959547868</v>
      </c>
      <c r="Q173" s="200">
        <f t="shared" si="14"/>
        <v>0.47791934194071461</v>
      </c>
    </row>
    <row r="174" spans="1:17" x14ac:dyDescent="0.25">
      <c r="A174" s="127" t="s">
        <v>148</v>
      </c>
      <c r="B174" s="200">
        <f t="shared" ref="B174:Q174" si="15">IF(B$44=0,0,B$44/B$33)</f>
        <v>0.23765950228000027</v>
      </c>
      <c r="C174" s="200">
        <f t="shared" si="15"/>
        <v>0.24717814162558202</v>
      </c>
      <c r="D174" s="200">
        <f t="shared" si="15"/>
        <v>0.24469474909366123</v>
      </c>
      <c r="E174" s="200">
        <f t="shared" si="15"/>
        <v>0.24394251914663895</v>
      </c>
      <c r="F174" s="200">
        <f t="shared" si="15"/>
        <v>0.24119975147070857</v>
      </c>
      <c r="G174" s="200">
        <f t="shared" si="15"/>
        <v>0.24034275606020394</v>
      </c>
      <c r="H174" s="200">
        <f t="shared" si="15"/>
        <v>0.24222735720481517</v>
      </c>
      <c r="I174" s="200">
        <f t="shared" si="15"/>
        <v>0.24468874099825297</v>
      </c>
      <c r="J174" s="200">
        <f t="shared" si="15"/>
        <v>0.24463333708095075</v>
      </c>
      <c r="K174" s="200">
        <f t="shared" si="15"/>
        <v>0.2468516515328732</v>
      </c>
      <c r="L174" s="200">
        <f t="shared" si="15"/>
        <v>0.23631341095658964</v>
      </c>
      <c r="M174" s="200">
        <f t="shared" si="15"/>
        <v>0.23743499504569776</v>
      </c>
      <c r="N174" s="200">
        <f t="shared" si="15"/>
        <v>0.24148412506320702</v>
      </c>
      <c r="O174" s="200">
        <f t="shared" si="15"/>
        <v>0.24774913605464144</v>
      </c>
      <c r="P174" s="200">
        <f t="shared" si="15"/>
        <v>0.24461392451254863</v>
      </c>
      <c r="Q174" s="200">
        <f t="shared" si="15"/>
        <v>0.24686364298590999</v>
      </c>
    </row>
    <row r="175" spans="1:17" x14ac:dyDescent="0.25">
      <c r="A175" s="142" t="s">
        <v>164</v>
      </c>
      <c r="B175" s="199">
        <f t="shared" ref="B175:Q175" si="16">IF(B$45=0,0,B$45/B$33)</f>
        <v>0.19617733237068766</v>
      </c>
      <c r="C175" s="199">
        <f t="shared" si="16"/>
        <v>0.13922496691569014</v>
      </c>
      <c r="D175" s="199">
        <f t="shared" si="16"/>
        <v>0.13386136341057836</v>
      </c>
      <c r="E175" s="199">
        <f t="shared" si="16"/>
        <v>0.13343997388206549</v>
      </c>
      <c r="F175" s="199">
        <f t="shared" si="16"/>
        <v>0.13195935871198725</v>
      </c>
      <c r="G175" s="199">
        <f t="shared" si="16"/>
        <v>0.1314461152661886</v>
      </c>
      <c r="H175" s="199">
        <f t="shared" si="16"/>
        <v>0.13248174111788713</v>
      </c>
      <c r="I175" s="199">
        <f t="shared" si="16"/>
        <v>0.15556410520441158</v>
      </c>
      <c r="J175" s="199">
        <f t="shared" si="16"/>
        <v>0.15811287073080565</v>
      </c>
      <c r="K175" s="199">
        <f t="shared" si="16"/>
        <v>0.13506053097983689</v>
      </c>
      <c r="L175" s="199">
        <f t="shared" si="16"/>
        <v>0.12929177267983791</v>
      </c>
      <c r="M175" s="199">
        <f t="shared" si="16"/>
        <v>0.12989371979289388</v>
      </c>
      <c r="N175" s="199">
        <f t="shared" si="16"/>
        <v>0.13211890244975377</v>
      </c>
      <c r="O175" s="199">
        <f t="shared" si="16"/>
        <v>0.13553634742113313</v>
      </c>
      <c r="P175" s="199">
        <f t="shared" si="16"/>
        <v>0.15637580209246862</v>
      </c>
      <c r="Q175" s="199">
        <f t="shared" si="16"/>
        <v>0.14477827020007472</v>
      </c>
    </row>
    <row r="176" spans="1:17" x14ac:dyDescent="0.25">
      <c r="A176" s="142" t="s">
        <v>163</v>
      </c>
      <c r="B176" s="199">
        <f t="shared" ref="B176:Q176" si="17">IF(B$50=0,0,B$50/B$33)</f>
        <v>4.1482169909312618E-2</v>
      </c>
      <c r="C176" s="199">
        <f t="shared" si="17"/>
        <v>0.10795317470989188</v>
      </c>
      <c r="D176" s="199">
        <f t="shared" si="17"/>
        <v>0.11083338568308289</v>
      </c>
      <c r="E176" s="199">
        <f t="shared" si="17"/>
        <v>0.11050254526457345</v>
      </c>
      <c r="F176" s="199">
        <f t="shared" si="17"/>
        <v>0.10924039275872133</v>
      </c>
      <c r="G176" s="199">
        <f t="shared" si="17"/>
        <v>0.10889664079401534</v>
      </c>
      <c r="H176" s="199">
        <f t="shared" si="17"/>
        <v>0.10974561608692805</v>
      </c>
      <c r="I176" s="199">
        <f t="shared" si="17"/>
        <v>8.9124635793841389E-2</v>
      </c>
      <c r="J176" s="199">
        <f t="shared" si="17"/>
        <v>8.6520466350145084E-2</v>
      </c>
      <c r="K176" s="199">
        <f t="shared" si="17"/>
        <v>0.11179112055303629</v>
      </c>
      <c r="L176" s="199">
        <f t="shared" si="17"/>
        <v>0.10702163827675175</v>
      </c>
      <c r="M176" s="199">
        <f t="shared" si="17"/>
        <v>0.10754127525280388</v>
      </c>
      <c r="N176" s="199">
        <f t="shared" si="17"/>
        <v>0.10936522261345326</v>
      </c>
      <c r="O176" s="199">
        <f t="shared" si="17"/>
        <v>0.11221278863350832</v>
      </c>
      <c r="P176" s="199">
        <f t="shared" si="17"/>
        <v>8.8238122420079987E-2</v>
      </c>
      <c r="Q176" s="199">
        <f t="shared" si="17"/>
        <v>0.10208537278583528</v>
      </c>
    </row>
    <row r="177" spans="1:17" x14ac:dyDescent="0.25">
      <c r="A177" s="127" t="s">
        <v>147</v>
      </c>
      <c r="B177" s="200">
        <f t="shared" ref="B177:Q177" si="18">IF(B$51=0,0,B$51/B$33)</f>
        <v>0.2520565275403634</v>
      </c>
      <c r="C177" s="200">
        <f t="shared" si="18"/>
        <v>0.24978178541309815</v>
      </c>
      <c r="D177" s="200">
        <f t="shared" si="18"/>
        <v>0.2600946014392358</v>
      </c>
      <c r="E177" s="200">
        <f t="shared" si="18"/>
        <v>0.26232504751680663</v>
      </c>
      <c r="F177" s="200">
        <f t="shared" si="18"/>
        <v>0.27070719324022141</v>
      </c>
      <c r="G177" s="200">
        <f t="shared" si="18"/>
        <v>0.27310009439472616</v>
      </c>
      <c r="H177" s="200">
        <f t="shared" si="18"/>
        <v>0.26742221739200001</v>
      </c>
      <c r="I177" s="200">
        <f t="shared" si="18"/>
        <v>0.2507326373279179</v>
      </c>
      <c r="J177" s="200">
        <f t="shared" si="18"/>
        <v>0.24988715001648129</v>
      </c>
      <c r="K177" s="200">
        <f t="shared" si="18"/>
        <v>0.25365847840197142</v>
      </c>
      <c r="L177" s="200">
        <f t="shared" si="18"/>
        <v>0.28550707055782643</v>
      </c>
      <c r="M177" s="200">
        <f t="shared" si="18"/>
        <v>0.28206371525500029</v>
      </c>
      <c r="N177" s="200">
        <f t="shared" si="18"/>
        <v>0.26986507188017389</v>
      </c>
      <c r="O177" s="200">
        <f t="shared" si="18"/>
        <v>0.25087695395213339</v>
      </c>
      <c r="P177" s="200">
        <f t="shared" si="18"/>
        <v>0.2504980212991747</v>
      </c>
      <c r="Q177" s="200">
        <f t="shared" si="18"/>
        <v>0.24943016500337184</v>
      </c>
    </row>
    <row r="178" spans="1:17" x14ac:dyDescent="0.25">
      <c r="A178" s="142" t="s">
        <v>162</v>
      </c>
      <c r="B178" s="199">
        <f t="shared" ref="B178:Q178" si="19">IF(B$52=0,0,B$52/B$33)</f>
        <v>0.21538202627724923</v>
      </c>
      <c r="C178" s="199">
        <f t="shared" si="19"/>
        <v>0.20817496243475719</v>
      </c>
      <c r="D178" s="199">
        <f t="shared" si="19"/>
        <v>0.14823813435368222</v>
      </c>
      <c r="E178" s="199">
        <f t="shared" si="19"/>
        <v>0.13774661157854756</v>
      </c>
      <c r="F178" s="199">
        <f t="shared" si="19"/>
        <v>8.3263230013344958E-2</v>
      </c>
      <c r="G178" s="199">
        <f t="shared" si="19"/>
        <v>6.7742496221815843E-2</v>
      </c>
      <c r="H178" s="199">
        <f t="shared" si="19"/>
        <v>0.10088657116655313</v>
      </c>
      <c r="I178" s="199">
        <f t="shared" si="19"/>
        <v>0.21084185886446319</v>
      </c>
      <c r="J178" s="199">
        <f t="shared" si="19"/>
        <v>0.21140680927544764</v>
      </c>
      <c r="K178" s="199">
        <f t="shared" si="19"/>
        <v>0.18012164680023546</v>
      </c>
      <c r="L178" s="199">
        <f t="shared" si="19"/>
        <v>8.0065513708546913E-3</v>
      </c>
      <c r="M178" s="199">
        <f t="shared" si="19"/>
        <v>2.2723995052898814E-2</v>
      </c>
      <c r="N178" s="199">
        <f t="shared" si="19"/>
        <v>9.451474024100999E-2</v>
      </c>
      <c r="O178" s="199">
        <f t="shared" si="19"/>
        <v>0.20086333162844905</v>
      </c>
      <c r="P178" s="199">
        <f t="shared" si="19"/>
        <v>0.21136448865991128</v>
      </c>
      <c r="Q178" s="199">
        <f t="shared" si="19"/>
        <v>0.21034643507863318</v>
      </c>
    </row>
    <row r="179" spans="1:17" x14ac:dyDescent="0.25">
      <c r="A179" s="142" t="s">
        <v>161</v>
      </c>
      <c r="B179" s="199">
        <f t="shared" ref="B179:Q179" si="20">IF(B$56=0,0,B$56/B$33)</f>
        <v>3.3837877785288635E-2</v>
      </c>
      <c r="C179" s="199">
        <f t="shared" si="20"/>
        <v>3.4129897994817214E-2</v>
      </c>
      <c r="D179" s="199">
        <f t="shared" si="20"/>
        <v>3.3198367400088476E-2</v>
      </c>
      <c r="E179" s="199">
        <f t="shared" si="20"/>
        <v>3.3702631393201302E-2</v>
      </c>
      <c r="F179" s="199">
        <f t="shared" si="20"/>
        <v>3.1849265905692647E-2</v>
      </c>
      <c r="G179" s="199">
        <f t="shared" si="20"/>
        <v>3.1367705183342497E-2</v>
      </c>
      <c r="H179" s="199">
        <f t="shared" si="20"/>
        <v>3.1710089643552777E-2</v>
      </c>
      <c r="I179" s="199">
        <f t="shared" si="20"/>
        <v>3.3988212918101272E-2</v>
      </c>
      <c r="J179" s="199">
        <f t="shared" si="20"/>
        <v>3.2739933645283874E-2</v>
      </c>
      <c r="K179" s="199">
        <f t="shared" si="20"/>
        <v>3.2135793782380725E-2</v>
      </c>
      <c r="L179" s="199">
        <f t="shared" si="20"/>
        <v>3.3715057579902716E-2</v>
      </c>
      <c r="M179" s="199">
        <f t="shared" si="20"/>
        <v>3.2601523055448313E-2</v>
      </c>
      <c r="N179" s="199">
        <f t="shared" si="20"/>
        <v>3.3423480340016749E-2</v>
      </c>
      <c r="O179" s="199">
        <f t="shared" si="20"/>
        <v>3.3426948027286421E-2</v>
      </c>
      <c r="P179" s="199">
        <f t="shared" si="20"/>
        <v>3.3805695694279367E-2</v>
      </c>
      <c r="Q179" s="199">
        <f t="shared" si="20"/>
        <v>3.2971085350647376E-2</v>
      </c>
    </row>
    <row r="180" spans="1:17" x14ac:dyDescent="0.25">
      <c r="A180" s="140" t="s">
        <v>160</v>
      </c>
      <c r="B180" s="198">
        <f t="shared" ref="B180:Q180" si="21">IF(B$67=0,0,B$67/B$33)</f>
        <v>2.8366234778255403E-3</v>
      </c>
      <c r="C180" s="198">
        <f t="shared" si="21"/>
        <v>7.4769249835237367E-3</v>
      </c>
      <c r="D180" s="198">
        <f t="shared" si="21"/>
        <v>7.865809968546511E-2</v>
      </c>
      <c r="E180" s="198">
        <f t="shared" si="21"/>
        <v>9.0875804545057781E-2</v>
      </c>
      <c r="F180" s="198">
        <f t="shared" si="21"/>
        <v>0.15559469732118381</v>
      </c>
      <c r="G180" s="198">
        <f t="shared" si="21"/>
        <v>0.1739898929895678</v>
      </c>
      <c r="H180" s="198">
        <f t="shared" si="21"/>
        <v>0.1348255565818941</v>
      </c>
      <c r="I180" s="198">
        <f t="shared" si="21"/>
        <v>5.9025655453534415E-3</v>
      </c>
      <c r="J180" s="198">
        <f t="shared" si="21"/>
        <v>5.7404070957497834E-3</v>
      </c>
      <c r="K180" s="198">
        <f t="shared" si="21"/>
        <v>4.1401037819355245E-2</v>
      </c>
      <c r="L180" s="198">
        <f t="shared" si="21"/>
        <v>0.24378546160706902</v>
      </c>
      <c r="M180" s="198">
        <f t="shared" si="21"/>
        <v>0.22673819714665316</v>
      </c>
      <c r="N180" s="198">
        <f t="shared" si="21"/>
        <v>0.14192685129914714</v>
      </c>
      <c r="O180" s="198">
        <f t="shared" si="21"/>
        <v>1.658667429639794E-2</v>
      </c>
      <c r="P180" s="198">
        <f t="shared" si="21"/>
        <v>5.3278369449840362E-3</v>
      </c>
      <c r="Q180" s="198">
        <f t="shared" si="21"/>
        <v>6.1126445740912628E-3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</v>
      </c>
      <c r="C183" s="77">
        <f t="shared" si="22"/>
        <v>0.99999999999999978</v>
      </c>
      <c r="D183" s="77">
        <f t="shared" si="22"/>
        <v>0.99999999999999978</v>
      </c>
      <c r="E183" s="77">
        <f t="shared" si="22"/>
        <v>0.99999999999999989</v>
      </c>
      <c r="F183" s="77">
        <f t="shared" si="22"/>
        <v>1</v>
      </c>
      <c r="G183" s="77">
        <f t="shared" si="22"/>
        <v>1</v>
      </c>
      <c r="H183" s="77">
        <f t="shared" si="22"/>
        <v>1</v>
      </c>
      <c r="I183" s="77">
        <f t="shared" si="22"/>
        <v>1</v>
      </c>
      <c r="J183" s="77">
        <f t="shared" si="22"/>
        <v>1.0000000000000002</v>
      </c>
      <c r="K183" s="77">
        <f t="shared" si="22"/>
        <v>1</v>
      </c>
      <c r="L183" s="77">
        <f t="shared" si="22"/>
        <v>1.0000000000000002</v>
      </c>
      <c r="M183" s="77">
        <f t="shared" si="22"/>
        <v>1</v>
      </c>
      <c r="N183" s="77">
        <f t="shared" si="22"/>
        <v>1</v>
      </c>
      <c r="O183" s="77">
        <f t="shared" si="22"/>
        <v>1.0000000000000002</v>
      </c>
      <c r="P183" s="77">
        <f t="shared" si="22"/>
        <v>1</v>
      </c>
      <c r="Q183" s="77">
        <f t="shared" si="22"/>
        <v>0.99999999999999978</v>
      </c>
    </row>
    <row r="184" spans="1:17" x14ac:dyDescent="0.25">
      <c r="A184" s="132" t="s">
        <v>83</v>
      </c>
      <c r="B184" s="203">
        <f t="shared" ref="B184:Q184" si="23">IF(B$71=0,0,B$71/B$70)</f>
        <v>2.1889197963545892E-3</v>
      </c>
      <c r="C184" s="203">
        <f t="shared" si="23"/>
        <v>2.1304514766784886E-3</v>
      </c>
      <c r="D184" s="203">
        <f t="shared" si="23"/>
        <v>2.1134541770188738E-3</v>
      </c>
      <c r="E184" s="203">
        <f t="shared" si="23"/>
        <v>2.1064229875522276E-3</v>
      </c>
      <c r="F184" s="203">
        <f t="shared" si="23"/>
        <v>2.1064068803468999E-3</v>
      </c>
      <c r="G184" s="203">
        <f t="shared" si="23"/>
        <v>2.1067759115845812E-3</v>
      </c>
      <c r="H184" s="203">
        <f t="shared" si="23"/>
        <v>2.1403298135492361E-3</v>
      </c>
      <c r="I184" s="203">
        <f t="shared" si="23"/>
        <v>2.1438558529151908E-3</v>
      </c>
      <c r="J184" s="203">
        <f t="shared" si="23"/>
        <v>2.1566401473782667E-3</v>
      </c>
      <c r="K184" s="203">
        <f t="shared" si="23"/>
        <v>2.1586084466314881E-3</v>
      </c>
      <c r="L184" s="203">
        <f t="shared" si="23"/>
        <v>2.0691602758902525E-3</v>
      </c>
      <c r="M184" s="203">
        <f t="shared" si="23"/>
        <v>2.0830447460026586E-3</v>
      </c>
      <c r="N184" s="203">
        <f t="shared" si="23"/>
        <v>2.0963305583861537E-3</v>
      </c>
      <c r="O184" s="203">
        <f t="shared" si="23"/>
        <v>2.1262692196819966E-3</v>
      </c>
      <c r="P184" s="203">
        <f t="shared" si="23"/>
        <v>2.1464379856863248E-3</v>
      </c>
      <c r="Q184" s="203">
        <f t="shared" si="23"/>
        <v>2.1410587015578478E-3</v>
      </c>
    </row>
    <row r="185" spans="1:17" x14ac:dyDescent="0.25">
      <c r="A185" s="76" t="s">
        <v>82</v>
      </c>
      <c r="B185" s="202">
        <f t="shared" ref="B185:Q185" si="24">IF(B$72=0,0,B$72/B$70)</f>
        <v>2.9472138288320194E-4</v>
      </c>
      <c r="C185" s="202">
        <f t="shared" si="24"/>
        <v>2.8684906885027335E-4</v>
      </c>
      <c r="D185" s="202">
        <f t="shared" si="24"/>
        <v>2.8456051187833475E-4</v>
      </c>
      <c r="E185" s="202">
        <f t="shared" si="24"/>
        <v>2.836138157561768E-4</v>
      </c>
      <c r="F185" s="202">
        <f t="shared" si="24"/>
        <v>2.8361164704362893E-4</v>
      </c>
      <c r="G185" s="202">
        <f t="shared" si="24"/>
        <v>2.8366133428976627E-4</v>
      </c>
      <c r="H185" s="202">
        <f t="shared" si="24"/>
        <v>2.8817911169057357E-4</v>
      </c>
      <c r="I185" s="202">
        <f t="shared" si="24"/>
        <v>2.8865386604190512E-4</v>
      </c>
      <c r="J185" s="202">
        <f t="shared" si="24"/>
        <v>2.9037517394437762E-4</v>
      </c>
      <c r="K185" s="202">
        <f t="shared" si="24"/>
        <v>2.9064019045105981E-4</v>
      </c>
      <c r="L185" s="202">
        <f t="shared" si="24"/>
        <v>2.785966753706382E-4</v>
      </c>
      <c r="M185" s="202">
        <f t="shared" si="24"/>
        <v>2.8046611354692213E-4</v>
      </c>
      <c r="N185" s="202">
        <f t="shared" si="24"/>
        <v>2.8225494701853289E-4</v>
      </c>
      <c r="O185" s="202">
        <f t="shared" si="24"/>
        <v>2.8628595979180918E-4</v>
      </c>
      <c r="P185" s="202">
        <f t="shared" si="24"/>
        <v>2.8900153055769228E-4</v>
      </c>
      <c r="Q185" s="202">
        <f t="shared" si="24"/>
        <v>2.8827725091076014E-4</v>
      </c>
    </row>
    <row r="186" spans="1:17" x14ac:dyDescent="0.25">
      <c r="A186" s="76" t="s">
        <v>81</v>
      </c>
      <c r="B186" s="202">
        <f t="shared" ref="B186:Q186" si="25">IF(B$73=0,0,B$73/B$70)</f>
        <v>3.8305502660528679E-2</v>
      </c>
      <c r="C186" s="202">
        <f t="shared" si="25"/>
        <v>3.7282322926561542E-2</v>
      </c>
      <c r="D186" s="202">
        <f t="shared" si="25"/>
        <v>3.6984874793277951E-2</v>
      </c>
      <c r="E186" s="202">
        <f t="shared" si="25"/>
        <v>3.686183088492196E-2</v>
      </c>
      <c r="F186" s="202">
        <f t="shared" si="25"/>
        <v>3.6861549013198019E-2</v>
      </c>
      <c r="G186" s="202">
        <f t="shared" si="25"/>
        <v>3.6868006959752453E-2</v>
      </c>
      <c r="H186" s="202">
        <f t="shared" si="25"/>
        <v>3.7455191142160026E-2</v>
      </c>
      <c r="I186" s="202">
        <f t="shared" si="25"/>
        <v>3.7516895874575837E-2</v>
      </c>
      <c r="J186" s="202">
        <f t="shared" si="25"/>
        <v>3.7740617559757668E-2</v>
      </c>
      <c r="K186" s="202">
        <f t="shared" si="25"/>
        <v>3.7775062262759833E-2</v>
      </c>
      <c r="L186" s="202">
        <f t="shared" si="25"/>
        <v>3.6209743538878729E-2</v>
      </c>
      <c r="M186" s="202">
        <f t="shared" si="25"/>
        <v>3.6452717999485539E-2</v>
      </c>
      <c r="N186" s="202">
        <f t="shared" si="25"/>
        <v>3.6685216112230828E-2</v>
      </c>
      <c r="O186" s="202">
        <f t="shared" si="25"/>
        <v>3.7209134563619732E-2</v>
      </c>
      <c r="P186" s="202">
        <f t="shared" si="25"/>
        <v>3.7562082497630392E-2</v>
      </c>
      <c r="Q186" s="202">
        <f t="shared" si="25"/>
        <v>3.7467946484589496E-2</v>
      </c>
    </row>
    <row r="187" spans="1:17" x14ac:dyDescent="0.25">
      <c r="A187" s="76" t="s">
        <v>80</v>
      </c>
      <c r="B187" s="202">
        <f t="shared" ref="B187:Q187" si="26">IF(B$74=0,0,B$74/B$70)</f>
        <v>7.2381348701583545E-4</v>
      </c>
      <c r="C187" s="202">
        <f t="shared" si="26"/>
        <v>7.0447967751984821E-4</v>
      </c>
      <c r="D187" s="202">
        <f t="shared" si="26"/>
        <v>6.9885915421106018E-4</v>
      </c>
      <c r="E187" s="202">
        <f t="shared" si="26"/>
        <v>6.965341399395471E-4</v>
      </c>
      <c r="F187" s="202">
        <f t="shared" si="26"/>
        <v>6.9652881374510458E-4</v>
      </c>
      <c r="G187" s="202">
        <f t="shared" si="26"/>
        <v>6.9665084187395981E-4</v>
      </c>
      <c r="H187" s="202">
        <f t="shared" si="26"/>
        <v>7.0774616241721204E-4</v>
      </c>
      <c r="I187" s="202">
        <f t="shared" si="26"/>
        <v>7.0891212329575936E-4</v>
      </c>
      <c r="J187" s="202">
        <f t="shared" si="26"/>
        <v>7.1313952567467101E-4</v>
      </c>
      <c r="K187" s="202">
        <f t="shared" si="26"/>
        <v>7.1379038622622576E-4</v>
      </c>
      <c r="L187" s="202">
        <f t="shared" si="26"/>
        <v>6.8421242157022265E-4</v>
      </c>
      <c r="M187" s="202">
        <f t="shared" si="26"/>
        <v>6.8880362072889676E-4</v>
      </c>
      <c r="N187" s="202">
        <f t="shared" si="26"/>
        <v>6.9319686081249906E-4</v>
      </c>
      <c r="O187" s="202">
        <f t="shared" si="26"/>
        <v>7.030967241447323E-4</v>
      </c>
      <c r="P187" s="202">
        <f t="shared" si="26"/>
        <v>7.097659611239543E-4</v>
      </c>
      <c r="Q187" s="202">
        <f t="shared" si="26"/>
        <v>7.0798718493984456E-4</v>
      </c>
    </row>
    <row r="188" spans="1:17" x14ac:dyDescent="0.25">
      <c r="A188" s="129" t="s">
        <v>79</v>
      </c>
      <c r="B188" s="201">
        <f t="shared" ref="B188:Q188" si="27">IF(B$75=0,0,B$75/B$70)</f>
        <v>2.2878449183789231E-3</v>
      </c>
      <c r="C188" s="201">
        <f t="shared" si="27"/>
        <v>2.2267342060175595E-3</v>
      </c>
      <c r="D188" s="201">
        <f t="shared" si="27"/>
        <v>2.2089687375352629E-3</v>
      </c>
      <c r="E188" s="201">
        <f t="shared" si="27"/>
        <v>2.2016197834446587E-3</v>
      </c>
      <c r="F188" s="201">
        <f t="shared" si="27"/>
        <v>2.2016029482970572E-3</v>
      </c>
      <c r="G188" s="201">
        <f t="shared" si="27"/>
        <v>2.2019886573775163E-3</v>
      </c>
      <c r="H188" s="201">
        <f t="shared" si="27"/>
        <v>2.2370589802963676E-3</v>
      </c>
      <c r="I188" s="201">
        <f t="shared" si="27"/>
        <v>2.240744374004643E-3</v>
      </c>
      <c r="J188" s="201">
        <f t="shared" si="27"/>
        <v>2.2541064365028296E-3</v>
      </c>
      <c r="K188" s="201">
        <f t="shared" si="27"/>
        <v>2.2561636902459002E-3</v>
      </c>
      <c r="L188" s="201">
        <f t="shared" si="27"/>
        <v>2.1626730364405666E-3</v>
      </c>
      <c r="M188" s="201">
        <f t="shared" si="27"/>
        <v>2.1771849954643537E-3</v>
      </c>
      <c r="N188" s="201">
        <f t="shared" si="27"/>
        <v>2.1910712412732385E-3</v>
      </c>
      <c r="O188" s="201">
        <f t="shared" si="27"/>
        <v>2.2223629378547364E-3</v>
      </c>
      <c r="P188" s="201">
        <f t="shared" si="27"/>
        <v>2.2434432025998509E-3</v>
      </c>
      <c r="Q188" s="201">
        <f t="shared" si="27"/>
        <v>2.237820809363539E-3</v>
      </c>
    </row>
    <row r="189" spans="1:17" x14ac:dyDescent="0.25">
      <c r="A189" s="127" t="s">
        <v>149</v>
      </c>
      <c r="B189" s="200">
        <f t="shared" ref="B189:Q189" si="28">IF(B$80=0,0,B$80/B$70)</f>
        <v>0.28317840654459775</v>
      </c>
      <c r="C189" s="200">
        <f t="shared" si="28"/>
        <v>0.27538657764546831</v>
      </c>
      <c r="D189" s="200">
        <f t="shared" si="28"/>
        <v>0.27361121824743628</v>
      </c>
      <c r="E189" s="200">
        <f t="shared" si="28"/>
        <v>0.27268107166097416</v>
      </c>
      <c r="F189" s="200">
        <f t="shared" si="28"/>
        <v>0.27271911455626524</v>
      </c>
      <c r="G189" s="200">
        <f t="shared" si="28"/>
        <v>0.2726762447393688</v>
      </c>
      <c r="H189" s="200">
        <f t="shared" si="28"/>
        <v>0.26420192818001598</v>
      </c>
      <c r="I189" s="200">
        <f t="shared" si="28"/>
        <v>0.27738226185776299</v>
      </c>
      <c r="J189" s="200">
        <f t="shared" si="28"/>
        <v>0.27919565803407254</v>
      </c>
      <c r="K189" s="200">
        <f t="shared" si="28"/>
        <v>0.26653912340247438</v>
      </c>
      <c r="L189" s="200">
        <f t="shared" si="28"/>
        <v>0.26790840478157257</v>
      </c>
      <c r="M189" s="200">
        <f t="shared" si="28"/>
        <v>0.26968220991878861</v>
      </c>
      <c r="N189" s="200">
        <f t="shared" si="28"/>
        <v>0.27142254210558708</v>
      </c>
      <c r="O189" s="200">
        <f t="shared" si="28"/>
        <v>0.27527841083943655</v>
      </c>
      <c r="P189" s="200">
        <f t="shared" si="28"/>
        <v>0.27785069218815217</v>
      </c>
      <c r="Q189" s="200">
        <f t="shared" si="28"/>
        <v>0.27722403791890204</v>
      </c>
    </row>
    <row r="190" spans="1:17" x14ac:dyDescent="0.25">
      <c r="A190" s="142" t="s">
        <v>166</v>
      </c>
      <c r="B190" s="199">
        <f t="shared" ref="B190:Q190" si="29">IF(B$81=0,0,B$81/B$70)</f>
        <v>0.12619627624646215</v>
      </c>
      <c r="C190" s="199">
        <f t="shared" si="29"/>
        <v>0.12259760298190295</v>
      </c>
      <c r="D190" s="199">
        <f t="shared" si="29"/>
        <v>0.12204123402578927</v>
      </c>
      <c r="E190" s="199">
        <f t="shared" si="29"/>
        <v>0.12161534122827006</v>
      </c>
      <c r="F190" s="199">
        <f t="shared" si="29"/>
        <v>0.1216545392793643</v>
      </c>
      <c r="G190" s="199">
        <f t="shared" si="29"/>
        <v>0.12158520375553145</v>
      </c>
      <c r="H190" s="199">
        <f t="shared" si="29"/>
        <v>0.14140399497802966</v>
      </c>
      <c r="I190" s="199">
        <f t="shared" si="29"/>
        <v>0.12443033086978807</v>
      </c>
      <c r="J190" s="199">
        <f t="shared" si="29"/>
        <v>0.12474305529256074</v>
      </c>
      <c r="K190" s="199">
        <f t="shared" si="29"/>
        <v>0.14269248343106919</v>
      </c>
      <c r="L190" s="199">
        <f t="shared" si="29"/>
        <v>0.11951503350388362</v>
      </c>
      <c r="M190" s="199">
        <f t="shared" si="29"/>
        <v>0.12029309009885691</v>
      </c>
      <c r="N190" s="199">
        <f t="shared" si="29"/>
        <v>0.12108060750725383</v>
      </c>
      <c r="O190" s="199">
        <f t="shared" si="29"/>
        <v>0.12278937389577163</v>
      </c>
      <c r="P190" s="199">
        <f t="shared" si="29"/>
        <v>0.12391521766458283</v>
      </c>
      <c r="Q190" s="199">
        <f t="shared" si="29"/>
        <v>0.12367434796513448</v>
      </c>
    </row>
    <row r="191" spans="1:17" x14ac:dyDescent="0.25">
      <c r="A191" s="142" t="s">
        <v>165</v>
      </c>
      <c r="B191" s="199">
        <f t="shared" ref="B191:Q191" si="30">IF(B$86=0,0,B$86/B$70)</f>
        <v>0.15698213029813562</v>
      </c>
      <c r="C191" s="199">
        <f t="shared" si="30"/>
        <v>0.15278897466356534</v>
      </c>
      <c r="D191" s="199">
        <f t="shared" si="30"/>
        <v>0.151569984221647</v>
      </c>
      <c r="E191" s="199">
        <f t="shared" si="30"/>
        <v>0.1510657304327041</v>
      </c>
      <c r="F191" s="199">
        <f t="shared" si="30"/>
        <v>0.15106457527690093</v>
      </c>
      <c r="G191" s="199">
        <f t="shared" si="30"/>
        <v>0.15109104098383735</v>
      </c>
      <c r="H191" s="199">
        <f t="shared" si="30"/>
        <v>0.12279793320198633</v>
      </c>
      <c r="I191" s="199">
        <f t="shared" si="30"/>
        <v>0.15295193098797491</v>
      </c>
      <c r="J191" s="199">
        <f t="shared" si="30"/>
        <v>0.15445260274151179</v>
      </c>
      <c r="K191" s="199">
        <f t="shared" si="30"/>
        <v>0.12384663997140519</v>
      </c>
      <c r="L191" s="199">
        <f t="shared" si="30"/>
        <v>0.14839337127768895</v>
      </c>
      <c r="M191" s="199">
        <f t="shared" si="30"/>
        <v>0.14938911981993167</v>
      </c>
      <c r="N191" s="199">
        <f t="shared" si="30"/>
        <v>0.15034193459833325</v>
      </c>
      <c r="O191" s="199">
        <f t="shared" si="30"/>
        <v>0.15248903694366489</v>
      </c>
      <c r="P191" s="199">
        <f t="shared" si="30"/>
        <v>0.15393547452356934</v>
      </c>
      <c r="Q191" s="199">
        <f t="shared" si="30"/>
        <v>0.15354968995376755</v>
      </c>
    </row>
    <row r="192" spans="1:17" x14ac:dyDescent="0.25">
      <c r="A192" s="127" t="s">
        <v>148</v>
      </c>
      <c r="B192" s="200">
        <f t="shared" ref="B192:Q192" si="31">IF(B$87=0,0,B$87/B$70)</f>
        <v>0.44548935986840366</v>
      </c>
      <c r="C192" s="200">
        <f t="shared" si="31"/>
        <v>0.45744970952601777</v>
      </c>
      <c r="D192" s="200">
        <f t="shared" si="31"/>
        <v>0.45634336421479532</v>
      </c>
      <c r="E192" s="200">
        <f t="shared" si="31"/>
        <v>0.45478450805252801</v>
      </c>
      <c r="F192" s="200">
        <f t="shared" si="31"/>
        <v>0.45486311536152674</v>
      </c>
      <c r="G192" s="200">
        <f t="shared" si="31"/>
        <v>0.45475737599114963</v>
      </c>
      <c r="H192" s="200">
        <f t="shared" si="31"/>
        <v>0.46202083938254124</v>
      </c>
      <c r="I192" s="200">
        <f t="shared" si="31"/>
        <v>0.45430231599034282</v>
      </c>
      <c r="J192" s="200">
        <f t="shared" si="31"/>
        <v>0.45609361901526319</v>
      </c>
      <c r="K192" s="200">
        <f t="shared" si="31"/>
        <v>0.46617336218798455</v>
      </c>
      <c r="L192" s="200">
        <f t="shared" si="31"/>
        <v>0.44684382421301255</v>
      </c>
      <c r="M192" s="200">
        <f t="shared" si="31"/>
        <v>0.44979331849845799</v>
      </c>
      <c r="N192" s="200">
        <f t="shared" si="31"/>
        <v>0.45270361606766585</v>
      </c>
      <c r="O192" s="200">
        <f t="shared" si="31"/>
        <v>0.4591270700988701</v>
      </c>
      <c r="P192" s="200">
        <f t="shared" si="31"/>
        <v>0.45443173752363658</v>
      </c>
      <c r="Q192" s="200">
        <f t="shared" si="31"/>
        <v>0.45853516561198282</v>
      </c>
    </row>
    <row r="193" spans="1:17" x14ac:dyDescent="0.25">
      <c r="A193" s="142" t="s">
        <v>164</v>
      </c>
      <c r="B193" s="199">
        <f t="shared" ref="B193:Q193" si="32">IF(B$88=0,0,B$88/B$70)</f>
        <v>0.36773162183746283</v>
      </c>
      <c r="C193" s="199">
        <f t="shared" si="32"/>
        <v>0.25766202567711344</v>
      </c>
      <c r="D193" s="199">
        <f t="shared" si="32"/>
        <v>0.24964469055190314</v>
      </c>
      <c r="E193" s="199">
        <f t="shared" si="32"/>
        <v>0.24877349421819112</v>
      </c>
      <c r="F193" s="199">
        <f t="shared" si="32"/>
        <v>0.24885367683363066</v>
      </c>
      <c r="G193" s="199">
        <f t="shared" si="32"/>
        <v>0.24871184570966925</v>
      </c>
      <c r="H193" s="199">
        <f t="shared" si="32"/>
        <v>0.25269369215959875</v>
      </c>
      <c r="I193" s="199">
        <f t="shared" si="32"/>
        <v>0.28882870944942302</v>
      </c>
      <c r="J193" s="199">
        <f t="shared" si="32"/>
        <v>0.29478513552158492</v>
      </c>
      <c r="K193" s="199">
        <f t="shared" si="32"/>
        <v>0.25505853995625555</v>
      </c>
      <c r="L193" s="199">
        <f t="shared" si="32"/>
        <v>0.24447715391891622</v>
      </c>
      <c r="M193" s="199">
        <f t="shared" si="32"/>
        <v>0.24606872827027787</v>
      </c>
      <c r="N193" s="199">
        <f t="shared" si="32"/>
        <v>0.24767965544004036</v>
      </c>
      <c r="O193" s="199">
        <f t="shared" si="32"/>
        <v>0.25117506795116668</v>
      </c>
      <c r="P193" s="199">
        <f t="shared" si="32"/>
        <v>0.29050728650521845</v>
      </c>
      <c r="Q193" s="199">
        <f t="shared" si="32"/>
        <v>0.2689173962607232</v>
      </c>
    </row>
    <row r="194" spans="1:17" x14ac:dyDescent="0.25">
      <c r="A194" s="142" t="s">
        <v>163</v>
      </c>
      <c r="B194" s="199">
        <f t="shared" ref="B194:Q194" si="33">IF(B$93=0,0,B$93/B$70)</f>
        <v>7.7757738030940785E-2</v>
      </c>
      <c r="C194" s="199">
        <f t="shared" si="33"/>
        <v>0.19978768384890438</v>
      </c>
      <c r="D194" s="199">
        <f t="shared" si="33"/>
        <v>0.20669867366289221</v>
      </c>
      <c r="E194" s="199">
        <f t="shared" si="33"/>
        <v>0.20601101383433693</v>
      </c>
      <c r="F194" s="199">
        <f t="shared" si="33"/>
        <v>0.20600943852789608</v>
      </c>
      <c r="G194" s="199">
        <f t="shared" si="33"/>
        <v>0.20604553028148034</v>
      </c>
      <c r="H194" s="199">
        <f t="shared" si="33"/>
        <v>0.20932714722294249</v>
      </c>
      <c r="I194" s="199">
        <f t="shared" si="33"/>
        <v>0.16547360654091983</v>
      </c>
      <c r="J194" s="199">
        <f t="shared" si="33"/>
        <v>0.16130848349367824</v>
      </c>
      <c r="K194" s="199">
        <f t="shared" si="33"/>
        <v>0.211114822231729</v>
      </c>
      <c r="L194" s="199">
        <f t="shared" si="33"/>
        <v>0.20236667029409638</v>
      </c>
      <c r="M194" s="199">
        <f t="shared" si="33"/>
        <v>0.20372459022818012</v>
      </c>
      <c r="N194" s="199">
        <f t="shared" si="33"/>
        <v>0.20502396062762551</v>
      </c>
      <c r="O194" s="199">
        <f t="shared" si="33"/>
        <v>0.20795200214770337</v>
      </c>
      <c r="P194" s="199">
        <f t="shared" si="33"/>
        <v>0.16392445101841813</v>
      </c>
      <c r="Q194" s="199">
        <f t="shared" si="33"/>
        <v>0.18961776935125968</v>
      </c>
    </row>
    <row r="195" spans="1:17" x14ac:dyDescent="0.25">
      <c r="A195" s="127" t="s">
        <v>147</v>
      </c>
      <c r="B195" s="200">
        <f t="shared" ref="B195:Q195" si="34">IF(B$94=0,0,B$94/B$70)</f>
        <v>0.22753143134183748</v>
      </c>
      <c r="C195" s="200">
        <f t="shared" si="34"/>
        <v>0.22453287547288603</v>
      </c>
      <c r="D195" s="200">
        <f t="shared" si="34"/>
        <v>0.22775470016384683</v>
      </c>
      <c r="E195" s="200">
        <f t="shared" si="34"/>
        <v>0.2303843986748832</v>
      </c>
      <c r="F195" s="200">
        <f t="shared" si="34"/>
        <v>0.2302680707795772</v>
      </c>
      <c r="G195" s="200">
        <f t="shared" si="34"/>
        <v>0.23040929556460324</v>
      </c>
      <c r="H195" s="200">
        <f t="shared" si="34"/>
        <v>0.2309487272273294</v>
      </c>
      <c r="I195" s="200">
        <f t="shared" si="34"/>
        <v>0.22541636006106097</v>
      </c>
      <c r="J195" s="200">
        <f t="shared" si="34"/>
        <v>0.22155584410740678</v>
      </c>
      <c r="K195" s="200">
        <f t="shared" si="34"/>
        <v>0.22409324943322664</v>
      </c>
      <c r="L195" s="200">
        <f t="shared" si="34"/>
        <v>0.24384338505726463</v>
      </c>
      <c r="M195" s="200">
        <f t="shared" si="34"/>
        <v>0.2388422541075251</v>
      </c>
      <c r="N195" s="200">
        <f t="shared" si="34"/>
        <v>0.23392577210702584</v>
      </c>
      <c r="O195" s="200">
        <f t="shared" si="34"/>
        <v>0.22304736965660046</v>
      </c>
      <c r="P195" s="200">
        <f t="shared" si="34"/>
        <v>0.22476683911061301</v>
      </c>
      <c r="Q195" s="200">
        <f t="shared" si="34"/>
        <v>0.22139770603775341</v>
      </c>
    </row>
    <row r="196" spans="1:17" x14ac:dyDescent="0.25">
      <c r="A196" s="142" t="s">
        <v>162</v>
      </c>
      <c r="B196" s="199">
        <f t="shared" ref="B196:Q196" si="35">IF(B$95=0,0,B$95/B$70)</f>
        <v>9.4118994375570253E-2</v>
      </c>
      <c r="C196" s="199">
        <f t="shared" si="35"/>
        <v>8.9814706651380027E-2</v>
      </c>
      <c r="D196" s="199">
        <f t="shared" si="35"/>
        <v>6.444848276681131E-2</v>
      </c>
      <c r="E196" s="199">
        <f t="shared" si="35"/>
        <v>5.9866621472994139E-2</v>
      </c>
      <c r="F196" s="199">
        <f t="shared" si="35"/>
        <v>3.6605200272647992E-2</v>
      </c>
      <c r="G196" s="199">
        <f t="shared" si="35"/>
        <v>2.9881030996404798E-2</v>
      </c>
      <c r="H196" s="199">
        <f t="shared" si="35"/>
        <v>4.4859807247846939E-2</v>
      </c>
      <c r="I196" s="199">
        <f t="shared" si="35"/>
        <v>9.1258529881896686E-2</v>
      </c>
      <c r="J196" s="199">
        <f t="shared" si="35"/>
        <v>9.1884656382297411E-2</v>
      </c>
      <c r="K196" s="199">
        <f t="shared" si="35"/>
        <v>7.9298138559639159E-2</v>
      </c>
      <c r="L196" s="199">
        <f t="shared" si="35"/>
        <v>3.5293810777289204E-3</v>
      </c>
      <c r="M196" s="199">
        <f t="shared" si="35"/>
        <v>1.003549096359433E-2</v>
      </c>
      <c r="N196" s="199">
        <f t="shared" si="35"/>
        <v>4.1305757407767055E-2</v>
      </c>
      <c r="O196" s="199">
        <f t="shared" si="35"/>
        <v>8.6777489165453414E-2</v>
      </c>
      <c r="P196" s="199">
        <f t="shared" si="35"/>
        <v>9.1538790581353169E-2</v>
      </c>
      <c r="Q196" s="199">
        <f t="shared" si="35"/>
        <v>9.1082792605927207E-2</v>
      </c>
    </row>
    <row r="197" spans="1:17" x14ac:dyDescent="0.25">
      <c r="A197" s="142" t="s">
        <v>161</v>
      </c>
      <c r="B197" s="199">
        <f t="shared" ref="B197:Q197" si="36">IF(B$99=0,0,B$99/B$70)</f>
        <v>0.1321728713731225</v>
      </c>
      <c r="C197" s="199">
        <f t="shared" si="36"/>
        <v>0.13149233505074201</v>
      </c>
      <c r="D197" s="199">
        <f t="shared" si="36"/>
        <v>0.12910857180367066</v>
      </c>
      <c r="E197" s="199">
        <f t="shared" si="36"/>
        <v>0.13102186997479573</v>
      </c>
      <c r="F197" s="199">
        <f t="shared" si="36"/>
        <v>0.12525842528073361</v>
      </c>
      <c r="G197" s="199">
        <f t="shared" si="36"/>
        <v>0.12378179557982745</v>
      </c>
      <c r="H197" s="199">
        <f t="shared" si="36"/>
        <v>0.12613794324976063</v>
      </c>
      <c r="I197" s="199">
        <f t="shared" si="36"/>
        <v>0.1316030269863753</v>
      </c>
      <c r="J197" s="199">
        <f t="shared" si="36"/>
        <v>0.12717620974736488</v>
      </c>
      <c r="K197" s="199">
        <f t="shared" si="36"/>
        <v>0.12656839969348627</v>
      </c>
      <c r="L197" s="199">
        <f t="shared" si="36"/>
        <v>0.13285053370774613</v>
      </c>
      <c r="M197" s="199">
        <f t="shared" si="36"/>
        <v>0.12867344049225909</v>
      </c>
      <c r="N197" s="199">
        <f t="shared" si="36"/>
        <v>0.13059375218759284</v>
      </c>
      <c r="O197" s="199">
        <f t="shared" si="36"/>
        <v>0.12910406312977299</v>
      </c>
      <c r="P197" s="199">
        <f t="shared" si="36"/>
        <v>0.13092064224048058</v>
      </c>
      <c r="Q197" s="199">
        <f t="shared" si="36"/>
        <v>0.1276680573640846</v>
      </c>
    </row>
    <row r="198" spans="1:17" x14ac:dyDescent="0.25">
      <c r="A198" s="140" t="s">
        <v>160</v>
      </c>
      <c r="B198" s="198">
        <f t="shared" ref="B198:Q198" si="37">IF(B$110=0,0,B$110/B$70)</f>
        <v>1.2395655931447312E-3</v>
      </c>
      <c r="C198" s="198">
        <f t="shared" si="37"/>
        <v>3.2258337707639618E-3</v>
      </c>
      <c r="D198" s="198">
        <f t="shared" si="37"/>
        <v>3.4197645593364835E-2</v>
      </c>
      <c r="E198" s="198">
        <f t="shared" si="37"/>
        <v>3.9495907227093334E-2</v>
      </c>
      <c r="F198" s="198">
        <f t="shared" si="37"/>
        <v>6.840444522619557E-2</v>
      </c>
      <c r="G198" s="198">
        <f t="shared" si="37"/>
        <v>7.6746468988371008E-2</v>
      </c>
      <c r="H198" s="198">
        <f t="shared" si="37"/>
        <v>5.9950976729721814E-2</v>
      </c>
      <c r="I198" s="198">
        <f t="shared" si="37"/>
        <v>2.5548031927889654E-3</v>
      </c>
      <c r="J198" s="198">
        <f t="shared" si="37"/>
        <v>2.4949779777444854E-3</v>
      </c>
      <c r="K198" s="198">
        <f t="shared" si="37"/>
        <v>1.8226711180101201E-2</v>
      </c>
      <c r="L198" s="198">
        <f t="shared" si="37"/>
        <v>0.10746347027178957</v>
      </c>
      <c r="M198" s="198">
        <f t="shared" si="37"/>
        <v>0.10013332265167164</v>
      </c>
      <c r="N198" s="198">
        <f t="shared" si="37"/>
        <v>6.2026262511665931E-2</v>
      </c>
      <c r="O198" s="198">
        <f t="shared" si="37"/>
        <v>7.1658173613740684E-3</v>
      </c>
      <c r="P198" s="198">
        <f t="shared" si="37"/>
        <v>2.3074062887792524E-3</v>
      </c>
      <c r="Q198" s="198">
        <f t="shared" si="37"/>
        <v>2.6468560677416282E-3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1.0000000000000002</v>
      </c>
      <c r="C200" s="77">
        <f t="shared" si="38"/>
        <v>1</v>
      </c>
      <c r="D200" s="77">
        <f t="shared" si="38"/>
        <v>0.99999999999999989</v>
      </c>
      <c r="E200" s="77">
        <f t="shared" si="38"/>
        <v>1</v>
      </c>
      <c r="F200" s="77">
        <f t="shared" si="38"/>
        <v>0.99999999999999989</v>
      </c>
      <c r="G200" s="77">
        <f t="shared" si="38"/>
        <v>1.0000000000000002</v>
      </c>
      <c r="H200" s="77">
        <f t="shared" si="38"/>
        <v>1.0000000000000002</v>
      </c>
      <c r="I200" s="77">
        <f t="shared" si="38"/>
        <v>0.99999999999999978</v>
      </c>
      <c r="J200" s="77">
        <f t="shared" si="38"/>
        <v>0.99999999999999989</v>
      </c>
      <c r="K200" s="77">
        <f t="shared" si="38"/>
        <v>0.99999999999999989</v>
      </c>
      <c r="L200" s="77">
        <f t="shared" si="38"/>
        <v>1</v>
      </c>
      <c r="M200" s="77">
        <f t="shared" si="38"/>
        <v>1.0000000000000004</v>
      </c>
      <c r="N200" s="77">
        <f t="shared" si="38"/>
        <v>0.99999999999999989</v>
      </c>
      <c r="O200" s="77">
        <f t="shared" si="38"/>
        <v>0.99999999999999978</v>
      </c>
      <c r="P200" s="77">
        <f t="shared" si="38"/>
        <v>0.99999999999999967</v>
      </c>
      <c r="Q200" s="77">
        <f t="shared" si="38"/>
        <v>0.99999999999999978</v>
      </c>
    </row>
    <row r="201" spans="1:17" x14ac:dyDescent="0.25">
      <c r="A201" s="132" t="s">
        <v>83</v>
      </c>
      <c r="B201" s="203">
        <f t="shared" ref="B201:Q201" si="39">IF(B$113=0,0,B$113/B$112)</f>
        <v>2.0878171159555217E-3</v>
      </c>
      <c r="C201" s="203">
        <f t="shared" si="39"/>
        <v>2.0501767423750767E-3</v>
      </c>
      <c r="D201" s="203">
        <f t="shared" si="39"/>
        <v>2.0365488238490471E-3</v>
      </c>
      <c r="E201" s="203">
        <f t="shared" si="39"/>
        <v>2.0313348569120995E-3</v>
      </c>
      <c r="F201" s="203">
        <f t="shared" si="39"/>
        <v>2.0308233085963422E-3</v>
      </c>
      <c r="G201" s="203">
        <f t="shared" si="39"/>
        <v>2.0780980892233622E-3</v>
      </c>
      <c r="H201" s="203">
        <f t="shared" si="39"/>
        <v>2.1013392762463672E-3</v>
      </c>
      <c r="I201" s="203">
        <f t="shared" si="39"/>
        <v>2.0578728274145762E-3</v>
      </c>
      <c r="J201" s="203">
        <f t="shared" si="39"/>
        <v>2.08600574989276E-3</v>
      </c>
      <c r="K201" s="203">
        <f t="shared" si="39"/>
        <v>2.0637609663392959E-3</v>
      </c>
      <c r="L201" s="203">
        <f t="shared" si="39"/>
        <v>2.0024010679106385E-3</v>
      </c>
      <c r="M201" s="203">
        <f t="shared" si="39"/>
        <v>2.0128752852781816E-3</v>
      </c>
      <c r="N201" s="203">
        <f t="shared" si="39"/>
        <v>2.0232787597467836E-3</v>
      </c>
      <c r="O201" s="203">
        <f t="shared" si="39"/>
        <v>2.0462153424182345E-3</v>
      </c>
      <c r="P201" s="203">
        <f t="shared" si="39"/>
        <v>2.0596374191549928E-3</v>
      </c>
      <c r="Q201" s="203">
        <f t="shared" si="39"/>
        <v>2.0564081197672261E-3</v>
      </c>
    </row>
    <row r="202" spans="1:17" x14ac:dyDescent="0.25">
      <c r="A202" s="76" t="s">
        <v>82</v>
      </c>
      <c r="B202" s="202">
        <f t="shared" ref="B202:Q202" si="40">IF(B$114=0,0,B$114/B$112)</f>
        <v>2.707897796462716E-4</v>
      </c>
      <c r="C202" s="202">
        <f t="shared" si="40"/>
        <v>2.6590782500103083E-4</v>
      </c>
      <c r="D202" s="202">
        <f t="shared" si="40"/>
        <v>2.6414028462285372E-4</v>
      </c>
      <c r="E202" s="202">
        <f t="shared" si="40"/>
        <v>2.6346403336159656E-4</v>
      </c>
      <c r="F202" s="202">
        <f t="shared" si="40"/>
        <v>2.6339768556961623E-4</v>
      </c>
      <c r="G202" s="202">
        <f t="shared" si="40"/>
        <v>2.6952922234598653E-4</v>
      </c>
      <c r="H202" s="202">
        <f t="shared" si="40"/>
        <v>2.7254360318642581E-4</v>
      </c>
      <c r="I202" s="202">
        <f t="shared" si="40"/>
        <v>2.6690600686095459E-4</v>
      </c>
      <c r="J202" s="202">
        <f t="shared" si="40"/>
        <v>2.7055484555494453E-4</v>
      </c>
      <c r="K202" s="202">
        <f t="shared" si="40"/>
        <v>2.6766969819664026E-4</v>
      </c>
      <c r="L202" s="202">
        <f t="shared" si="40"/>
        <v>2.5971132231800907E-4</v>
      </c>
      <c r="M202" s="202">
        <f t="shared" si="40"/>
        <v>2.6106982780742607E-4</v>
      </c>
      <c r="N202" s="202">
        <f t="shared" si="40"/>
        <v>2.6241915794624854E-4</v>
      </c>
      <c r="O202" s="202">
        <f t="shared" si="40"/>
        <v>2.6539403161692345E-4</v>
      </c>
      <c r="P202" s="202">
        <f t="shared" si="40"/>
        <v>2.6713487432492044E-4</v>
      </c>
      <c r="Q202" s="202">
        <f t="shared" si="40"/>
        <v>2.6671603434945385E-4</v>
      </c>
    </row>
    <row r="203" spans="1:17" x14ac:dyDescent="0.25">
      <c r="A203" s="76" t="s">
        <v>81</v>
      </c>
      <c r="B203" s="202">
        <f t="shared" ref="B203:Q203" si="41">IF(B$115=0,0,B$115/B$112)</f>
        <v>3.797140282058404E-2</v>
      </c>
      <c r="C203" s="202">
        <f t="shared" si="41"/>
        <v>3.7286832425688005E-2</v>
      </c>
      <c r="D203" s="202">
        <f t="shared" si="41"/>
        <v>3.7038979689927129E-2</v>
      </c>
      <c r="E203" s="202">
        <f t="shared" si="41"/>
        <v>3.6944152591642021E-2</v>
      </c>
      <c r="F203" s="202">
        <f t="shared" si="41"/>
        <v>3.6934848995550502E-2</v>
      </c>
      <c r="G203" s="202">
        <f t="shared" si="41"/>
        <v>3.7794641610873411E-2</v>
      </c>
      <c r="H203" s="202">
        <f t="shared" si="41"/>
        <v>3.8217332117496242E-2</v>
      </c>
      <c r="I203" s="202">
        <f t="shared" si="41"/>
        <v>3.7426802130382457E-2</v>
      </c>
      <c r="J203" s="202">
        <f t="shared" si="41"/>
        <v>3.7938459269207324E-2</v>
      </c>
      <c r="K203" s="202">
        <f t="shared" si="41"/>
        <v>3.7533890482741215E-2</v>
      </c>
      <c r="L203" s="202">
        <f t="shared" si="41"/>
        <v>3.6417929988663965E-2</v>
      </c>
      <c r="M203" s="202">
        <f t="shared" si="41"/>
        <v>3.6608425949183628E-2</v>
      </c>
      <c r="N203" s="202">
        <f t="shared" si="41"/>
        <v>3.6797635299352267E-2</v>
      </c>
      <c r="O203" s="202">
        <f t="shared" si="41"/>
        <v>3.7214785926813577E-2</v>
      </c>
      <c r="P203" s="202">
        <f t="shared" si="41"/>
        <v>3.7458894991044045E-2</v>
      </c>
      <c r="Q203" s="202">
        <f t="shared" si="41"/>
        <v>3.7400163300924216E-2</v>
      </c>
    </row>
    <row r="204" spans="1:17" x14ac:dyDescent="0.25">
      <c r="A204" s="76" t="s">
        <v>80</v>
      </c>
      <c r="B204" s="202">
        <f t="shared" ref="B204:Q204" si="42">IF(B$116=0,0,B$116/B$112)</f>
        <v>6.914353325836452E-4</v>
      </c>
      <c r="C204" s="202">
        <f t="shared" si="42"/>
        <v>6.789697368059913E-4</v>
      </c>
      <c r="D204" s="202">
        <f t="shared" si="42"/>
        <v>6.7445649457492781E-4</v>
      </c>
      <c r="E204" s="202">
        <f t="shared" si="42"/>
        <v>6.7272975283324112E-4</v>
      </c>
      <c r="F204" s="202">
        <f t="shared" si="42"/>
        <v>6.7256034020742473E-4</v>
      </c>
      <c r="G204" s="202">
        <f t="shared" si="42"/>
        <v>6.8821662227152821E-4</v>
      </c>
      <c r="H204" s="202">
        <f t="shared" si="42"/>
        <v>6.9591355020457465E-4</v>
      </c>
      <c r="I204" s="202">
        <f t="shared" si="42"/>
        <v>6.8151849698149327E-4</v>
      </c>
      <c r="J204" s="202">
        <f t="shared" si="42"/>
        <v>6.9083545125952659E-4</v>
      </c>
      <c r="K204" s="202">
        <f t="shared" si="42"/>
        <v>6.8346850843824356E-4</v>
      </c>
      <c r="L204" s="202">
        <f t="shared" si="42"/>
        <v>6.6314757062568993E-4</v>
      </c>
      <c r="M204" s="202">
        <f t="shared" si="42"/>
        <v>6.6661638210047548E-4</v>
      </c>
      <c r="N204" s="202">
        <f t="shared" si="42"/>
        <v>6.7006176521102194E-4</v>
      </c>
      <c r="O204" s="202">
        <f t="shared" si="42"/>
        <v>6.7765781543331789E-4</v>
      </c>
      <c r="P204" s="202">
        <f t="shared" si="42"/>
        <v>6.8210288776341852E-4</v>
      </c>
      <c r="Q204" s="202">
        <f t="shared" si="42"/>
        <v>6.8103342067306393E-4</v>
      </c>
    </row>
    <row r="205" spans="1:17" x14ac:dyDescent="0.25">
      <c r="A205" s="129" t="s">
        <v>79</v>
      </c>
      <c r="B205" s="201">
        <f t="shared" ref="B205:Q205" si="43">IF(B$117=0,0,B$117/B$112)</f>
        <v>2.1819122627078033E-3</v>
      </c>
      <c r="C205" s="201">
        <f t="shared" si="43"/>
        <v>2.1425754874412157E-3</v>
      </c>
      <c r="D205" s="201">
        <f t="shared" si="43"/>
        <v>2.1283333767123181E-3</v>
      </c>
      <c r="E205" s="201">
        <f t="shared" si="43"/>
        <v>2.1228844232047818E-3</v>
      </c>
      <c r="F205" s="201">
        <f t="shared" si="43"/>
        <v>2.12234982008529E-3</v>
      </c>
      <c r="G205" s="201">
        <f t="shared" si="43"/>
        <v>2.1717552123385808E-3</v>
      </c>
      <c r="H205" s="201">
        <f t="shared" si="43"/>
        <v>2.1960438488182053E-3</v>
      </c>
      <c r="I205" s="201">
        <f t="shared" si="43"/>
        <v>2.1506184248202601E-3</v>
      </c>
      <c r="J205" s="201">
        <f t="shared" si="43"/>
        <v>2.1800192607803882E-3</v>
      </c>
      <c r="K205" s="201">
        <f t="shared" si="43"/>
        <v>2.1567719343523885E-3</v>
      </c>
      <c r="L205" s="201">
        <f t="shared" si="43"/>
        <v>2.0926466267299723E-3</v>
      </c>
      <c r="M205" s="201">
        <f t="shared" si="43"/>
        <v>2.1035929031743292E-3</v>
      </c>
      <c r="N205" s="201">
        <f t="shared" si="43"/>
        <v>2.1144652484311696E-3</v>
      </c>
      <c r="O205" s="201">
        <f t="shared" si="43"/>
        <v>2.138435552445344E-3</v>
      </c>
      <c r="P205" s="201">
        <f t="shared" si="43"/>
        <v>2.1524625443686937E-3</v>
      </c>
      <c r="Q205" s="201">
        <f t="shared" si="43"/>
        <v>2.1490877047430018E-3</v>
      </c>
    </row>
    <row r="206" spans="1:17" x14ac:dyDescent="0.25">
      <c r="A206" s="127" t="s">
        <v>146</v>
      </c>
      <c r="B206" s="200">
        <f t="shared" ref="B206:Q206" si="44">IF(B$122=0,0,B$122/B$112)</f>
        <v>0.48246560128263349</v>
      </c>
      <c r="C206" s="200">
        <f t="shared" si="44"/>
        <v>0.47319420176771004</v>
      </c>
      <c r="D206" s="200">
        <f t="shared" si="44"/>
        <v>0.47111130190408101</v>
      </c>
      <c r="E206" s="200">
        <f t="shared" si="44"/>
        <v>0.46985504816723517</v>
      </c>
      <c r="F206" s="200">
        <f t="shared" si="44"/>
        <v>0.46983787333808136</v>
      </c>
      <c r="G206" s="200">
        <f t="shared" si="44"/>
        <v>0.45749500234670093</v>
      </c>
      <c r="H206" s="200">
        <f t="shared" si="44"/>
        <v>0.45397777096949127</v>
      </c>
      <c r="I206" s="200">
        <f t="shared" si="44"/>
        <v>0.47588445707895399</v>
      </c>
      <c r="J206" s="200">
        <f t="shared" si="44"/>
        <v>0.47323886664492443</v>
      </c>
      <c r="K206" s="200">
        <f t="shared" si="44"/>
        <v>0.4706018139589136</v>
      </c>
      <c r="L206" s="200">
        <f t="shared" si="44"/>
        <v>0.46329177804023619</v>
      </c>
      <c r="M206" s="200">
        <f t="shared" si="44"/>
        <v>0.465654765613221</v>
      </c>
      <c r="N206" s="200">
        <f t="shared" si="44"/>
        <v>0.46811265723893486</v>
      </c>
      <c r="O206" s="200">
        <f t="shared" si="44"/>
        <v>0.47336791193673333</v>
      </c>
      <c r="P206" s="200">
        <f t="shared" si="44"/>
        <v>0.47637541999339156</v>
      </c>
      <c r="Q206" s="200">
        <f t="shared" si="44"/>
        <v>0.47580348408255696</v>
      </c>
    </row>
    <row r="207" spans="1:17" x14ac:dyDescent="0.25">
      <c r="A207" s="142" t="s">
        <v>159</v>
      </c>
      <c r="B207" s="199">
        <f t="shared" ref="B207:Q207" si="45">IF(B$123=0,0,B$123/B$112)</f>
        <v>0.31469477962080167</v>
      </c>
      <c r="C207" s="199">
        <f t="shared" si="45"/>
        <v>0.30844804943873766</v>
      </c>
      <c r="D207" s="199">
        <f t="shared" si="45"/>
        <v>0.30746024888777335</v>
      </c>
      <c r="E207" s="199">
        <f t="shared" si="45"/>
        <v>0.30662297414599565</v>
      </c>
      <c r="F207" s="199">
        <f t="shared" si="45"/>
        <v>0.30664690582976323</v>
      </c>
      <c r="G207" s="199">
        <f t="shared" si="45"/>
        <v>0.32636681639707743</v>
      </c>
      <c r="H207" s="199">
        <f t="shared" si="45"/>
        <v>0.33562257620032249</v>
      </c>
      <c r="I207" s="199">
        <f t="shared" si="45"/>
        <v>0.31137853974516588</v>
      </c>
      <c r="J207" s="199">
        <f t="shared" si="45"/>
        <v>0.32036776597857253</v>
      </c>
      <c r="K207" s="199">
        <f t="shared" si="45"/>
        <v>0.31589945050652191</v>
      </c>
      <c r="L207" s="199">
        <f t="shared" si="45"/>
        <v>0.30238473791083914</v>
      </c>
      <c r="M207" s="199">
        <f t="shared" si="45"/>
        <v>0.30390604828873441</v>
      </c>
      <c r="N207" s="199">
        <f t="shared" si="45"/>
        <v>0.30552794740993411</v>
      </c>
      <c r="O207" s="199">
        <f t="shared" si="45"/>
        <v>0.3089400860170099</v>
      </c>
      <c r="P207" s="199">
        <f t="shared" si="45"/>
        <v>0.3108690355996882</v>
      </c>
      <c r="Q207" s="199">
        <f t="shared" si="45"/>
        <v>0.31055659665702068</v>
      </c>
    </row>
    <row r="208" spans="1:17" x14ac:dyDescent="0.25">
      <c r="A208" s="142" t="s">
        <v>158</v>
      </c>
      <c r="B208" s="199">
        <f t="shared" ref="B208:Q208" si="46">IF(B$129=0,0,B$129/B$112)</f>
        <v>0.16777082166183183</v>
      </c>
      <c r="C208" s="199">
        <f t="shared" si="46"/>
        <v>0.16474615232897241</v>
      </c>
      <c r="D208" s="199">
        <f t="shared" si="46"/>
        <v>0.1636510530163077</v>
      </c>
      <c r="E208" s="199">
        <f t="shared" si="46"/>
        <v>0.16323207402123946</v>
      </c>
      <c r="F208" s="199">
        <f t="shared" si="46"/>
        <v>0.16319096750831813</v>
      </c>
      <c r="G208" s="199">
        <f t="shared" si="46"/>
        <v>0.13112818594962353</v>
      </c>
      <c r="H208" s="199">
        <f t="shared" si="46"/>
        <v>0.11835519476916879</v>
      </c>
      <c r="I208" s="199">
        <f t="shared" si="46"/>
        <v>0.16450591733378814</v>
      </c>
      <c r="J208" s="199">
        <f t="shared" si="46"/>
        <v>0.15287110066635187</v>
      </c>
      <c r="K208" s="199">
        <f t="shared" si="46"/>
        <v>0.15470236345239172</v>
      </c>
      <c r="L208" s="199">
        <f t="shared" si="46"/>
        <v>0.16090704012939708</v>
      </c>
      <c r="M208" s="199">
        <f t="shared" si="46"/>
        <v>0.16174871732448659</v>
      </c>
      <c r="N208" s="199">
        <f t="shared" si="46"/>
        <v>0.16258470982900075</v>
      </c>
      <c r="O208" s="199">
        <f t="shared" si="46"/>
        <v>0.16442782591972344</v>
      </c>
      <c r="P208" s="199">
        <f t="shared" si="46"/>
        <v>0.16550638439370338</v>
      </c>
      <c r="Q208" s="199">
        <f t="shared" si="46"/>
        <v>0.16524688742553631</v>
      </c>
    </row>
    <row r="209" spans="1:17" x14ac:dyDescent="0.25">
      <c r="A209" s="127" t="s">
        <v>145</v>
      </c>
      <c r="B209" s="200">
        <f t="shared" ref="B209:Q209" si="47">IF(B$130=0,0,B$130/B$112)</f>
        <v>0.29831322202078181</v>
      </c>
      <c r="C209" s="200">
        <f t="shared" si="47"/>
        <v>0.30905485756522705</v>
      </c>
      <c r="D209" s="200">
        <f t="shared" si="47"/>
        <v>0.30872108534664983</v>
      </c>
      <c r="E209" s="200">
        <f t="shared" si="47"/>
        <v>0.30790316992261979</v>
      </c>
      <c r="F209" s="200">
        <f t="shared" si="47"/>
        <v>0.30788119153680782</v>
      </c>
      <c r="G209" s="200">
        <f t="shared" si="47"/>
        <v>0.31491983360978909</v>
      </c>
      <c r="H209" s="200">
        <f t="shared" si="47"/>
        <v>0.31845612354430042</v>
      </c>
      <c r="I209" s="200">
        <f t="shared" si="47"/>
        <v>0.30615437134110596</v>
      </c>
      <c r="J209" s="200">
        <f t="shared" si="47"/>
        <v>0.30971652245926434</v>
      </c>
      <c r="K209" s="200">
        <f t="shared" si="47"/>
        <v>0.31289998192564983</v>
      </c>
      <c r="L209" s="200">
        <f t="shared" si="47"/>
        <v>0.30358845955840102</v>
      </c>
      <c r="M209" s="200">
        <f t="shared" si="47"/>
        <v>0.30514329441698529</v>
      </c>
      <c r="N209" s="200">
        <f t="shared" si="47"/>
        <v>0.30674852509791234</v>
      </c>
      <c r="O209" s="200">
        <f t="shared" si="47"/>
        <v>0.3101976806998849</v>
      </c>
      <c r="P209" s="200">
        <f t="shared" si="47"/>
        <v>0.30613546564746741</v>
      </c>
      <c r="Q209" s="200">
        <f t="shared" si="47"/>
        <v>0.3091903606195876</v>
      </c>
    </row>
    <row r="210" spans="1:17" x14ac:dyDescent="0.25">
      <c r="A210" s="142" t="s">
        <v>157</v>
      </c>
      <c r="B210" s="199">
        <f t="shared" ref="B210:Q210" si="48">IF(B$131=0,0,B$131/B$112)</f>
        <v>0.2462442761408849</v>
      </c>
      <c r="C210" s="199">
        <f t="shared" si="48"/>
        <v>0.17407749745456785</v>
      </c>
      <c r="D210" s="199">
        <f t="shared" si="48"/>
        <v>0.16888725872200014</v>
      </c>
      <c r="E210" s="199">
        <f t="shared" si="48"/>
        <v>0.168427345492737</v>
      </c>
      <c r="F210" s="199">
        <f t="shared" si="48"/>
        <v>0.16844049111557038</v>
      </c>
      <c r="G210" s="199">
        <f t="shared" si="48"/>
        <v>0.17223314497530418</v>
      </c>
      <c r="H210" s="199">
        <f t="shared" si="48"/>
        <v>0.17417364497408311</v>
      </c>
      <c r="I210" s="199">
        <f t="shared" si="48"/>
        <v>0.1946416931069106</v>
      </c>
      <c r="J210" s="199">
        <f t="shared" si="48"/>
        <v>0.20017782148224461</v>
      </c>
      <c r="K210" s="199">
        <f t="shared" si="48"/>
        <v>0.17119771101402503</v>
      </c>
      <c r="L210" s="199">
        <f t="shared" si="48"/>
        <v>0.16609929137139565</v>
      </c>
      <c r="M210" s="199">
        <f t="shared" si="48"/>
        <v>0.16693494391613106</v>
      </c>
      <c r="N210" s="199">
        <f t="shared" si="48"/>
        <v>0.16782584964294922</v>
      </c>
      <c r="O210" s="199">
        <f t="shared" si="48"/>
        <v>0.16970013009973389</v>
      </c>
      <c r="P210" s="199">
        <f t="shared" si="48"/>
        <v>0.19570504453076737</v>
      </c>
      <c r="Q210" s="199">
        <f t="shared" si="48"/>
        <v>0.18133105803512811</v>
      </c>
    </row>
    <row r="211" spans="1:17" x14ac:dyDescent="0.25">
      <c r="A211" s="142" t="s">
        <v>156</v>
      </c>
      <c r="B211" s="199">
        <f t="shared" ref="B211:Q211" si="49">IF(B$136=0,0,B$136/B$112)</f>
        <v>5.2068945879896904E-2</v>
      </c>
      <c r="C211" s="199">
        <f t="shared" si="49"/>
        <v>0.13497736011065922</v>
      </c>
      <c r="D211" s="199">
        <f t="shared" si="49"/>
        <v>0.13983382662464969</v>
      </c>
      <c r="E211" s="199">
        <f t="shared" si="49"/>
        <v>0.13947582442988282</v>
      </c>
      <c r="F211" s="199">
        <f t="shared" si="49"/>
        <v>0.13944070042123741</v>
      </c>
      <c r="G211" s="199">
        <f t="shared" si="49"/>
        <v>0.14268668863448492</v>
      </c>
      <c r="H211" s="199">
        <f t="shared" si="49"/>
        <v>0.14428247857021731</v>
      </c>
      <c r="I211" s="199">
        <f t="shared" si="49"/>
        <v>0.11151267823419532</v>
      </c>
      <c r="J211" s="199">
        <f t="shared" si="49"/>
        <v>0.10953870097701972</v>
      </c>
      <c r="K211" s="199">
        <f t="shared" si="49"/>
        <v>0.14170227091162482</v>
      </c>
      <c r="L211" s="199">
        <f t="shared" si="49"/>
        <v>0.13748916818700538</v>
      </c>
      <c r="M211" s="199">
        <f t="shared" si="49"/>
        <v>0.13820835050085425</v>
      </c>
      <c r="N211" s="199">
        <f t="shared" si="49"/>
        <v>0.13892267545496309</v>
      </c>
      <c r="O211" s="199">
        <f t="shared" si="49"/>
        <v>0.14049755060015104</v>
      </c>
      <c r="P211" s="199">
        <f t="shared" si="49"/>
        <v>0.11043042111670004</v>
      </c>
      <c r="Q211" s="199">
        <f t="shared" si="49"/>
        <v>0.12785930258445949</v>
      </c>
    </row>
    <row r="212" spans="1:17" x14ac:dyDescent="0.25">
      <c r="A212" s="127" t="s">
        <v>144</v>
      </c>
      <c r="B212" s="200">
        <f t="shared" ref="B212:Q212" si="50">IF(B$137=0,0,B$137/B$112)</f>
        <v>0.17601781938510752</v>
      </c>
      <c r="C212" s="200">
        <f t="shared" si="50"/>
        <v>0.17532647844975155</v>
      </c>
      <c r="D212" s="200">
        <f t="shared" si="50"/>
        <v>0.17802515407958278</v>
      </c>
      <c r="E212" s="200">
        <f t="shared" si="50"/>
        <v>0.1802072162521913</v>
      </c>
      <c r="F212" s="200">
        <f t="shared" si="50"/>
        <v>0.18025695497510158</v>
      </c>
      <c r="G212" s="200">
        <f t="shared" si="50"/>
        <v>0.18458292328645726</v>
      </c>
      <c r="H212" s="200">
        <f t="shared" si="50"/>
        <v>0.18408293309025675</v>
      </c>
      <c r="I212" s="200">
        <f t="shared" si="50"/>
        <v>0.17537745369348001</v>
      </c>
      <c r="J212" s="200">
        <f t="shared" si="50"/>
        <v>0.17387873631911618</v>
      </c>
      <c r="K212" s="200">
        <f t="shared" si="50"/>
        <v>0.17379264252536861</v>
      </c>
      <c r="L212" s="200">
        <f t="shared" si="50"/>
        <v>0.19168392582511454</v>
      </c>
      <c r="M212" s="200">
        <f t="shared" si="50"/>
        <v>0.18754935962224992</v>
      </c>
      <c r="N212" s="200">
        <f t="shared" si="50"/>
        <v>0.18327095743246524</v>
      </c>
      <c r="O212" s="200">
        <f t="shared" si="50"/>
        <v>0.17409191869465426</v>
      </c>
      <c r="P212" s="200">
        <f t="shared" si="50"/>
        <v>0.17486888164248482</v>
      </c>
      <c r="Q212" s="200">
        <f t="shared" si="50"/>
        <v>0.17245274671739833</v>
      </c>
    </row>
    <row r="213" spans="1:17" x14ac:dyDescent="0.25">
      <c r="A213" s="142" t="s">
        <v>155</v>
      </c>
      <c r="B213" s="199">
        <f t="shared" ref="B213:Q213" si="51">IF(B$138=0,0,B$138/B$112)</f>
        <v>7.463206863449047E-2</v>
      </c>
      <c r="C213" s="199">
        <f t="shared" si="51"/>
        <v>7.1854290869915516E-2</v>
      </c>
      <c r="D213" s="199">
        <f t="shared" si="51"/>
        <v>5.1629781187328916E-2</v>
      </c>
      <c r="E213" s="199">
        <f t="shared" si="51"/>
        <v>4.7996136702811873E-2</v>
      </c>
      <c r="F213" s="199">
        <f t="shared" si="51"/>
        <v>2.9339874951497865E-2</v>
      </c>
      <c r="G213" s="199">
        <f t="shared" si="51"/>
        <v>2.4503542402895883E-2</v>
      </c>
      <c r="H213" s="199">
        <f t="shared" si="51"/>
        <v>3.661495264382976E-2</v>
      </c>
      <c r="I213" s="199">
        <f t="shared" si="51"/>
        <v>7.2825255390459545E-2</v>
      </c>
      <c r="J213" s="199">
        <f t="shared" si="51"/>
        <v>7.3886723402694435E-2</v>
      </c>
      <c r="K213" s="199">
        <f t="shared" si="51"/>
        <v>6.3028084892550643E-2</v>
      </c>
      <c r="L213" s="199">
        <f t="shared" si="51"/>
        <v>2.8394948516069613E-3</v>
      </c>
      <c r="M213" s="199">
        <f t="shared" si="51"/>
        <v>8.0619943437952417E-3</v>
      </c>
      <c r="N213" s="199">
        <f t="shared" si="51"/>
        <v>3.3143024957064546E-2</v>
      </c>
      <c r="O213" s="199">
        <f t="shared" si="51"/>
        <v>6.9426578211865153E-2</v>
      </c>
      <c r="P213" s="199">
        <f t="shared" si="51"/>
        <v>7.3023592470670737E-2</v>
      </c>
      <c r="Q213" s="199">
        <f t="shared" si="51"/>
        <v>7.2728171639573999E-2</v>
      </c>
    </row>
    <row r="214" spans="1:17" x14ac:dyDescent="0.25">
      <c r="A214" s="142" t="s">
        <v>154</v>
      </c>
      <c r="B214" s="199">
        <f t="shared" ref="B214:Q214" si="52">IF(B$142=0,0,B$142/B$112)</f>
        <v>0.1004028317868277</v>
      </c>
      <c r="C214" s="199">
        <f t="shared" si="52"/>
        <v>0.10089142985424247</v>
      </c>
      <c r="D214" s="199">
        <f t="shared" si="52"/>
        <v>9.8999585073700616E-2</v>
      </c>
      <c r="E214" s="199">
        <f t="shared" si="52"/>
        <v>0.10054650727468915</v>
      </c>
      <c r="F214" s="199">
        <f t="shared" si="52"/>
        <v>9.6089409252387945E-2</v>
      </c>
      <c r="G214" s="199">
        <f t="shared" si="52"/>
        <v>9.7144458813591752E-2</v>
      </c>
      <c r="H214" s="199">
        <f t="shared" si="52"/>
        <v>9.8535488120226486E-2</v>
      </c>
      <c r="I214" s="199">
        <f t="shared" si="52"/>
        <v>0.10051343880045122</v>
      </c>
      <c r="J214" s="199">
        <f t="shared" si="52"/>
        <v>9.7985739453631315E-2</v>
      </c>
      <c r="K214" s="199">
        <f t="shared" si="52"/>
        <v>9.6277525270672099E-2</v>
      </c>
      <c r="L214" s="199">
        <f t="shared" si="52"/>
        <v>0.10238678759289639</v>
      </c>
      <c r="M214" s="199">
        <f t="shared" si="52"/>
        <v>9.9045433361845583E-2</v>
      </c>
      <c r="N214" s="199">
        <f t="shared" si="52"/>
        <v>0.10035913278669134</v>
      </c>
      <c r="O214" s="199">
        <f t="shared" si="52"/>
        <v>9.893230782333029E-2</v>
      </c>
      <c r="P214" s="199">
        <f t="shared" si="52"/>
        <v>0.10000459305352385</v>
      </c>
      <c r="Q214" s="199">
        <f t="shared" si="52"/>
        <v>9.7611102303303443E-2</v>
      </c>
    </row>
    <row r="215" spans="1:17" x14ac:dyDescent="0.25">
      <c r="A215" s="140" t="s">
        <v>153</v>
      </c>
      <c r="B215" s="198">
        <f t="shared" ref="B215:Q215" si="53">IF(B$153=0,0,B$153/B$112)</f>
        <v>9.8291896378934233E-4</v>
      </c>
      <c r="C215" s="198">
        <f t="shared" si="53"/>
        <v>2.5807577255935795E-3</v>
      </c>
      <c r="D215" s="198">
        <f t="shared" si="53"/>
        <v>2.7395787818553258E-2</v>
      </c>
      <c r="E215" s="198">
        <f t="shared" si="53"/>
        <v>3.1664572274690272E-2</v>
      </c>
      <c r="F215" s="198">
        <f t="shared" si="53"/>
        <v>5.4827670771215781E-2</v>
      </c>
      <c r="G215" s="198">
        <f t="shared" si="53"/>
        <v>6.2934922069969618E-2</v>
      </c>
      <c r="H215" s="198">
        <f t="shared" si="53"/>
        <v>4.8932492326200498E-2</v>
      </c>
      <c r="I215" s="198">
        <f t="shared" si="53"/>
        <v>2.0387595025692629E-3</v>
      </c>
      <c r="J215" s="198">
        <f t="shared" si="53"/>
        <v>2.0062734627904317E-3</v>
      </c>
      <c r="K215" s="198">
        <f t="shared" si="53"/>
        <v>1.448703236214588E-2</v>
      </c>
      <c r="L215" s="198">
        <f t="shared" si="53"/>
        <v>8.6457643380611196E-2</v>
      </c>
      <c r="M215" s="198">
        <f t="shared" si="53"/>
        <v>8.0441931916609102E-2</v>
      </c>
      <c r="N215" s="198">
        <f t="shared" si="53"/>
        <v>4.9768799688709363E-2</v>
      </c>
      <c r="O215" s="198">
        <f t="shared" si="53"/>
        <v>5.7330326594588156E-3</v>
      </c>
      <c r="P215" s="198">
        <f t="shared" si="53"/>
        <v>1.8406961182902283E-3</v>
      </c>
      <c r="Q215" s="198">
        <f t="shared" si="53"/>
        <v>2.1134727745209044E-3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0.42470574923092197</v>
      </c>
      <c r="C220" s="170">
        <f>IF(C$5=0,0,C$5/NFM_fec!C$5)</f>
        <v>0.42825250306504509</v>
      </c>
      <c r="D220" s="170">
        <f>IF(D$5=0,0,D$5/NFM_fec!D$5)</f>
        <v>0.42714696882870967</v>
      </c>
      <c r="E220" s="170">
        <f>IF(E$5=0,0,E$5/NFM_fec!E$5)</f>
        <v>0.43046739623216512</v>
      </c>
      <c r="F220" s="170">
        <f>IF(F$5=0,0,F$5/NFM_fec!F$5)</f>
        <v>0.43497114884600691</v>
      </c>
      <c r="G220" s="170">
        <f>IF(G$5=0,0,G$5/NFM_fec!G$5)</f>
        <v>0.43650127238362668</v>
      </c>
      <c r="H220" s="170">
        <f>IF(H$5=0,0,H$5/NFM_fec!H$5)</f>
        <v>0.43480156702505779</v>
      </c>
      <c r="I220" s="170">
        <f>IF(I$5=0,0,I$5/NFM_fec!I$5)</f>
        <v>0.44871667186440461</v>
      </c>
      <c r="J220" s="170">
        <f>IF(J$5=0,0,J$5/NFM_fec!J$5)</f>
        <v>0.43675961384311723</v>
      </c>
      <c r="K220" s="170">
        <f>IF(K$5=0,0,K$5/NFM_fec!K$5)</f>
        <v>0.43387667235052813</v>
      </c>
      <c r="L220" s="170">
        <f>IF(L$5=0,0,L$5/NFM_fec!L$5)</f>
        <v>0.45717909523721534</v>
      </c>
      <c r="M220" s="170">
        <f>IF(M$5=0,0,M$5/NFM_fec!M$5)</f>
        <v>0.44945513707349155</v>
      </c>
      <c r="N220" s="170">
        <f>IF(N$5=0,0,N$5/NFM_fec!N$5)</f>
        <v>0.45128074248315064</v>
      </c>
      <c r="O220" s="170">
        <f>IF(O$5=0,0,O$5/NFM_fec!O$5)</f>
        <v>0.44630967858804849</v>
      </c>
      <c r="P220" s="170">
        <f>IF(P$5=0,0,P$5/NFM_fec!P$5)</f>
        <v>0.44729332020592288</v>
      </c>
      <c r="Q220" s="170">
        <f>IF(Q$5=0,0,Q$5/NFM_fec!Q$5)</f>
        <v>0.44301233824735881</v>
      </c>
    </row>
    <row r="221" spans="1:17" x14ac:dyDescent="0.25">
      <c r="A221" s="132" t="s">
        <v>83</v>
      </c>
      <c r="B221" s="169">
        <f>IF(B$6=0,0,B$6/NFM_fec!B$6)</f>
        <v>0.47360239046952896</v>
      </c>
      <c r="C221" s="169">
        <f>IF(C$6=0,0,C$6/NFM_fec!C$6)</f>
        <v>0.47360239046952901</v>
      </c>
      <c r="D221" s="169">
        <f>IF(D$6=0,0,D$6/NFM_fec!D$6)</f>
        <v>0.47360239046952907</v>
      </c>
      <c r="E221" s="169">
        <f>IF(E$6=0,0,E$6/NFM_fec!E$6)</f>
        <v>0.47360239046952896</v>
      </c>
      <c r="F221" s="169">
        <f>IF(F$6=0,0,F$6/NFM_fec!F$6)</f>
        <v>0.4877911871675335</v>
      </c>
      <c r="G221" s="169">
        <f>IF(G$6=0,0,G$6/NFM_fec!G$6)</f>
        <v>0.49644012207759464</v>
      </c>
      <c r="H221" s="169">
        <f>IF(H$6=0,0,H$6/NFM_fec!H$6)</f>
        <v>0.49644012207759464</v>
      </c>
      <c r="I221" s="169">
        <f>IF(I$6=0,0,I$6/NFM_fec!I$6)</f>
        <v>0.49644012207759469</v>
      </c>
      <c r="J221" s="169">
        <f>IF(J$6=0,0,J$6/NFM_fec!J$6)</f>
        <v>0.49644012207759469</v>
      </c>
      <c r="K221" s="169">
        <f>IF(K$6=0,0,K$6/NFM_fec!K$6)</f>
        <v>0.49644012207759469</v>
      </c>
      <c r="L221" s="169">
        <f>IF(L$6=0,0,L$6/NFM_fec!L$6)</f>
        <v>0.49644012207759464</v>
      </c>
      <c r="M221" s="169">
        <f>IF(M$6=0,0,M$6/NFM_fec!M$6)</f>
        <v>0.49644012207759464</v>
      </c>
      <c r="N221" s="169">
        <f>IF(N$6=0,0,N$6/NFM_fec!N$6)</f>
        <v>0.49644012207759469</v>
      </c>
      <c r="O221" s="169">
        <f>IF(O$6=0,0,O$6/NFM_fec!O$6)</f>
        <v>0.49644012207759458</v>
      </c>
      <c r="P221" s="169">
        <f>IF(P$6=0,0,P$6/NFM_fec!P$6)</f>
        <v>0.49644012207759475</v>
      </c>
      <c r="Q221" s="169">
        <f>IF(Q$6=0,0,Q$6/NFM_fec!Q$6)</f>
        <v>0.49644012207759469</v>
      </c>
    </row>
    <row r="222" spans="1:17" x14ac:dyDescent="0.25">
      <c r="A222" s="76" t="s">
        <v>82</v>
      </c>
      <c r="B222" s="168">
        <f>IF(B$7=0,0,B$7/NFM_fec!B$7)</f>
        <v>0.12307464374554675</v>
      </c>
      <c r="C222" s="168">
        <f>IF(C$7=0,0,C$7/NFM_fec!C$7)</f>
        <v>0.12307464374554673</v>
      </c>
      <c r="D222" s="168">
        <f>IF(D$7=0,0,D$7/NFM_fec!D$7)</f>
        <v>0.12307464374554676</v>
      </c>
      <c r="E222" s="168">
        <f>IF(E$7=0,0,E$7/NFM_fec!E$7)</f>
        <v>0.12307464374554672</v>
      </c>
      <c r="F222" s="168">
        <f>IF(F$7=0,0,F$7/NFM_fec!F$7)</f>
        <v>0.12676187407614883</v>
      </c>
      <c r="G222" s="168">
        <f>IF(G$7=0,0,G$7/NFM_fec!G$7)</f>
        <v>0.12900946531355559</v>
      </c>
      <c r="H222" s="168">
        <f>IF(H$7=0,0,H$7/NFM_fec!H$7)</f>
        <v>0.12900946531355556</v>
      </c>
      <c r="I222" s="168">
        <f>IF(I$7=0,0,I$7/NFM_fec!I$7)</f>
        <v>0.12900946531355556</v>
      </c>
      <c r="J222" s="168">
        <f>IF(J$7=0,0,J$7/NFM_fec!J$7)</f>
        <v>0.12900946531355559</v>
      </c>
      <c r="K222" s="168">
        <f>IF(K$7=0,0,K$7/NFM_fec!K$7)</f>
        <v>0.12900946531355556</v>
      </c>
      <c r="L222" s="168">
        <f>IF(L$7=0,0,L$7/NFM_fec!L$7)</f>
        <v>0.12900946531355556</v>
      </c>
      <c r="M222" s="168">
        <f>IF(M$7=0,0,M$7/NFM_fec!M$7)</f>
        <v>0.12900946531355556</v>
      </c>
      <c r="N222" s="168">
        <f>IF(N$7=0,0,N$7/NFM_fec!N$7)</f>
        <v>0.12900946531355556</v>
      </c>
      <c r="O222" s="168">
        <f>IF(O$7=0,0,O$7/NFM_fec!O$7)</f>
        <v>0.12900946531355556</v>
      </c>
      <c r="P222" s="168">
        <f>IF(P$7=0,0,P$7/NFM_fec!P$7)</f>
        <v>0.12900946531355556</v>
      </c>
      <c r="Q222" s="168">
        <f>IF(Q$7=0,0,Q$7/NFM_fec!Q$7)</f>
        <v>0.12900946531355556</v>
      </c>
    </row>
    <row r="223" spans="1:17" x14ac:dyDescent="0.25">
      <c r="A223" s="76" t="s">
        <v>81</v>
      </c>
      <c r="B223" s="168">
        <f>IF(B$8=0,0,B$8/NFM_fec!B$8)</f>
        <v>0.67713947784304096</v>
      </c>
      <c r="C223" s="168">
        <f>IF(C$8=0,0,C$8/NFM_fec!C$8)</f>
        <v>0.67713947784304085</v>
      </c>
      <c r="D223" s="168">
        <f>IF(D$8=0,0,D$8/NFM_fec!D$8)</f>
        <v>0.67713947784304085</v>
      </c>
      <c r="E223" s="168">
        <f>IF(E$8=0,0,E$8/NFM_fec!E$8)</f>
        <v>0.67713947784304096</v>
      </c>
      <c r="F223" s="168">
        <f>IF(F$8=0,0,F$8/NFM_fec!F$8)</f>
        <v>0.69742610346117329</v>
      </c>
      <c r="G223" s="168">
        <f>IF(G$8=0,0,G$8/NFM_fec!G$8)</f>
        <v>0.70979203612272723</v>
      </c>
      <c r="H223" s="168">
        <f>IF(H$8=0,0,H$8/NFM_fec!H$8)</f>
        <v>0.70979203612272734</v>
      </c>
      <c r="I223" s="168">
        <f>IF(I$8=0,0,I$8/NFM_fec!I$8)</f>
        <v>0.70979203612272734</v>
      </c>
      <c r="J223" s="168">
        <f>IF(J$8=0,0,J$8/NFM_fec!J$8)</f>
        <v>0.70979203612272723</v>
      </c>
      <c r="K223" s="168">
        <f>IF(K$8=0,0,K$8/NFM_fec!K$8)</f>
        <v>0.70979203612272723</v>
      </c>
      <c r="L223" s="168">
        <f>IF(L$8=0,0,L$8/NFM_fec!L$8)</f>
        <v>0.70979203612272734</v>
      </c>
      <c r="M223" s="168">
        <f>IF(M$8=0,0,M$8/NFM_fec!M$8)</f>
        <v>0.70979203612272723</v>
      </c>
      <c r="N223" s="168">
        <f>IF(N$8=0,0,N$8/NFM_fec!N$8)</f>
        <v>0.70979203612272723</v>
      </c>
      <c r="O223" s="168">
        <f>IF(O$8=0,0,O$8/NFM_fec!O$8)</f>
        <v>0.70979203612272734</v>
      </c>
      <c r="P223" s="168">
        <f>IF(P$8=0,0,P$8/NFM_fec!P$8)</f>
        <v>0.70979203612272734</v>
      </c>
      <c r="Q223" s="168">
        <f>IF(Q$8=0,0,Q$8/NFM_fec!Q$8)</f>
        <v>0.70979203612272723</v>
      </c>
    </row>
    <row r="224" spans="1:17" x14ac:dyDescent="0.25">
      <c r="A224" s="76" t="s">
        <v>80</v>
      </c>
      <c r="B224" s="168">
        <f>IF(B$9=0,0,B$9/NFM_fec!B$9)</f>
        <v>0.46980004349634397</v>
      </c>
      <c r="C224" s="168">
        <f>IF(C$9=0,0,C$9/NFM_fec!C$9)</f>
        <v>0.46980004349634402</v>
      </c>
      <c r="D224" s="168">
        <f>IF(D$9=0,0,D$9/NFM_fec!D$9)</f>
        <v>0.46980004349634402</v>
      </c>
      <c r="E224" s="168">
        <f>IF(E$9=0,0,E$9/NFM_fec!E$9)</f>
        <v>0.46980004349634402</v>
      </c>
      <c r="F224" s="168">
        <f>IF(F$9=0,0,F$9/NFM_fec!F$9)</f>
        <v>0.48387492453584796</v>
      </c>
      <c r="G224" s="168">
        <f>IF(G$9=0,0,G$9/NFM_fec!G$9)</f>
        <v>0.49245442092081221</v>
      </c>
      <c r="H224" s="168">
        <f>IF(H$9=0,0,H$9/NFM_fec!H$9)</f>
        <v>0.49245442092081226</v>
      </c>
      <c r="I224" s="168">
        <f>IF(I$9=0,0,I$9/NFM_fec!I$9)</f>
        <v>0.49245442092081226</v>
      </c>
      <c r="J224" s="168">
        <f>IF(J$9=0,0,J$9/NFM_fec!J$9)</f>
        <v>0.49245442092081226</v>
      </c>
      <c r="K224" s="168">
        <f>IF(K$9=0,0,K$9/NFM_fec!K$9)</f>
        <v>0.49245442092081221</v>
      </c>
      <c r="L224" s="168">
        <f>IF(L$9=0,0,L$9/NFM_fec!L$9)</f>
        <v>0.49245442092081221</v>
      </c>
      <c r="M224" s="168">
        <f>IF(M$9=0,0,M$9/NFM_fec!M$9)</f>
        <v>0.49245442092081226</v>
      </c>
      <c r="N224" s="168">
        <f>IF(N$9=0,0,N$9/NFM_fec!N$9)</f>
        <v>0.49245442092081232</v>
      </c>
      <c r="O224" s="168">
        <f>IF(O$9=0,0,O$9/NFM_fec!O$9)</f>
        <v>0.49245442092081221</v>
      </c>
      <c r="P224" s="168">
        <f>IF(P$9=0,0,P$9/NFM_fec!P$9)</f>
        <v>0.49245442092081226</v>
      </c>
      <c r="Q224" s="168">
        <f>IF(Q$9=0,0,Q$9/NFM_fec!Q$9)</f>
        <v>0.49245442092081232</v>
      </c>
    </row>
    <row r="225" spans="1:17" x14ac:dyDescent="0.25">
      <c r="A225" s="129" t="s">
        <v>79</v>
      </c>
      <c r="B225" s="167">
        <f>IF(B$10=0,0,B$10/NFM_fec!B$10)</f>
        <v>0.74249376473111772</v>
      </c>
      <c r="C225" s="167">
        <f>IF(C$10=0,0,C$10/NFM_fec!C$10)</f>
        <v>0.74249376473111761</v>
      </c>
      <c r="D225" s="167">
        <f>IF(D$10=0,0,D$10/NFM_fec!D$10)</f>
        <v>0.74249376473111783</v>
      </c>
      <c r="E225" s="167">
        <f>IF(E$10=0,0,E$10/NFM_fec!E$10)</f>
        <v>0.74249376473111772</v>
      </c>
      <c r="F225" s="167">
        <f>IF(F$10=0,0,F$10/NFM_fec!F$10)</f>
        <v>0.76473835911937948</v>
      </c>
      <c r="G225" s="167">
        <f>IF(G$10=0,0,G$10/NFM_fec!G$10)</f>
        <v>0.77829779287966772</v>
      </c>
      <c r="H225" s="167">
        <f>IF(H$10=0,0,H$10/NFM_fec!H$10)</f>
        <v>0.77829779287966772</v>
      </c>
      <c r="I225" s="167">
        <f>IF(I$10=0,0,I$10/NFM_fec!I$10)</f>
        <v>0.7782977928796676</v>
      </c>
      <c r="J225" s="167">
        <f>IF(J$10=0,0,J$10/NFM_fec!J$10)</f>
        <v>0.77829779287966772</v>
      </c>
      <c r="K225" s="167">
        <f>IF(K$10=0,0,K$10/NFM_fec!K$10)</f>
        <v>0.7782977928796676</v>
      </c>
      <c r="L225" s="167">
        <f>IF(L$10=0,0,L$10/NFM_fec!L$10)</f>
        <v>0.77829779287966749</v>
      </c>
      <c r="M225" s="167">
        <f>IF(M$10=0,0,M$10/NFM_fec!M$10)</f>
        <v>0.7782977928796676</v>
      </c>
      <c r="N225" s="167">
        <f>IF(N$10=0,0,N$10/NFM_fec!N$10)</f>
        <v>0.77829779287966772</v>
      </c>
      <c r="O225" s="167">
        <f>IF(O$10=0,0,O$10/NFM_fec!O$10)</f>
        <v>0.77829779287966794</v>
      </c>
      <c r="P225" s="167">
        <f>IF(P$10=0,0,P$10/NFM_fec!P$10)</f>
        <v>0.77829779287966772</v>
      </c>
      <c r="Q225" s="167">
        <f>IF(Q$10=0,0,Q$10/NFM_fec!Q$10)</f>
        <v>0.77829779287966772</v>
      </c>
    </row>
    <row r="226" spans="1:17" x14ac:dyDescent="0.25">
      <c r="A226" s="127" t="s">
        <v>152</v>
      </c>
      <c r="B226" s="166">
        <f>IF(B$15=0,0,B$15/NFM_fec!B$15)</f>
        <v>0.45295132356820067</v>
      </c>
      <c r="C226" s="166">
        <f>IF(C$15=0,0,C$15/NFM_fec!C$15)</f>
        <v>0.46185228379725046</v>
      </c>
      <c r="D226" s="166">
        <f>IF(D$15=0,0,D$15/NFM_fec!D$15)</f>
        <v>0.4590778267219377</v>
      </c>
      <c r="E226" s="166">
        <f>IF(E$15=0,0,E$15/NFM_fec!E$15)</f>
        <v>0.46741079642997235</v>
      </c>
      <c r="F226" s="166">
        <f>IF(F$15=0,0,F$15/NFM_fec!F$15)</f>
        <v>0.46035158897363732</v>
      </c>
      <c r="G226" s="166">
        <f>IF(G$15=0,0,G$15/NFM_fec!G$15)</f>
        <v>0.46296733709607324</v>
      </c>
      <c r="H226" s="166">
        <f>IF(H$15=0,0,H$15/NFM_fec!H$15)</f>
        <v>0.46434258394664074</v>
      </c>
      <c r="I226" s="166">
        <f>IF(I$15=0,0,I$15/NFM_fec!I$15)</f>
        <v>0.48365478710260884</v>
      </c>
      <c r="J226" s="166">
        <f>IF(J$15=0,0,J$15/NFM_fec!J$15)</f>
        <v>0.46350215946955259</v>
      </c>
      <c r="K226" s="166">
        <f>IF(K$15=0,0,K$15/NFM_fec!K$15)</f>
        <v>0.46202146128093868</v>
      </c>
      <c r="L226" s="166">
        <f>IF(L$15=0,0,L$15/NFM_fec!L$15)</f>
        <v>0.50489214875936783</v>
      </c>
      <c r="M226" s="166">
        <f>IF(M$15=0,0,M$15/NFM_fec!M$15)</f>
        <v>0.48550804497277184</v>
      </c>
      <c r="N226" s="166">
        <f>IF(N$15=0,0,N$15/NFM_fec!N$15)</f>
        <v>0.49008959810707081</v>
      </c>
      <c r="O226" s="166">
        <f>IF(O$15=0,0,O$15/NFM_fec!O$15)</f>
        <v>0.4776141785838246</v>
      </c>
      <c r="P226" s="166">
        <f>IF(P$15=0,0,P$15/NFM_fec!P$15)</f>
        <v>0.48008273302256332</v>
      </c>
      <c r="Q226" s="166">
        <f>IF(Q$15=0,0,Q$15/NFM_fec!Q$15)</f>
        <v>0.4693391483430025</v>
      </c>
    </row>
    <row r="227" spans="1:17" x14ac:dyDescent="0.25">
      <c r="A227" s="72" t="s">
        <v>151</v>
      </c>
      <c r="B227" s="165">
        <f>IF(B$26=0,0,B$26/NFM_fec!B$26)</f>
        <v>0.39504131612588617</v>
      </c>
      <c r="C227" s="165">
        <f>IF(C$26=0,0,C$26/NFM_fec!C$26)</f>
        <v>0.39504131612588617</v>
      </c>
      <c r="D227" s="165">
        <f>IF(D$26=0,0,D$26/NFM_fec!D$26)</f>
        <v>0.39504131612588622</v>
      </c>
      <c r="E227" s="165">
        <f>IF(E$26=0,0,E$26/NFM_fec!E$26)</f>
        <v>0.39504131612588617</v>
      </c>
      <c r="F227" s="165">
        <f>IF(F$26=0,0,F$26/NFM_fec!F$26)</f>
        <v>0.40687647792957854</v>
      </c>
      <c r="G227" s="165">
        <f>IF(G$26=0,0,G$26/NFM_fec!G$26)</f>
        <v>0.40718321328234447</v>
      </c>
      <c r="H227" s="165">
        <f>IF(H$26=0,0,H$26/NFM_fec!H$26)</f>
        <v>0.40327444566687271</v>
      </c>
      <c r="I227" s="165">
        <f>IF(I$26=0,0,I$26/NFM_fec!I$26)</f>
        <v>0.41409072916376338</v>
      </c>
      <c r="J227" s="165">
        <f>IF(J$26=0,0,J$26/NFM_fec!J$26)</f>
        <v>0.40726187126820446</v>
      </c>
      <c r="K227" s="165">
        <f>IF(K$26=0,0,K$26/NFM_fec!K$26)</f>
        <v>0.40327444566687276</v>
      </c>
      <c r="L227" s="165">
        <f>IF(L$26=0,0,L$26/NFM_fec!L$26)</f>
        <v>0.41409072916376338</v>
      </c>
      <c r="M227" s="165">
        <f>IF(M$26=0,0,M$26/NFM_fec!M$26)</f>
        <v>0.41409072916376344</v>
      </c>
      <c r="N227" s="165">
        <f>IF(N$26=0,0,N$26/NFM_fec!N$26)</f>
        <v>0.41409072916376333</v>
      </c>
      <c r="O227" s="165">
        <f>IF(O$26=0,0,O$26/NFM_fec!O$26)</f>
        <v>0.41409072916376338</v>
      </c>
      <c r="P227" s="165">
        <f>IF(P$26=0,0,P$26/NFM_fec!P$26)</f>
        <v>0.41409072916376327</v>
      </c>
      <c r="Q227" s="165">
        <f>IF(Q$26=0,0,Q$26/NFM_fec!Q$26)</f>
        <v>0.41409072916376333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0.48691984416854456</v>
      </c>
      <c r="C229" s="170">
        <f>IF(C$33=0,0,C$33/NFM_fec!C$33)</f>
        <v>0.49488633730566228</v>
      </c>
      <c r="D229" s="170">
        <f>IF(D$33=0,0,D$33/NFM_fec!D$33)</f>
        <v>0.50271063333087385</v>
      </c>
      <c r="E229" s="170">
        <f>IF(E$33=0,0,E$33/NFM_fec!E$33)</f>
        <v>0.50694313690464143</v>
      </c>
      <c r="F229" s="170">
        <f>IF(F$33=0,0,F$33/NFM_fec!F$33)</f>
        <v>0.51947637637268562</v>
      </c>
      <c r="G229" s="170">
        <f>IF(G$33=0,0,G$33/NFM_fec!G$33)</f>
        <v>0.52800293948865951</v>
      </c>
      <c r="H229" s="170">
        <f>IF(H$33=0,0,H$33/NFM_fec!H$33)</f>
        <v>0.52760751331610012</v>
      </c>
      <c r="I229" s="170">
        <f>IF(I$33=0,0,I$33/NFM_fec!I$33)</f>
        <v>0.52414539008370942</v>
      </c>
      <c r="J229" s="170">
        <f>IF(J$33=0,0,J$33/NFM_fec!J$33)</f>
        <v>0.52321123158181748</v>
      </c>
      <c r="K229" s="170">
        <f>IF(K$33=0,0,K$33/NFM_fec!K$33)</f>
        <v>0.52948532960364336</v>
      </c>
      <c r="L229" s="170">
        <f>IF(L$33=0,0,L$33/NFM_fec!L$33)</f>
        <v>0.55308215484160916</v>
      </c>
      <c r="M229" s="170">
        <f>IF(M$33=0,0,M$33/NFM_fec!M$33)</f>
        <v>0.55040967455183476</v>
      </c>
      <c r="N229" s="170">
        <f>IF(N$33=0,0,N$33/NFM_fec!N$33)</f>
        <v>0.54123017261159756</v>
      </c>
      <c r="O229" s="170">
        <f>IF(O$33=0,0,O$33/NFM_fec!O$33)</f>
        <v>0.52749565386979047</v>
      </c>
      <c r="P229" s="170">
        <f>IF(P$33=0,0,P$33/NFM_fec!P$33)</f>
        <v>0.52382415525819837</v>
      </c>
      <c r="Q229" s="170">
        <f>IF(Q$33=0,0,Q$33/NFM_fec!Q$33)</f>
        <v>0.56128500483126853</v>
      </c>
    </row>
    <row r="230" spans="1:17" x14ac:dyDescent="0.25">
      <c r="A230" s="132" t="s">
        <v>83</v>
      </c>
      <c r="B230" s="169">
        <f>IF(B$34=0,0,B$34/NFM_fec!B$34)</f>
        <v>0.45161868062554578</v>
      </c>
      <c r="C230" s="169">
        <f>IF(C$34=0,0,C$34/NFM_fec!C$34)</f>
        <v>0.45249162412247296</v>
      </c>
      <c r="D230" s="169">
        <f>IF(D$34=0,0,D$34/NFM_fec!D$34)</f>
        <v>0.45249162412247296</v>
      </c>
      <c r="E230" s="169">
        <f>IF(E$34=0,0,E$34/NFM_fec!E$34)</f>
        <v>0.45493924480222148</v>
      </c>
      <c r="F230" s="169">
        <f>IF(F$34=0,0,F$34/NFM_fec!F$34)</f>
        <v>0.46086202987866931</v>
      </c>
      <c r="G230" s="169">
        <f>IF(G$34=0,0,G$34/NFM_fec!G$34)</f>
        <v>0.46695249080233386</v>
      </c>
      <c r="H230" s="169">
        <f>IF(H$34=0,0,H$34/NFM_fec!H$34)</f>
        <v>0.47024049437131316</v>
      </c>
      <c r="I230" s="169">
        <f>IF(I$34=0,0,I$34/NFM_fec!I$34)</f>
        <v>0.48070995283477408</v>
      </c>
      <c r="J230" s="169">
        <f>IF(J$34=0,0,J$34/NFM_fec!J$34)</f>
        <v>0.48070995283477408</v>
      </c>
      <c r="K230" s="169">
        <f>IF(K$34=0,0,K$34/NFM_fec!K$34)</f>
        <v>0.48070995283477397</v>
      </c>
      <c r="L230" s="169">
        <f>IF(L$34=0,0,L$34/NFM_fec!L$34)</f>
        <v>0.48070995283477408</v>
      </c>
      <c r="M230" s="169">
        <f>IF(M$34=0,0,M$34/NFM_fec!M$34)</f>
        <v>0.48070995283477402</v>
      </c>
      <c r="N230" s="169">
        <f>IF(N$34=0,0,N$34/NFM_fec!N$34)</f>
        <v>0.48070995283477397</v>
      </c>
      <c r="O230" s="169">
        <f>IF(O$34=0,0,O$34/NFM_fec!O$34)</f>
        <v>0.48070995283477408</v>
      </c>
      <c r="P230" s="169">
        <f>IF(P$34=0,0,P$34/NFM_fec!P$34)</f>
        <v>0.48070995283477397</v>
      </c>
      <c r="Q230" s="169">
        <f>IF(Q$34=0,0,Q$34/NFM_fec!Q$34)</f>
        <v>0.51388178850619026</v>
      </c>
    </row>
    <row r="231" spans="1:17" x14ac:dyDescent="0.25">
      <c r="A231" s="76" t="s">
        <v>82</v>
      </c>
      <c r="B231" s="168">
        <f>IF(B$35=0,0,B$35/NFM_fec!B$35)</f>
        <v>0.11771681023558232</v>
      </c>
      <c r="C231" s="168">
        <f>IF(C$35=0,0,C$35/NFM_fec!C$35)</f>
        <v>0.11794434759925343</v>
      </c>
      <c r="D231" s="168">
        <f>IF(D$35=0,0,D$35/NFM_fec!D$35)</f>
        <v>0.11794434759925343</v>
      </c>
      <c r="E231" s="168">
        <f>IF(E$35=0,0,E$35/NFM_fec!E$35)</f>
        <v>0.11858233294274621</v>
      </c>
      <c r="F231" s="168">
        <f>IF(F$35=0,0,F$35/NFM_fec!F$35)</f>
        <v>0.12012613836271828</v>
      </c>
      <c r="G231" s="168">
        <f>IF(G$35=0,0,G$35/NFM_fec!G$35)</f>
        <v>0.12171364938375306</v>
      </c>
      <c r="H231" s="168">
        <f>IF(H$35=0,0,H$35/NFM_fec!H$35)</f>
        <v>0.12257068499540524</v>
      </c>
      <c r="I231" s="168">
        <f>IF(I$35=0,0,I$35/NFM_fec!I$35)</f>
        <v>0.12529960500709622</v>
      </c>
      <c r="J231" s="168">
        <f>IF(J$35=0,0,J$35/NFM_fec!J$35)</f>
        <v>0.12529960500709622</v>
      </c>
      <c r="K231" s="168">
        <f>IF(K$35=0,0,K$35/NFM_fec!K$35)</f>
        <v>0.12529960500709622</v>
      </c>
      <c r="L231" s="168">
        <f>IF(L$35=0,0,L$35/NFM_fec!L$35)</f>
        <v>0.12529960500709622</v>
      </c>
      <c r="M231" s="168">
        <f>IF(M$35=0,0,M$35/NFM_fec!M$35)</f>
        <v>0.12529960500709625</v>
      </c>
      <c r="N231" s="168">
        <f>IF(N$35=0,0,N$35/NFM_fec!N$35)</f>
        <v>0.12529960500709622</v>
      </c>
      <c r="O231" s="168">
        <f>IF(O$35=0,0,O$35/NFM_fec!O$35)</f>
        <v>0.12529960500709622</v>
      </c>
      <c r="P231" s="168">
        <f>IF(P$35=0,0,P$35/NFM_fec!P$35)</f>
        <v>0.12529960500709622</v>
      </c>
      <c r="Q231" s="168">
        <f>IF(Q$35=0,0,Q$35/NFM_fec!Q$35)</f>
        <v>0.13394602034024694</v>
      </c>
    </row>
    <row r="232" spans="1:17" x14ac:dyDescent="0.25">
      <c r="A232" s="76" t="s">
        <v>81</v>
      </c>
      <c r="B232" s="168">
        <f>IF(B$36=0,0,B$36/NFM_fec!B$36)</f>
        <v>0.64627615127822313</v>
      </c>
      <c r="C232" s="168">
        <f>IF(C$36=0,0,C$36/NFM_fec!C$36)</f>
        <v>0.64752535240226883</v>
      </c>
      <c r="D232" s="168">
        <f>IF(D$36=0,0,D$36/NFM_fec!D$36)</f>
        <v>0.64752535240226883</v>
      </c>
      <c r="E232" s="168">
        <f>IF(E$36=0,0,E$36/NFM_fec!E$36)</f>
        <v>0.65102795081229436</v>
      </c>
      <c r="F232" s="168">
        <f>IF(F$36=0,0,F$36/NFM_fec!F$36)</f>
        <v>0.65950358503263473</v>
      </c>
      <c r="G232" s="168">
        <f>IF(G$36=0,0,G$36/NFM_fec!G$36)</f>
        <v>0.66821916703602835</v>
      </c>
      <c r="H232" s="168">
        <f>IF(H$36=0,0,H$36/NFM_fec!H$36)</f>
        <v>0.67292437163253804</v>
      </c>
      <c r="I232" s="168">
        <f>IF(I$36=0,0,I$36/NFM_fec!I$36)</f>
        <v>0.68790639432557787</v>
      </c>
      <c r="J232" s="168">
        <f>IF(J$36=0,0,J$36/NFM_fec!J$36)</f>
        <v>0.68790639432557799</v>
      </c>
      <c r="K232" s="168">
        <f>IF(K$36=0,0,K$36/NFM_fec!K$36)</f>
        <v>0.68790639432557799</v>
      </c>
      <c r="L232" s="168">
        <f>IF(L$36=0,0,L$36/NFM_fec!L$36)</f>
        <v>0.68790639432557799</v>
      </c>
      <c r="M232" s="168">
        <f>IF(M$36=0,0,M$36/NFM_fec!M$36)</f>
        <v>0.6879063943255781</v>
      </c>
      <c r="N232" s="168">
        <f>IF(N$36=0,0,N$36/NFM_fec!N$36)</f>
        <v>0.68790639432557799</v>
      </c>
      <c r="O232" s="168">
        <f>IF(O$36=0,0,O$36/NFM_fec!O$36)</f>
        <v>0.68790639432557787</v>
      </c>
      <c r="P232" s="168">
        <f>IF(P$36=0,0,P$36/NFM_fec!P$36)</f>
        <v>0.6879063943255781</v>
      </c>
      <c r="Q232" s="168">
        <f>IF(Q$36=0,0,Q$36/NFM_fec!Q$36)</f>
        <v>0.73537601240882944</v>
      </c>
    </row>
    <row r="233" spans="1:17" x14ac:dyDescent="0.25">
      <c r="A233" s="76" t="s">
        <v>80</v>
      </c>
      <c r="B233" s="168">
        <f>IF(B$37=0,0,B$37/NFM_fec!B$37)</f>
        <v>0.44971490231080452</v>
      </c>
      <c r="C233" s="168">
        <f>IF(C$37=0,0,C$37/NFM_fec!C$37)</f>
        <v>0.45058416595353007</v>
      </c>
      <c r="D233" s="168">
        <f>IF(D$37=0,0,D$37/NFM_fec!D$37)</f>
        <v>0.45058416595353007</v>
      </c>
      <c r="E233" s="168">
        <f>IF(E$37=0,0,E$37/NFM_fec!E$37)</f>
        <v>0.45302146879796151</v>
      </c>
      <c r="F233" s="168">
        <f>IF(F$37=0,0,F$37/NFM_fec!F$37)</f>
        <v>0.45891928663927251</v>
      </c>
      <c r="G233" s="168">
        <f>IF(G$37=0,0,G$37/NFM_fec!G$37)</f>
        <v>0.46498407349777832</v>
      </c>
      <c r="H233" s="168">
        <f>IF(H$37=0,0,H$37/NFM_fec!H$37)</f>
        <v>0.46825821663502182</v>
      </c>
      <c r="I233" s="168">
        <f>IF(I$37=0,0,I$37/NFM_fec!I$37)</f>
        <v>0.47868354156538295</v>
      </c>
      <c r="J233" s="168">
        <f>IF(J$37=0,0,J$37/NFM_fec!J$37)</f>
        <v>0.47868354156538295</v>
      </c>
      <c r="K233" s="168">
        <f>IF(K$37=0,0,K$37/NFM_fec!K$37)</f>
        <v>0.47868354156538306</v>
      </c>
      <c r="L233" s="168">
        <f>IF(L$37=0,0,L$37/NFM_fec!L$37)</f>
        <v>0.47868354156538295</v>
      </c>
      <c r="M233" s="168">
        <f>IF(M$37=0,0,M$37/NFM_fec!M$37)</f>
        <v>0.47868354156538295</v>
      </c>
      <c r="N233" s="168">
        <f>IF(N$37=0,0,N$37/NFM_fec!N$37)</f>
        <v>0.47868354156538306</v>
      </c>
      <c r="O233" s="168">
        <f>IF(O$37=0,0,O$37/NFM_fec!O$37)</f>
        <v>0.47868354156538301</v>
      </c>
      <c r="P233" s="168">
        <f>IF(P$37=0,0,P$37/NFM_fec!P$37)</f>
        <v>0.47868354156538312</v>
      </c>
      <c r="Q233" s="168">
        <f>IF(Q$37=0,0,Q$37/NFM_fec!Q$37)</f>
        <v>0.51171554284969212</v>
      </c>
    </row>
    <row r="234" spans="1:17" x14ac:dyDescent="0.25">
      <c r="A234" s="129" t="s">
        <v>79</v>
      </c>
      <c r="B234" s="167">
        <f>IF(B$38=0,0,B$38/NFM_fec!B$38)</f>
        <v>0.70782851757973386</v>
      </c>
      <c r="C234" s="167">
        <f>IF(C$38=0,0,C$38/NFM_fec!C$38)</f>
        <v>0.70919669460134194</v>
      </c>
      <c r="D234" s="167">
        <f>IF(D$38=0,0,D$38/NFM_fec!D$38)</f>
        <v>0.70919669460134205</v>
      </c>
      <c r="E234" s="167">
        <f>IF(E$38=0,0,E$38/NFM_fec!E$38)</f>
        <v>0.71303288604263515</v>
      </c>
      <c r="F234" s="167">
        <f>IF(F$38=0,0,F$38/NFM_fec!F$38)</f>
        <v>0.72231575311712959</v>
      </c>
      <c r="G234" s="167">
        <f>IF(G$38=0,0,G$38/NFM_fec!G$38)</f>
        <v>0.73186142098233742</v>
      </c>
      <c r="H234" s="167">
        <f>IF(H$38=0,0,H$38/NFM_fec!H$38)</f>
        <v>0.73701475673187689</v>
      </c>
      <c r="I234" s="167">
        <f>IF(I$38=0,0,I$38/NFM_fec!I$38)</f>
        <v>0.75342369104298534</v>
      </c>
      <c r="J234" s="167">
        <f>IF(J$38=0,0,J$38/NFM_fec!J$38)</f>
        <v>0.75342369104298546</v>
      </c>
      <c r="K234" s="167">
        <f>IF(K$38=0,0,K$38/NFM_fec!K$38)</f>
        <v>0.75342369104298546</v>
      </c>
      <c r="L234" s="167">
        <f>IF(L$38=0,0,L$38/NFM_fec!L$38)</f>
        <v>0.75342369104298523</v>
      </c>
      <c r="M234" s="167">
        <f>IF(M$38=0,0,M$38/NFM_fec!M$38)</f>
        <v>0.75342369104298546</v>
      </c>
      <c r="N234" s="167">
        <f>IF(N$38=0,0,N$38/NFM_fec!N$38)</f>
        <v>0.75342369104298546</v>
      </c>
      <c r="O234" s="167">
        <f>IF(O$38=0,0,O$38/NFM_fec!O$38)</f>
        <v>0.75342369104298534</v>
      </c>
      <c r="P234" s="167">
        <f>IF(P$38=0,0,P$38/NFM_fec!P$38)</f>
        <v>0.75342369104298557</v>
      </c>
      <c r="Q234" s="167">
        <f>IF(Q$38=0,0,Q$38/NFM_fec!Q$38)</f>
        <v>0.80541439088776268</v>
      </c>
    </row>
    <row r="235" spans="1:17" x14ac:dyDescent="0.25">
      <c r="A235" s="127" t="s">
        <v>150</v>
      </c>
      <c r="B235" s="166">
        <f>IF(B$43=0,0,B$43/NFM_fec!B$43)</f>
        <v>0.54903330265821504</v>
      </c>
      <c r="C235" s="166">
        <f>IF(C$43=0,0,C$43/NFM_fec!C$43)</f>
        <v>0.5500945409809701</v>
      </c>
      <c r="D235" s="166">
        <f>IF(D$43=0,0,D$43/NFM_fec!D$43)</f>
        <v>0.55009454098097021</v>
      </c>
      <c r="E235" s="166">
        <f>IF(E$43=0,0,E$43/NFM_fec!E$43)</f>
        <v>0.55307011600279055</v>
      </c>
      <c r="F235" s="166">
        <f>IF(F$43=0,0,F$43/NFM_fec!F$43)</f>
        <v>0.56027045201845949</v>
      </c>
      <c r="G235" s="166">
        <f>IF(G$43=0,0,G$43/NFM_fec!G$43)</f>
        <v>0.56767463173706345</v>
      </c>
      <c r="H235" s="166">
        <f>IF(H$43=0,0,H$43/NFM_fec!H$43)</f>
        <v>0.57167186111678758</v>
      </c>
      <c r="I235" s="166">
        <f>IF(I$43=0,0,I$43/NFM_fec!I$43)</f>
        <v>0.58439959272717001</v>
      </c>
      <c r="J235" s="166">
        <f>IF(J$43=0,0,J$43/NFM_fec!J$43)</f>
        <v>0.58439959272717001</v>
      </c>
      <c r="K235" s="166">
        <f>IF(K$43=0,0,K$43/NFM_fec!K$43)</f>
        <v>0.58439959272716979</v>
      </c>
      <c r="L235" s="166">
        <f>IF(L$43=0,0,L$43/NFM_fec!L$43)</f>
        <v>0.58439959272717001</v>
      </c>
      <c r="M235" s="166">
        <f>IF(M$43=0,0,M$43/NFM_fec!M$43)</f>
        <v>0.5843995927271699</v>
      </c>
      <c r="N235" s="166">
        <f>IF(N$43=0,0,N$43/NFM_fec!N$43)</f>
        <v>0.5843995927271699</v>
      </c>
      <c r="O235" s="166">
        <f>IF(O$43=0,0,O$43/NFM_fec!O$43)</f>
        <v>0.58439959272716979</v>
      </c>
      <c r="P235" s="166">
        <f>IF(P$43=0,0,P$43/NFM_fec!P$43)</f>
        <v>0.5843995927271699</v>
      </c>
      <c r="Q235" s="166">
        <f>IF(Q$43=0,0,Q$43/NFM_fec!Q$43)</f>
        <v>0.62472662806744161</v>
      </c>
    </row>
    <row r="236" spans="1:17" x14ac:dyDescent="0.25">
      <c r="A236" s="127" t="s">
        <v>148</v>
      </c>
      <c r="B236" s="166">
        <f>IF(B$44=0,0,B$44/NFM_fec!B$44)</f>
        <v>0.42222236226397719</v>
      </c>
      <c r="C236" s="166">
        <f>IF(C$44=0,0,C$44/NFM_fec!C$44)</f>
        <v>0.44631768977829017</v>
      </c>
      <c r="D236" s="166">
        <f>IF(D$44=0,0,D$44/NFM_fec!D$44)</f>
        <v>0.4488190633280652</v>
      </c>
      <c r="E236" s="166">
        <f>IF(E$44=0,0,E$44/NFM_fec!E$44)</f>
        <v>0.45120647762066712</v>
      </c>
      <c r="F236" s="166">
        <f>IF(F$44=0,0,F$44/NFM_fec!F$44)</f>
        <v>0.45716316634988508</v>
      </c>
      <c r="G236" s="166">
        <f>IF(G$44=0,0,G$44/NFM_fec!G$44)</f>
        <v>0.46301594901179594</v>
      </c>
      <c r="H236" s="166">
        <f>IF(H$44=0,0,H$44/NFM_fec!H$44)</f>
        <v>0.46629712299154163</v>
      </c>
      <c r="I236" s="166">
        <f>IF(I$44=0,0,I$44/NFM_fec!I$44)</f>
        <v>0.46794448201611299</v>
      </c>
      <c r="J236" s="166">
        <f>IF(J$44=0,0,J$44/NFM_fec!J$44)</f>
        <v>0.46700472161750078</v>
      </c>
      <c r="K236" s="166">
        <f>IF(K$44=0,0,K$44/NFM_fec!K$44)</f>
        <v>0.47689035874284064</v>
      </c>
      <c r="L236" s="166">
        <f>IF(L$44=0,0,L$44/NFM_fec!L$44)</f>
        <v>0.4768772327421158</v>
      </c>
      <c r="M236" s="166">
        <f>IF(M$44=0,0,M$44/NFM_fec!M$44)</f>
        <v>0.4768253778339539</v>
      </c>
      <c r="N236" s="166">
        <f>IF(N$44=0,0,N$44/NFM_fec!N$44)</f>
        <v>0.4768690749436808</v>
      </c>
      <c r="O236" s="166">
        <f>IF(O$44=0,0,O$44/NFM_fec!O$44)</f>
        <v>0.47682564844658754</v>
      </c>
      <c r="P236" s="166">
        <f>IF(P$44=0,0,P$44/NFM_fec!P$44)</f>
        <v>0.46751469935076567</v>
      </c>
      <c r="Q236" s="166">
        <f>IF(Q$44=0,0,Q$44/NFM_fec!Q$44)</f>
        <v>0.50555585805841396</v>
      </c>
    </row>
    <row r="237" spans="1:17" x14ac:dyDescent="0.25">
      <c r="A237" s="72" t="s">
        <v>147</v>
      </c>
      <c r="B237" s="165">
        <f>IF(B$51=0,0,B$51/NFM_fec!B$51)</f>
        <v>0.44478204188368481</v>
      </c>
      <c r="C237" s="165">
        <f>IF(C$51=0,0,C$51/NFM_fec!C$51)</f>
        <v>0.44797940711984402</v>
      </c>
      <c r="D237" s="165">
        <f>IF(D$51=0,0,D$51/NFM_fec!D$51)</f>
        <v>0.47385037703473315</v>
      </c>
      <c r="E237" s="165">
        <f>IF(E$51=0,0,E$51/NFM_fec!E$51)</f>
        <v>0.48193762050455335</v>
      </c>
      <c r="F237" s="165">
        <f>IF(F$51=0,0,F$51/NFM_fec!F$51)</f>
        <v>0.50963285631380573</v>
      </c>
      <c r="G237" s="165">
        <f>IF(G$51=0,0,G$51/NFM_fec!G$51)</f>
        <v>0.52257666334674779</v>
      </c>
      <c r="H237" s="165">
        <f>IF(H$51=0,0,H$51/NFM_fec!H$51)</f>
        <v>0.51132882755718878</v>
      </c>
      <c r="I237" s="165">
        <f>IF(I$51=0,0,I$51/NFM_fec!I$51)</f>
        <v>0.47627135316217839</v>
      </c>
      <c r="J237" s="165">
        <f>IF(J$51=0,0,J$51/NFM_fec!J$51)</f>
        <v>0.47381936150026266</v>
      </c>
      <c r="K237" s="165">
        <f>IF(K$51=0,0,K$51/NFM_fec!K$51)</f>
        <v>0.48673786814201708</v>
      </c>
      <c r="L237" s="165">
        <f>IF(L$51=0,0,L$51/NFM_fec!L$51)</f>
        <v>0.57226651550562124</v>
      </c>
      <c r="M237" s="165">
        <f>IF(M$51=0,0,M$51/NFM_fec!M$51)</f>
        <v>0.56263287138109741</v>
      </c>
      <c r="N237" s="165">
        <f>IF(N$51=0,0,N$51/NFM_fec!N$51)</f>
        <v>0.52932267552064505</v>
      </c>
      <c r="O237" s="165">
        <f>IF(O$51=0,0,O$51/NFM_fec!O$51)</f>
        <v>0.47959149717388078</v>
      </c>
      <c r="P237" s="165">
        <f>IF(P$51=0,0,P$51/NFM_fec!P$51)</f>
        <v>0.47553407464497316</v>
      </c>
      <c r="Q237" s="165">
        <f>IF(Q$51=0,0,Q$51/NFM_fec!Q$51)</f>
        <v>0.50736935789344506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0.44093028589306904</v>
      </c>
      <c r="C239" s="170">
        <f>IF(C$70=0,0,C$70/NFM_fec!C$70)</f>
        <v>0.45303121998740659</v>
      </c>
      <c r="D239" s="170">
        <f>IF(D$70=0,0,D$70/NFM_fec!D$70)</f>
        <v>0.46385299747647679</v>
      </c>
      <c r="E239" s="170">
        <f>IF(E$70=0,0,E$70/NFM_fec!E$70)</f>
        <v>0.48019141854691549</v>
      </c>
      <c r="F239" s="170">
        <f>IF(F$70=0,0,F$70/NFM_fec!F$70)</f>
        <v>0.48019509045942538</v>
      </c>
      <c r="G239" s="170">
        <f>IF(G$70=0,0,G$70/NFM_fec!G$70)</f>
        <v>0.48011097757984234</v>
      </c>
      <c r="H239" s="170">
        <f>IF(H$70=0,0,H$70/NFM_fec!H$70)</f>
        <v>0.4857112872602915</v>
      </c>
      <c r="I239" s="170">
        <f>IF(I$70=0,0,I$70/NFM_fec!I$70)</f>
        <v>0.489268759908707</v>
      </c>
      <c r="J239" s="170">
        <f>IF(J$70=0,0,J$70/NFM_fec!J$70)</f>
        <v>0.48801959541046208</v>
      </c>
      <c r="K239" s="170">
        <f>IF(K$70=0,0,K$70/NFM_fec!K$70)</f>
        <v>0.48757460104073153</v>
      </c>
      <c r="L239" s="170">
        <f>IF(L$70=0,0,L$70/NFM_fec!L$70)</f>
        <v>0.53622852881554517</v>
      </c>
      <c r="M239" s="170">
        <f>IF(M$70=0,0,M$70/NFM_fec!M$70)</f>
        <v>0.54893834444389522</v>
      </c>
      <c r="N239" s="170">
        <f>IF(N$70=0,0,N$70/NFM_fec!N$70)</f>
        <v>0.54545936455438648</v>
      </c>
      <c r="O239" s="170">
        <f>IF(O$70=0,0,O$70/NFM_fec!O$70)</f>
        <v>0.53777909386482525</v>
      </c>
      <c r="P239" s="170">
        <f>IF(P$70=0,0,P$70/NFM_fec!P$70)</f>
        <v>0.53272591237134204</v>
      </c>
      <c r="Q239" s="170">
        <f>IF(Q$70=0,0,Q$70/NFM_fec!Q$70)</f>
        <v>0.5340643549106161</v>
      </c>
    </row>
    <row r="240" spans="1:17" x14ac:dyDescent="0.25">
      <c r="A240" s="132" t="s">
        <v>83</v>
      </c>
      <c r="B240" s="169">
        <f>IF(B$71=0,0,B$71/NFM_fec!B$71)</f>
        <v>0.41783511510188015</v>
      </c>
      <c r="C240" s="169">
        <f>IF(C$71=0,0,C$71/NFM_fec!C$71)</f>
        <v>0.41783511510188021</v>
      </c>
      <c r="D240" s="169">
        <f>IF(D$71=0,0,D$71/NFM_fec!D$71)</f>
        <v>0.42440291686337561</v>
      </c>
      <c r="E240" s="169">
        <f>IF(E$71=0,0,E$71/NFM_fec!E$71)</f>
        <v>0.43789011025125107</v>
      </c>
      <c r="F240" s="169">
        <f>IF(F$71=0,0,F$71/NFM_fec!F$71)</f>
        <v>0.43789011025125107</v>
      </c>
      <c r="G240" s="169">
        <f>IF(G$71=0,0,G$71/NFM_fec!G$71)</f>
        <v>0.43789011025125107</v>
      </c>
      <c r="H240" s="169">
        <f>IF(H$71=0,0,H$71/NFM_fec!H$71)</f>
        <v>0.45005340682791395</v>
      </c>
      <c r="I240" s="169">
        <f>IF(I$71=0,0,I$71/NFM_fec!I$71)</f>
        <v>0.45409657314801288</v>
      </c>
      <c r="J240" s="169">
        <f>IF(J$71=0,0,J$71/NFM_fec!J$71)</f>
        <v>0.45563817405816903</v>
      </c>
      <c r="K240" s="169">
        <f>IF(K$71=0,0,K$71/NFM_fec!K$71)</f>
        <v>0.45563817405816898</v>
      </c>
      <c r="L240" s="169">
        <f>IF(L$71=0,0,L$71/NFM_fec!L$71)</f>
        <v>0.48034049872893569</v>
      </c>
      <c r="M240" s="169">
        <f>IF(M$71=0,0,M$71/NFM_fec!M$71)</f>
        <v>0.49502521825812351</v>
      </c>
      <c r="N240" s="169">
        <f>IF(N$71=0,0,N$71/NFM_fec!N$71)</f>
        <v>0.49502521825812357</v>
      </c>
      <c r="O240" s="169">
        <f>IF(O$71=0,0,O$71/NFM_fec!O$71)</f>
        <v>0.49502521825812351</v>
      </c>
      <c r="P240" s="169">
        <f>IF(P$71=0,0,P$71/NFM_fec!P$71)</f>
        <v>0.49502521825812351</v>
      </c>
      <c r="Q240" s="169">
        <f>IF(Q$71=0,0,Q$71/NFM_fec!Q$71)</f>
        <v>0.49502521825812351</v>
      </c>
    </row>
    <row r="241" spans="1:17" x14ac:dyDescent="0.25">
      <c r="A241" s="76" t="s">
        <v>82</v>
      </c>
      <c r="B241" s="168">
        <f>IF(B$72=0,0,B$72/NFM_fec!B$72)</f>
        <v>0.1085906118776062</v>
      </c>
      <c r="C241" s="168">
        <f>IF(C$72=0,0,C$72/NFM_fec!C$72)</f>
        <v>0.10859061187760623</v>
      </c>
      <c r="D241" s="168">
        <f>IF(D$72=0,0,D$72/NFM_fec!D$72)</f>
        <v>0.11029750913490761</v>
      </c>
      <c r="E241" s="168">
        <f>IF(E$72=0,0,E$72/NFM_fec!E$72)</f>
        <v>0.11380267787148901</v>
      </c>
      <c r="F241" s="168">
        <f>IF(F$72=0,0,F$72/NFM_fec!F$72)</f>
        <v>0.11380267787148902</v>
      </c>
      <c r="G241" s="168">
        <f>IF(G$72=0,0,G$72/NFM_fec!G$72)</f>
        <v>0.11380267787148901</v>
      </c>
      <c r="H241" s="168">
        <f>IF(H$72=0,0,H$72/NFM_fec!H$72)</f>
        <v>0.11696378082806209</v>
      </c>
      <c r="I241" s="168">
        <f>IF(I$72=0,0,I$72/NFM_fec!I$72)</f>
        <v>0.11801455394107689</v>
      </c>
      <c r="J241" s="168">
        <f>IF(J$72=0,0,J$72/NFM_fec!J$72)</f>
        <v>0.11841519854957058</v>
      </c>
      <c r="K241" s="168">
        <f>IF(K$72=0,0,K$72/NFM_fec!K$72)</f>
        <v>0.1184151985495706</v>
      </c>
      <c r="L241" s="168">
        <f>IF(L$72=0,0,L$72/NFM_fec!L$72)</f>
        <v>0.12483505282664296</v>
      </c>
      <c r="M241" s="168">
        <f>IF(M$72=0,0,M$72/NFM_fec!M$72)</f>
        <v>0.12865144503804612</v>
      </c>
      <c r="N241" s="168">
        <f>IF(N$72=0,0,N$72/NFM_fec!N$72)</f>
        <v>0.1286514450380461</v>
      </c>
      <c r="O241" s="168">
        <f>IF(O$72=0,0,O$72/NFM_fec!O$72)</f>
        <v>0.1286514450380461</v>
      </c>
      <c r="P241" s="168">
        <f>IF(P$72=0,0,P$72/NFM_fec!P$72)</f>
        <v>0.12865144503804612</v>
      </c>
      <c r="Q241" s="168">
        <f>IF(Q$72=0,0,Q$72/NFM_fec!Q$72)</f>
        <v>0.1286514450380461</v>
      </c>
    </row>
    <row r="242" spans="1:17" x14ac:dyDescent="0.25">
      <c r="A242" s="76" t="s">
        <v>81</v>
      </c>
      <c r="B242" s="168">
        <f>IF(B$73=0,0,B$73/NFM_fec!B$73)</f>
        <v>0.5981338191634169</v>
      </c>
      <c r="C242" s="168">
        <f>IF(C$73=0,0,C$73/NFM_fec!C$73)</f>
        <v>0.59813381916341701</v>
      </c>
      <c r="D242" s="168">
        <f>IF(D$73=0,0,D$73/NFM_fec!D$73)</f>
        <v>0.60753567221292337</v>
      </c>
      <c r="E242" s="168">
        <f>IF(E$73=0,0,E$73/NFM_fec!E$73)</f>
        <v>0.62684268160326284</v>
      </c>
      <c r="F242" s="168">
        <f>IF(F$73=0,0,F$73/NFM_fec!F$73)</f>
        <v>0.62684268160326284</v>
      </c>
      <c r="G242" s="168">
        <f>IF(G$73=0,0,G$73/NFM_fec!G$73)</f>
        <v>0.62684268160326284</v>
      </c>
      <c r="H242" s="168">
        <f>IF(H$73=0,0,H$73/NFM_fec!H$73)</f>
        <v>0.6442545236722157</v>
      </c>
      <c r="I242" s="168">
        <f>IF(I$73=0,0,I$73/NFM_fec!I$73)</f>
        <v>0.6500423438556967</v>
      </c>
      <c r="J242" s="168">
        <f>IF(J$73=0,0,J$73/NFM_fec!J$73)</f>
        <v>0.65224915608063994</v>
      </c>
      <c r="K242" s="168">
        <f>IF(K$73=0,0,K$73/NFM_fec!K$73)</f>
        <v>0.65224915608063994</v>
      </c>
      <c r="L242" s="168">
        <f>IF(L$73=0,0,L$73/NFM_fec!L$73)</f>
        <v>0.68761070245028311</v>
      </c>
      <c r="M242" s="168">
        <f>IF(M$73=0,0,M$73/NFM_fec!M$73)</f>
        <v>0.70863197868551553</v>
      </c>
      <c r="N242" s="168">
        <f>IF(N$73=0,0,N$73/NFM_fec!N$73)</f>
        <v>0.70863197868551553</v>
      </c>
      <c r="O242" s="168">
        <f>IF(O$73=0,0,O$73/NFM_fec!O$73)</f>
        <v>0.70863197868551564</v>
      </c>
      <c r="P242" s="168">
        <f>IF(P$73=0,0,P$73/NFM_fec!P$73)</f>
        <v>0.70863197868551564</v>
      </c>
      <c r="Q242" s="168">
        <f>IF(Q$73=0,0,Q$73/NFM_fec!Q$73)</f>
        <v>0.70863197868551586</v>
      </c>
    </row>
    <row r="243" spans="1:17" x14ac:dyDescent="0.25">
      <c r="A243" s="76" t="s">
        <v>80</v>
      </c>
      <c r="B243" s="168">
        <f>IF(B$74=0,0,B$74/NFM_fec!B$74)</f>
        <v>0.41449854694981619</v>
      </c>
      <c r="C243" s="168">
        <f>IF(C$74=0,0,C$74/NFM_fec!C$74)</f>
        <v>0.41449854694981619</v>
      </c>
      <c r="D243" s="168">
        <f>IF(D$74=0,0,D$74/NFM_fec!D$74)</f>
        <v>0.42101390238166042</v>
      </c>
      <c r="E243" s="168">
        <f>IF(E$74=0,0,E$74/NFM_fec!E$74)</f>
        <v>0.43439339553494044</v>
      </c>
      <c r="F243" s="168">
        <f>IF(F$74=0,0,F$74/NFM_fec!F$74)</f>
        <v>0.43439339553494044</v>
      </c>
      <c r="G243" s="168">
        <f>IF(G$74=0,0,G$74/NFM_fec!G$74)</f>
        <v>0.43439339553494039</v>
      </c>
      <c r="H243" s="168">
        <f>IF(H$74=0,0,H$74/NFM_fec!H$74)</f>
        <v>0.44645956368339085</v>
      </c>
      <c r="I243" s="168">
        <f>IF(I$74=0,0,I$74/NFM_fec!I$74)</f>
        <v>0.45047044382291401</v>
      </c>
      <c r="J243" s="168">
        <f>IF(J$74=0,0,J$74/NFM_fec!J$74)</f>
        <v>0.45199973447882358</v>
      </c>
      <c r="K243" s="168">
        <f>IF(K$74=0,0,K$74/NFM_fec!K$74)</f>
        <v>0.45199973447882347</v>
      </c>
      <c r="L243" s="168">
        <f>IF(L$74=0,0,L$74/NFM_fec!L$74)</f>
        <v>0.47650480193783495</v>
      </c>
      <c r="M243" s="168">
        <f>IF(M$74=0,0,M$74/NFM_fec!M$74)</f>
        <v>0.49107225854264874</v>
      </c>
      <c r="N243" s="168">
        <f>IF(N$74=0,0,N$74/NFM_fec!N$74)</f>
        <v>0.49107225854264869</v>
      </c>
      <c r="O243" s="168">
        <f>IF(O$74=0,0,O$74/NFM_fec!O$74)</f>
        <v>0.49107225854264869</v>
      </c>
      <c r="P243" s="168">
        <f>IF(P$74=0,0,P$74/NFM_fec!P$74)</f>
        <v>0.49107225854264863</v>
      </c>
      <c r="Q243" s="168">
        <f>IF(Q$74=0,0,Q$74/NFM_fec!Q$74)</f>
        <v>0.49107225854264863</v>
      </c>
    </row>
    <row r="244" spans="1:17" x14ac:dyDescent="0.25">
      <c r="A244" s="129" t="s">
        <v>79</v>
      </c>
      <c r="B244" s="167">
        <f>IF(B$75=0,0,B$75/NFM_fec!B$75)</f>
        <v>0.65507786973154147</v>
      </c>
      <c r="C244" s="167">
        <f>IF(C$75=0,0,C$75/NFM_fec!C$75)</f>
        <v>0.65507786973154147</v>
      </c>
      <c r="D244" s="167">
        <f>IF(D$75=0,0,D$75/NFM_fec!D$75)</f>
        <v>0.66537480608570709</v>
      </c>
      <c r="E244" s="167">
        <f>IF(E$75=0,0,E$75/NFM_fec!E$75)</f>
        <v>0.68651989799841673</v>
      </c>
      <c r="F244" s="167">
        <f>IF(F$75=0,0,F$75/NFM_fec!F$75)</f>
        <v>0.68651989799841662</v>
      </c>
      <c r="G244" s="167">
        <f>IF(G$75=0,0,G$75/NFM_fec!G$75)</f>
        <v>0.68651989799841662</v>
      </c>
      <c r="H244" s="167">
        <f>IF(H$75=0,0,H$75/NFM_fec!H$75)</f>
        <v>0.70558939723954772</v>
      </c>
      <c r="I244" s="167">
        <f>IF(I$75=0,0,I$75/NFM_fec!I$75)</f>
        <v>0.71192823446076858</v>
      </c>
      <c r="J244" s="167">
        <f>IF(J$75=0,0,J$75/NFM_fec!J$75)</f>
        <v>0.71434514152219386</v>
      </c>
      <c r="K244" s="167">
        <f>IF(K$75=0,0,K$75/NFM_fec!K$75)</f>
        <v>0.71434514152219386</v>
      </c>
      <c r="L244" s="167">
        <f>IF(L$75=0,0,L$75/NFM_fec!L$75)</f>
        <v>0.75307320825922985</v>
      </c>
      <c r="M244" s="167">
        <f>IF(M$75=0,0,M$75/NFM_fec!M$75)</f>
        <v>0.77609577012418951</v>
      </c>
      <c r="N244" s="167">
        <f>IF(N$75=0,0,N$75/NFM_fec!N$75)</f>
        <v>0.77609577012418951</v>
      </c>
      <c r="O244" s="167">
        <f>IF(O$75=0,0,O$75/NFM_fec!O$75)</f>
        <v>0.77609577012418951</v>
      </c>
      <c r="P244" s="167">
        <f>IF(P$75=0,0,P$75/NFM_fec!P$75)</f>
        <v>0.7760957701241894</v>
      </c>
      <c r="Q244" s="167">
        <f>IF(Q$75=0,0,Q$75/NFM_fec!Q$75)</f>
        <v>0.77609577012418951</v>
      </c>
    </row>
    <row r="245" spans="1:17" x14ac:dyDescent="0.25">
      <c r="A245" s="127" t="s">
        <v>149</v>
      </c>
      <c r="B245" s="166">
        <f>IF(B$80=0,0,B$80/NFM_fec!B$80)</f>
        <v>0.44997813942095144</v>
      </c>
      <c r="C245" s="166">
        <f>IF(C$80=0,0,C$80/NFM_fec!C$80)</f>
        <v>0.44960615995252035</v>
      </c>
      <c r="D245" s="166">
        <f>IF(D$80=0,0,D$80/NFM_fec!D$80)</f>
        <v>0.45737836665357545</v>
      </c>
      <c r="E245" s="166">
        <f>IF(E$80=0,0,E$80/NFM_fec!E$80)</f>
        <v>0.47187909600765671</v>
      </c>
      <c r="F245" s="166">
        <f>IF(F$80=0,0,F$80/NFM_fec!F$80)</f>
        <v>0.47194853871950299</v>
      </c>
      <c r="G245" s="166">
        <f>IF(G$80=0,0,G$80/NFM_fec!G$80)</f>
        <v>0.47179169584052022</v>
      </c>
      <c r="H245" s="166">
        <f>IF(H$80=0,0,H$80/NFM_fec!H$80)</f>
        <v>0.46246144397352096</v>
      </c>
      <c r="I245" s="166">
        <f>IF(I$80=0,0,I$80/NFM_fec!I$80)</f>
        <v>0.48908858179181219</v>
      </c>
      <c r="J245" s="166">
        <f>IF(J$80=0,0,J$80/NFM_fec!J$80)</f>
        <v>0.49102914746191945</v>
      </c>
      <c r="K245" s="166">
        <f>IF(K$80=0,0,K$80/NFM_fec!K$80)</f>
        <v>0.46834230732222709</v>
      </c>
      <c r="L245" s="166">
        <f>IF(L$80=0,0,L$80/NFM_fec!L$80)</f>
        <v>0.51772317563193315</v>
      </c>
      <c r="M245" s="166">
        <f>IF(M$80=0,0,M$80/NFM_fec!M$80)</f>
        <v>0.53350343327357608</v>
      </c>
      <c r="N245" s="166">
        <f>IF(N$80=0,0,N$80/NFM_fec!N$80)</f>
        <v>0.53354329678278323</v>
      </c>
      <c r="O245" s="166">
        <f>IF(O$80=0,0,O$80/NFM_fec!O$80)</f>
        <v>0.5335036801450348</v>
      </c>
      <c r="P245" s="166">
        <f>IF(P$80=0,0,P$80/NFM_fec!P$80)</f>
        <v>0.53342904229427535</v>
      </c>
      <c r="Q245" s="166">
        <f>IF(Q$80=0,0,Q$80/NFM_fec!Q$80)</f>
        <v>0.53356315243328534</v>
      </c>
    </row>
    <row r="246" spans="1:17" x14ac:dyDescent="0.25">
      <c r="A246" s="127" t="s">
        <v>148</v>
      </c>
      <c r="B246" s="166">
        <f>IF(B$87=0,0,B$87/NFM_fec!B$87)</f>
        <v>0.42748733008030465</v>
      </c>
      <c r="C246" s="166">
        <f>IF(C$87=0,0,C$87/NFM_fec!C$87)</f>
        <v>0.45101134848002306</v>
      </c>
      <c r="D246" s="166">
        <f>IF(D$87=0,0,D$87/NFM_fec!D$87)</f>
        <v>0.46066804637190528</v>
      </c>
      <c r="E246" s="166">
        <f>IF(E$87=0,0,E$87/NFM_fec!E$87)</f>
        <v>0.47526522551208861</v>
      </c>
      <c r="F246" s="166">
        <f>IF(F$87=0,0,F$87/NFM_fec!F$87)</f>
        <v>0.47535100768554572</v>
      </c>
      <c r="G246" s="166">
        <f>IF(G$87=0,0,G$87/NFM_fec!G$87)</f>
        <v>0.47515726059974356</v>
      </c>
      <c r="H246" s="166">
        <f>IF(H$87=0,0,H$87/NFM_fec!H$87)</f>
        <v>0.48837760714325013</v>
      </c>
      <c r="I246" s="166">
        <f>IF(I$87=0,0,I$87/NFM_fec!I$87)</f>
        <v>0.48373601144350376</v>
      </c>
      <c r="J246" s="166">
        <f>IF(J$87=0,0,J$87/NFM_fec!J$87)</f>
        <v>0.48440346239119442</v>
      </c>
      <c r="K246" s="166">
        <f>IF(K$87=0,0,K$87/NFM_fec!K$87)</f>
        <v>0.49465739908560691</v>
      </c>
      <c r="L246" s="166">
        <f>IF(L$87=0,0,L$87/NFM_fec!L$87)</f>
        <v>0.52146078940982277</v>
      </c>
      <c r="M246" s="166">
        <f>IF(M$87=0,0,M$87/NFM_fec!M$87)</f>
        <v>0.53734418070032575</v>
      </c>
      <c r="N246" s="166">
        <f>IF(N$87=0,0,N$87/NFM_fec!N$87)</f>
        <v>0.53739342385875788</v>
      </c>
      <c r="O246" s="166">
        <f>IF(O$87=0,0,O$87/NFM_fec!O$87)</f>
        <v>0.53734448565918635</v>
      </c>
      <c r="P246" s="166">
        <f>IF(P$87=0,0,P$87/NFM_fec!P$87)</f>
        <v>0.52685178844545033</v>
      </c>
      <c r="Q246" s="166">
        <f>IF(Q$87=0,0,Q$87/NFM_fec!Q$87)</f>
        <v>0.53294479192339739</v>
      </c>
    </row>
    <row r="247" spans="1:17" x14ac:dyDescent="0.25">
      <c r="A247" s="72" t="s">
        <v>147</v>
      </c>
      <c r="B247" s="165">
        <f>IF(B$94=0,0,B$94/NFM_fec!B$94)</f>
        <v>0.43817401483151563</v>
      </c>
      <c r="C247" s="165">
        <f>IF(C$94=0,0,C$94/NFM_fec!C$94)</f>
        <v>0.4442662889050199</v>
      </c>
      <c r="D247" s="165">
        <f>IF(D$94=0,0,D$94/NFM_fec!D$94)</f>
        <v>0.46140575358325009</v>
      </c>
      <c r="E247" s="165">
        <f>IF(E$94=0,0,E$94/NFM_fec!E$94)</f>
        <v>0.48317310333087454</v>
      </c>
      <c r="F247" s="165">
        <f>IF(F$94=0,0,F$94/NFM_fec!F$94)</f>
        <v>0.48293282779087532</v>
      </c>
      <c r="G247" s="165">
        <f>IF(G$94=0,0,G$94/NFM_fec!G$94)</f>
        <v>0.48314436906897201</v>
      </c>
      <c r="H247" s="165">
        <f>IF(H$94=0,0,H$94/NFM_fec!H$94)</f>
        <v>0.48992438850126413</v>
      </c>
      <c r="I247" s="165">
        <f>IF(I$94=0,0,I$94/NFM_fec!I$94)</f>
        <v>0.4816906422910201</v>
      </c>
      <c r="J247" s="165">
        <f>IF(J$94=0,0,J$94/NFM_fec!J$94)</f>
        <v>0.47223237818520097</v>
      </c>
      <c r="K247" s="165">
        <f>IF(K$94=0,0,K$94/NFM_fec!K$94)</f>
        <v>0.47720516789824341</v>
      </c>
      <c r="L247" s="165">
        <f>IF(L$94=0,0,L$94/NFM_fec!L$94)</f>
        <v>0.5710789924156896</v>
      </c>
      <c r="M247" s="165">
        <f>IF(M$94=0,0,M$94/NFM_fec!M$94)</f>
        <v>0.57262462384417323</v>
      </c>
      <c r="N247" s="165">
        <f>IF(N$94=0,0,N$94/NFM_fec!N$94)</f>
        <v>0.55728296001889543</v>
      </c>
      <c r="O247" s="165">
        <f>IF(O$94=0,0,O$94/NFM_fec!O$94)</f>
        <v>0.52388541904839847</v>
      </c>
      <c r="P247" s="165">
        <f>IF(P$94=0,0,P$94/NFM_fec!P$94)</f>
        <v>0.52296346573297203</v>
      </c>
      <c r="Q247" s="165">
        <f>IF(Q$94=0,0,Q$94/NFM_fec!Q$94)</f>
        <v>0.51641874697140899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0.34892064361310005</v>
      </c>
      <c r="C249" s="170">
        <f>IF(C$112=0,0,C$112/NFM_fec!C$112)</f>
        <v>0.35532667832419135</v>
      </c>
      <c r="D249" s="170">
        <f>IF(D$112=0,0,D$112/NFM_fec!D$112)</f>
        <v>0.35770440821979721</v>
      </c>
      <c r="E249" s="170">
        <f>IF(E$112=0,0,E$112/NFM_fec!E$112)</f>
        <v>0.35862255273512028</v>
      </c>
      <c r="F249" s="170">
        <f>IF(F$112=0,0,F$112/NFM_fec!F$112)</f>
        <v>0.35871288691735459</v>
      </c>
      <c r="G249" s="170">
        <f>IF(G$112=0,0,G$112/NFM_fec!G$112)</f>
        <v>0.35055250549693717</v>
      </c>
      <c r="H249" s="170">
        <f>IF(H$112=0,0,H$112/NFM_fec!H$112)</f>
        <v>0.34667533228948116</v>
      </c>
      <c r="I249" s="170">
        <f>IF(I$112=0,0,I$112/NFM_fec!I$112)</f>
        <v>0.35399781859255203</v>
      </c>
      <c r="J249" s="170">
        <f>IF(J$112=0,0,J$112/NFM_fec!J$112)</f>
        <v>0.34922362600539236</v>
      </c>
      <c r="K249" s="170">
        <f>IF(K$112=0,0,K$112/NFM_fec!K$112)</f>
        <v>0.37645402908862796</v>
      </c>
      <c r="L249" s="170">
        <f>IF(L$112=0,0,L$112/NFM_fec!L$112)</f>
        <v>0.39487083638803344</v>
      </c>
      <c r="M249" s="170">
        <f>IF(M$112=0,0,M$112/NFM_fec!M$112)</f>
        <v>0.42101813870484017</v>
      </c>
      <c r="N249" s="170">
        <f>IF(N$112=0,0,N$112/NFM_fec!N$112)</f>
        <v>0.41885331023731742</v>
      </c>
      <c r="O249" s="170">
        <f>IF(O$112=0,0,O$112/NFM_fec!O$112)</f>
        <v>0.41415826989707871</v>
      </c>
      <c r="P249" s="170">
        <f>IF(P$112=0,0,P$112/NFM_fec!P$112)</f>
        <v>0.41145931714548101</v>
      </c>
      <c r="Q249" s="170">
        <f>IF(Q$112=0,0,Q$112/NFM_fec!Q$112)</f>
        <v>0.41210545606517157</v>
      </c>
    </row>
    <row r="250" spans="1:17" x14ac:dyDescent="0.25">
      <c r="A250" s="132" t="s">
        <v>83</v>
      </c>
      <c r="B250" s="169">
        <f>IF(B$113=0,0,B$113/NFM_fec!B$113)</f>
        <v>0.4135884561803656</v>
      </c>
      <c r="C250" s="169">
        <f>IF(C$113=0,0,C$113/NFM_fec!C$113)</f>
        <v>0.41358845618036572</v>
      </c>
      <c r="D250" s="169">
        <f>IF(D$113=0,0,D$113/NFM_fec!D$113)</f>
        <v>0.41358845618036572</v>
      </c>
      <c r="E250" s="169">
        <f>IF(E$113=0,0,E$113/NFM_fec!E$113)</f>
        <v>0.41358845618036566</v>
      </c>
      <c r="F250" s="169">
        <f>IF(F$113=0,0,F$113/NFM_fec!F$113)</f>
        <v>0.41358845618036572</v>
      </c>
      <c r="G250" s="169">
        <f>IF(G$113=0,0,G$113/NFM_fec!G$113)</f>
        <v>0.41358845618036566</v>
      </c>
      <c r="H250" s="169">
        <f>IF(H$113=0,0,H$113/NFM_fec!H$113)</f>
        <v>0.4135884561803656</v>
      </c>
      <c r="I250" s="169">
        <f>IF(I$113=0,0,I$113/NFM_fec!I$113)</f>
        <v>0.41358845618036566</v>
      </c>
      <c r="J250" s="169">
        <f>IF(J$113=0,0,J$113/NFM_fec!J$113)</f>
        <v>0.41358845618036566</v>
      </c>
      <c r="K250" s="169">
        <f>IF(K$113=0,0,K$113/NFM_fec!K$113)</f>
        <v>0.44108331881151264</v>
      </c>
      <c r="L250" s="169">
        <f>IF(L$113=0,0,L$113/NFM_fec!L$113)</f>
        <v>0.44890600795096591</v>
      </c>
      <c r="M250" s="169">
        <f>IF(M$113=0,0,M$113/NFM_fec!M$113)</f>
        <v>0.4811350152350326</v>
      </c>
      <c r="N250" s="169">
        <f>IF(N$113=0,0,N$113/NFM_fec!N$113)</f>
        <v>0.4811350152350326</v>
      </c>
      <c r="O250" s="169">
        <f>IF(O$113=0,0,O$113/NFM_fec!O$113)</f>
        <v>0.48113501523503266</v>
      </c>
      <c r="P250" s="169">
        <f>IF(P$113=0,0,P$113/NFM_fec!P$113)</f>
        <v>0.48113501523503255</v>
      </c>
      <c r="Q250" s="169">
        <f>IF(Q$113=0,0,Q$113/NFM_fec!Q$113)</f>
        <v>0.4811350152350326</v>
      </c>
    </row>
    <row r="251" spans="1:17" x14ac:dyDescent="0.25">
      <c r="A251" s="76" t="s">
        <v>82</v>
      </c>
      <c r="B251" s="168">
        <f>IF(B$114=0,0,B$114/NFM_fec!B$114)</f>
        <v>0.10761422302379126</v>
      </c>
      <c r="C251" s="168">
        <f>IF(C$114=0,0,C$114/NFM_fec!C$114)</f>
        <v>0.10761422302379123</v>
      </c>
      <c r="D251" s="168">
        <f>IF(D$114=0,0,D$114/NFM_fec!D$114)</f>
        <v>0.10761422302379127</v>
      </c>
      <c r="E251" s="168">
        <f>IF(E$114=0,0,E$114/NFM_fec!E$114)</f>
        <v>0.10761422302379126</v>
      </c>
      <c r="F251" s="168">
        <f>IF(F$114=0,0,F$114/NFM_fec!F$114)</f>
        <v>0.10761422302379124</v>
      </c>
      <c r="G251" s="168">
        <f>IF(G$114=0,0,G$114/NFM_fec!G$114)</f>
        <v>0.10761422302379124</v>
      </c>
      <c r="H251" s="168">
        <f>IF(H$114=0,0,H$114/NFM_fec!H$114)</f>
        <v>0.10761422302379127</v>
      </c>
      <c r="I251" s="168">
        <f>IF(I$114=0,0,I$114/NFM_fec!I$114)</f>
        <v>0.10761422302379126</v>
      </c>
      <c r="J251" s="168">
        <f>IF(J$114=0,0,J$114/NFM_fec!J$114)</f>
        <v>0.10761422302379127</v>
      </c>
      <c r="K251" s="168">
        <f>IF(K$114=0,0,K$114/NFM_fec!K$114)</f>
        <v>0.11476828700933539</v>
      </c>
      <c r="L251" s="168">
        <f>IF(L$114=0,0,L$114/NFM_fec!L$114)</f>
        <v>0.11680372247935199</v>
      </c>
      <c r="M251" s="168">
        <f>IF(M$114=0,0,M$114/NFM_fec!M$114)</f>
        <v>0.12518959381080527</v>
      </c>
      <c r="N251" s="168">
        <f>IF(N$114=0,0,N$114/NFM_fec!N$114)</f>
        <v>0.12518959381080524</v>
      </c>
      <c r="O251" s="168">
        <f>IF(O$114=0,0,O$114/NFM_fec!O$114)</f>
        <v>0.12518959381080522</v>
      </c>
      <c r="P251" s="168">
        <f>IF(P$114=0,0,P$114/NFM_fec!P$114)</f>
        <v>0.12518959381080524</v>
      </c>
      <c r="Q251" s="168">
        <f>IF(Q$114=0,0,Q$114/NFM_fec!Q$114)</f>
        <v>0.12518959381080524</v>
      </c>
    </row>
    <row r="252" spans="1:17" x14ac:dyDescent="0.25">
      <c r="A252" s="76" t="s">
        <v>81</v>
      </c>
      <c r="B252" s="168">
        <f>IF(B$115=0,0,B$115/NFM_fec!B$115)</f>
        <v>0.59202330087283295</v>
      </c>
      <c r="C252" s="168">
        <f>IF(C$115=0,0,C$115/NFM_fec!C$115)</f>
        <v>0.59202330087283295</v>
      </c>
      <c r="D252" s="168">
        <f>IF(D$115=0,0,D$115/NFM_fec!D$115)</f>
        <v>0.59202330087283295</v>
      </c>
      <c r="E252" s="168">
        <f>IF(E$115=0,0,E$115/NFM_fec!E$115)</f>
        <v>0.59202330087283295</v>
      </c>
      <c r="F252" s="168">
        <f>IF(F$115=0,0,F$115/NFM_fec!F$115)</f>
        <v>0.59202330087283306</v>
      </c>
      <c r="G252" s="168">
        <f>IF(G$115=0,0,G$115/NFM_fec!G$115)</f>
        <v>0.59202330087283295</v>
      </c>
      <c r="H252" s="168">
        <f>IF(H$115=0,0,H$115/NFM_fec!H$115)</f>
        <v>0.59202330087283295</v>
      </c>
      <c r="I252" s="168">
        <f>IF(I$115=0,0,I$115/NFM_fec!I$115)</f>
        <v>0.59202330087283295</v>
      </c>
      <c r="J252" s="168">
        <f>IF(J$115=0,0,J$115/NFM_fec!J$115)</f>
        <v>0.59202330087283295</v>
      </c>
      <c r="K252" s="168">
        <f>IF(K$115=0,0,K$115/NFM_fec!K$115)</f>
        <v>0.63138029715427191</v>
      </c>
      <c r="L252" s="168">
        <f>IF(L$115=0,0,L$115/NFM_fec!L$115)</f>
        <v>0.6425779362006131</v>
      </c>
      <c r="M252" s="168">
        <f>IF(M$115=0,0,M$115/NFM_fec!M$115)</f>
        <v>0.68871153347840264</v>
      </c>
      <c r="N252" s="168">
        <f>IF(N$115=0,0,N$115/NFM_fec!N$115)</f>
        <v>0.68871153347840253</v>
      </c>
      <c r="O252" s="168">
        <f>IF(O$115=0,0,O$115/NFM_fec!O$115)</f>
        <v>0.68871153347840264</v>
      </c>
      <c r="P252" s="168">
        <f>IF(P$115=0,0,P$115/NFM_fec!P$115)</f>
        <v>0.68871153347840264</v>
      </c>
      <c r="Q252" s="168">
        <f>IF(Q$115=0,0,Q$115/NFM_fec!Q$115)</f>
        <v>0.68871153347840275</v>
      </c>
    </row>
    <row r="253" spans="1:17" x14ac:dyDescent="0.25">
      <c r="A253" s="76" t="s">
        <v>80</v>
      </c>
      <c r="B253" s="168">
        <f>IF(B$116=0,0,B$116/NFM_fec!B$116)</f>
        <v>0.41091195617622245</v>
      </c>
      <c r="C253" s="168">
        <f>IF(C$116=0,0,C$116/NFM_fec!C$116)</f>
        <v>0.41091195617622239</v>
      </c>
      <c r="D253" s="168">
        <f>IF(D$116=0,0,D$116/NFM_fec!D$116)</f>
        <v>0.41091195617622239</v>
      </c>
      <c r="E253" s="168">
        <f>IF(E$116=0,0,E$116/NFM_fec!E$116)</f>
        <v>0.4109119561762225</v>
      </c>
      <c r="F253" s="168">
        <f>IF(F$116=0,0,F$116/NFM_fec!F$116)</f>
        <v>0.41091195617622245</v>
      </c>
      <c r="G253" s="168">
        <f>IF(G$116=0,0,G$116/NFM_fec!G$116)</f>
        <v>0.41091195617622245</v>
      </c>
      <c r="H253" s="168">
        <f>IF(H$116=0,0,H$116/NFM_fec!H$116)</f>
        <v>0.41091195617622245</v>
      </c>
      <c r="I253" s="168">
        <f>IF(I$116=0,0,I$116/NFM_fec!I$116)</f>
        <v>0.41091195617622239</v>
      </c>
      <c r="J253" s="168">
        <f>IF(J$116=0,0,J$116/NFM_fec!J$116)</f>
        <v>0.41091195617622245</v>
      </c>
      <c r="K253" s="168">
        <f>IF(K$116=0,0,K$116/NFM_fec!K$116)</f>
        <v>0.43822888830943962</v>
      </c>
      <c r="L253" s="168">
        <f>IF(L$116=0,0,L$116/NFM_fec!L$116)</f>
        <v>0.44600095362900327</v>
      </c>
      <c r="M253" s="168">
        <f>IF(M$116=0,0,M$116/NFM_fec!M$116)</f>
        <v>0.47802139382943798</v>
      </c>
      <c r="N253" s="168">
        <f>IF(N$116=0,0,N$116/NFM_fec!N$116)</f>
        <v>0.47802139382943792</v>
      </c>
      <c r="O253" s="168">
        <f>IF(O$116=0,0,O$116/NFM_fec!O$116)</f>
        <v>0.47802139382943803</v>
      </c>
      <c r="P253" s="168">
        <f>IF(P$116=0,0,P$116/NFM_fec!P$116)</f>
        <v>0.47802139382943803</v>
      </c>
      <c r="Q253" s="168">
        <f>IF(Q$116=0,0,Q$116/NFM_fec!Q$116)</f>
        <v>0.47802139382943803</v>
      </c>
    </row>
    <row r="254" spans="1:17" x14ac:dyDescent="0.25">
      <c r="A254" s="129" t="s">
        <v>79</v>
      </c>
      <c r="B254" s="167">
        <f>IF(B$117=0,0,B$117/NFM_fec!B$117)</f>
        <v>0.64834250856401665</v>
      </c>
      <c r="C254" s="167">
        <f>IF(C$117=0,0,C$117/NFM_fec!C$117)</f>
        <v>0.64834250856401654</v>
      </c>
      <c r="D254" s="167">
        <f>IF(D$117=0,0,D$117/NFM_fec!D$117)</f>
        <v>0.64834250856401665</v>
      </c>
      <c r="E254" s="167">
        <f>IF(E$117=0,0,E$117/NFM_fec!E$117)</f>
        <v>0.64834250856401654</v>
      </c>
      <c r="F254" s="167">
        <f>IF(F$117=0,0,F$117/NFM_fec!F$117)</f>
        <v>0.64834250856401654</v>
      </c>
      <c r="G254" s="167">
        <f>IF(G$117=0,0,G$117/NFM_fec!G$117)</f>
        <v>0.64834250856401654</v>
      </c>
      <c r="H254" s="167">
        <f>IF(H$117=0,0,H$117/NFM_fec!H$117)</f>
        <v>0.64834250856401654</v>
      </c>
      <c r="I254" s="167">
        <f>IF(I$117=0,0,I$117/NFM_fec!I$117)</f>
        <v>0.64834250856401654</v>
      </c>
      <c r="J254" s="167">
        <f>IF(J$117=0,0,J$117/NFM_fec!J$117)</f>
        <v>0.64834250856401654</v>
      </c>
      <c r="K254" s="167">
        <f>IF(K$117=0,0,K$117/NFM_fec!K$117)</f>
        <v>0.69144353796781333</v>
      </c>
      <c r="L254" s="167">
        <f>IF(L$117=0,0,L$117/NFM_fec!L$117)</f>
        <v>0.7037064090044699</v>
      </c>
      <c r="M254" s="167">
        <f>IF(M$117=0,0,M$117/NFM_fec!M$117)</f>
        <v>0.75422869781314783</v>
      </c>
      <c r="N254" s="167">
        <f>IF(N$117=0,0,N$117/NFM_fec!N$117)</f>
        <v>0.75422869781314783</v>
      </c>
      <c r="O254" s="167">
        <f>IF(O$117=0,0,O$117/NFM_fec!O$117)</f>
        <v>0.75422869781314794</v>
      </c>
      <c r="P254" s="167">
        <f>IF(P$117=0,0,P$117/NFM_fec!P$117)</f>
        <v>0.75422869781314783</v>
      </c>
      <c r="Q254" s="167">
        <f>IF(Q$117=0,0,Q$117/NFM_fec!Q$117)</f>
        <v>0.75422869781314783</v>
      </c>
    </row>
    <row r="255" spans="1:17" x14ac:dyDescent="0.25">
      <c r="A255" s="127" t="s">
        <v>146</v>
      </c>
      <c r="B255" s="166">
        <f>IF(B$122=0,0,B$122/NFM_fec!B$122)</f>
        <v>0.30220915209626315</v>
      </c>
      <c r="C255" s="166">
        <f>IF(C$122=0,0,C$122/NFM_fec!C$122)</f>
        <v>0.30184349673642669</v>
      </c>
      <c r="D255" s="166">
        <f>IF(D$122=0,0,D$122/NFM_fec!D$122)</f>
        <v>0.30252579314278072</v>
      </c>
      <c r="E255" s="166">
        <f>IF(E$122=0,0,E$122/NFM_fec!E$122)</f>
        <v>0.30249352848603595</v>
      </c>
      <c r="F255" s="166">
        <f>IF(F$122=0,0,F$122/NFM_fec!F$122)</f>
        <v>0.30255866424012884</v>
      </c>
      <c r="G255" s="166">
        <f>IF(G$122=0,0,G$122/NFM_fec!G$122)</f>
        <v>0.28790819223432884</v>
      </c>
      <c r="H255" s="166">
        <f>IF(H$122=0,0,H$122/NFM_fec!H$122)</f>
        <v>0.28253491304026873</v>
      </c>
      <c r="I255" s="166">
        <f>IF(I$122=0,0,I$122/NFM_fec!I$122)</f>
        <v>0.3024243105344801</v>
      </c>
      <c r="J255" s="166">
        <f>IF(J$122=0,0,J$122/NFM_fec!J$122)</f>
        <v>0.29668706741547984</v>
      </c>
      <c r="K255" s="166">
        <f>IF(K$122=0,0,K$122/NFM_fec!K$122)</f>
        <v>0.31803882436069525</v>
      </c>
      <c r="L255" s="166">
        <f>IF(L$122=0,0,L$122/NFM_fec!L$122)</f>
        <v>0.32841595329852563</v>
      </c>
      <c r="M255" s="166">
        <f>IF(M$122=0,0,M$122/NFM_fec!M$122)</f>
        <v>0.35194877004918051</v>
      </c>
      <c r="N255" s="166">
        <f>IF(N$122=0,0,N$122/NFM_fec!N$122)</f>
        <v>0.35198724735623205</v>
      </c>
      <c r="O255" s="166">
        <f>IF(O$122=0,0,O$122/NFM_fec!O$122)</f>
        <v>0.35194900833600234</v>
      </c>
      <c r="P255" s="166">
        <f>IF(P$122=0,0,P$122/NFM_fec!P$122)</f>
        <v>0.35187696592030759</v>
      </c>
      <c r="Q255" s="166">
        <f>IF(Q$122=0,0,Q$122/NFM_fec!Q$122)</f>
        <v>0.35200641255207854</v>
      </c>
    </row>
    <row r="256" spans="1:17" x14ac:dyDescent="0.25">
      <c r="A256" s="127" t="s">
        <v>145</v>
      </c>
      <c r="B256" s="166">
        <f>IF(B$130=0,0,B$130/NFM_fec!B$130)</f>
        <v>0.3887745214870586</v>
      </c>
      <c r="C256" s="166">
        <f>IF(C$130=0,0,C$130/NFM_fec!C$130)</f>
        <v>0.41016822921422136</v>
      </c>
      <c r="D256" s="166">
        <f>IF(D$130=0,0,D$130/NFM_fec!D$130)</f>
        <v>0.41246700424154387</v>
      </c>
      <c r="E256" s="166">
        <f>IF(E$130=0,0,E$130/NFM_fec!E$130)</f>
        <v>0.4124301303481212</v>
      </c>
      <c r="F256" s="166">
        <f>IF(F$130=0,0,F$130/NFM_fec!F$130)</f>
        <v>0.41250457120994183</v>
      </c>
      <c r="G256" s="166">
        <f>IF(G$130=0,0,G$130/NFM_fec!G$130)</f>
        <v>0.41233643954037585</v>
      </c>
      <c r="H256" s="166">
        <f>IF(H$130=0,0,H$130/NFM_fec!H$130)</f>
        <v>0.41235491224568355</v>
      </c>
      <c r="I256" s="166">
        <f>IF(I$130=0,0,I$130/NFM_fec!I$130)</f>
        <v>0.40479923057544581</v>
      </c>
      <c r="J256" s="166">
        <f>IF(J$130=0,0,J$130/NFM_fec!J$130)</f>
        <v>0.40398628309790641</v>
      </c>
      <c r="K256" s="166">
        <f>IF(K$130=0,0,K$130/NFM_fec!K$130)</f>
        <v>0.43996296020767972</v>
      </c>
      <c r="L256" s="166">
        <f>IF(L$130=0,0,L$130/NFM_fec!L$130)</f>
        <v>0.44775345522152948</v>
      </c>
      <c r="M256" s="166">
        <f>IF(M$130=0,0,M$130/NFM_fec!M$130)</f>
        <v>0.4798475319263828</v>
      </c>
      <c r="N256" s="166">
        <f>IF(N$130=0,0,N$130/NFM_fec!N$130)</f>
        <v>0.47989150599158464</v>
      </c>
      <c r="O256" s="166">
        <f>IF(O$130=0,0,O$130/NFM_fec!O$130)</f>
        <v>0.47984780425417922</v>
      </c>
      <c r="P256" s="166">
        <f>IF(P$130=0,0,P$130/NFM_fec!P$130)</f>
        <v>0.47047784168251794</v>
      </c>
      <c r="Q256" s="166">
        <f>IF(Q$130=0,0,Q$130/NFM_fec!Q$130)</f>
        <v>0.47591888447393921</v>
      </c>
    </row>
    <row r="257" spans="1:17" x14ac:dyDescent="0.25">
      <c r="A257" s="72" t="s">
        <v>144</v>
      </c>
      <c r="B257" s="165">
        <f>IF(B$137=0,0,B$137/NFM_fec!B$137)</f>
        <v>0.41372050475084376</v>
      </c>
      <c r="C257" s="165">
        <f>IF(C$137=0,0,C$137/NFM_fec!C$137)</f>
        <v>0.41966144376629483</v>
      </c>
      <c r="D257" s="165">
        <f>IF(D$137=0,0,D$137/NFM_fec!D$137)</f>
        <v>0.42897245581660909</v>
      </c>
      <c r="E257" s="165">
        <f>IF(E$137=0,0,E$137/NFM_fec!E$137)</f>
        <v>0.43534495916313037</v>
      </c>
      <c r="F257" s="165">
        <f>IF(F$137=0,0,F$137/NFM_fec!F$137)</f>
        <v>0.43557480828716377</v>
      </c>
      <c r="G257" s="165">
        <f>IF(G$137=0,0,G$137/NFM_fec!G$137)</f>
        <v>0.43588140267960379</v>
      </c>
      <c r="H257" s="165">
        <f>IF(H$137=0,0,H$137/NFM_fec!H$137)</f>
        <v>0.42989283878188461</v>
      </c>
      <c r="I257" s="165">
        <f>IF(I$137=0,0,I$137/NFM_fec!I$137)</f>
        <v>0.41821354127239352</v>
      </c>
      <c r="J257" s="165">
        <f>IF(J$137=0,0,J$137/NFM_fec!J$137)</f>
        <v>0.40904758896556048</v>
      </c>
      <c r="K257" s="165">
        <f>IF(K$137=0,0,K$137/NFM_fec!K$137)</f>
        <v>0.44072438555419208</v>
      </c>
      <c r="L257" s="165">
        <f>IF(L$137=0,0,L$137/NFM_fec!L$137)</f>
        <v>0.50987591733254367</v>
      </c>
      <c r="M257" s="165">
        <f>IF(M$137=0,0,M$137/NFM_fec!M$137)</f>
        <v>0.53191242738762023</v>
      </c>
      <c r="N257" s="165">
        <f>IF(N$137=0,0,N$137/NFM_fec!N$137)</f>
        <v>0.51710572421130263</v>
      </c>
      <c r="O257" s="165">
        <f>IF(O$137=0,0,O$137/NFM_fec!O$137)</f>
        <v>0.4857006605111282</v>
      </c>
      <c r="P257" s="165">
        <f>IF(P$137=0,0,P$137/NFM_fec!P$137)</f>
        <v>0.48468901629608119</v>
      </c>
      <c r="Q257" s="165">
        <f>IF(Q$137=0,0,Q$137/NFM_fec!Q$137)</f>
        <v>0.47874276627013346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308.79896782125172</v>
      </c>
      <c r="C5" s="96">
        <v>244.48656460347746</v>
      </c>
      <c r="D5" s="96">
        <v>236.78362455703262</v>
      </c>
      <c r="E5" s="96">
        <v>211.9889365236524</v>
      </c>
      <c r="F5" s="96">
        <v>351.34198853692527</v>
      </c>
      <c r="G5" s="96">
        <v>413.92657900241193</v>
      </c>
      <c r="H5" s="96">
        <v>384.47543409207992</v>
      </c>
      <c r="I5" s="96">
        <v>15.709461781977144</v>
      </c>
      <c r="J5" s="96">
        <v>26.005519320094642</v>
      </c>
      <c r="K5" s="96">
        <v>25.009366980018576</v>
      </c>
      <c r="L5" s="96">
        <v>172.03053753461114</v>
      </c>
      <c r="M5" s="96">
        <v>184.24357040171918</v>
      </c>
      <c r="N5" s="96">
        <v>201.14954198504921</v>
      </c>
      <c r="O5" s="96">
        <v>187.54359612402237</v>
      </c>
      <c r="P5" s="96">
        <v>181.06368389044505</v>
      </c>
      <c r="Q5" s="96">
        <v>211.77938208658912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0.19215828932223566</v>
      </c>
      <c r="C10" s="158">
        <v>0.1579453020687237</v>
      </c>
      <c r="D10" s="158">
        <v>0.14645004465247163</v>
      </c>
      <c r="E10" s="158">
        <v>0.13450801623381589</v>
      </c>
      <c r="F10" s="158">
        <v>0.20751168700390243</v>
      </c>
      <c r="G10" s="158">
        <v>0.23502097933882302</v>
      </c>
      <c r="H10" s="158">
        <v>0.21774736289225999</v>
      </c>
      <c r="I10" s="158">
        <v>9.3325043543821991E-3</v>
      </c>
      <c r="J10" s="158">
        <v>1.3747759310559658E-2</v>
      </c>
      <c r="K10" s="158">
        <v>1.3828394457424797E-2</v>
      </c>
      <c r="L10" s="158">
        <v>0.10970875686184381</v>
      </c>
      <c r="M10" s="158">
        <v>0.11141263973040026</v>
      </c>
      <c r="N10" s="158">
        <v>0.1223409606925393</v>
      </c>
      <c r="O10" s="158">
        <v>0.11067861620341858</v>
      </c>
      <c r="P10" s="158">
        <v>0.10680394747484269</v>
      </c>
      <c r="Q10" s="158">
        <v>0.12115458619945249</v>
      </c>
    </row>
    <row r="11" spans="1:17" x14ac:dyDescent="0.25">
      <c r="A11" s="92" t="s">
        <v>125</v>
      </c>
      <c r="B11" s="91">
        <v>8.9977435948042098E-2</v>
      </c>
      <c r="C11" s="91">
        <v>7.3957326276729393E-2</v>
      </c>
      <c r="D11" s="91">
        <v>6.857471285148907E-2</v>
      </c>
      <c r="E11" s="91">
        <v>6.2982900492421848E-2</v>
      </c>
      <c r="F11" s="91">
        <v>9.7166609838794132E-2</v>
      </c>
      <c r="G11" s="91">
        <v>0.1100477381927759</v>
      </c>
      <c r="H11" s="91">
        <v>0.10195942869078334</v>
      </c>
      <c r="I11" s="91">
        <v>4.3699119915306221E-3</v>
      </c>
      <c r="J11" s="91">
        <v>6.4373394307265129E-3</v>
      </c>
      <c r="K11" s="91">
        <v>6.475096551628293E-3</v>
      </c>
      <c r="L11" s="91">
        <v>5.1370735440522119E-2</v>
      </c>
      <c r="M11" s="91">
        <v>5.216857253726799E-2</v>
      </c>
      <c r="N11" s="91">
        <v>5.728571998304683E-2</v>
      </c>
      <c r="O11" s="91">
        <v>5.1824868629847184E-2</v>
      </c>
      <c r="P11" s="91">
        <v>5.0010568770210699E-2</v>
      </c>
      <c r="Q11" s="91">
        <v>5.6730204343629888E-2</v>
      </c>
    </row>
    <row r="12" spans="1:17" x14ac:dyDescent="0.25">
      <c r="A12" s="92" t="s">
        <v>26</v>
      </c>
      <c r="B12" s="91">
        <v>0.10218085337419355</v>
      </c>
      <c r="C12" s="91">
        <v>8.398797579199431E-2</v>
      </c>
      <c r="D12" s="91">
        <v>7.7875331800982564E-2</v>
      </c>
      <c r="E12" s="91">
        <v>7.1525115741394044E-2</v>
      </c>
      <c r="F12" s="91">
        <v>0.11034507716510832</v>
      </c>
      <c r="G12" s="91">
        <v>0.12497324114604712</v>
      </c>
      <c r="H12" s="91">
        <v>0.11578793420147665</v>
      </c>
      <c r="I12" s="91">
        <v>4.962592362851577E-3</v>
      </c>
      <c r="J12" s="91">
        <v>7.310419879833145E-3</v>
      </c>
      <c r="K12" s="91">
        <v>7.3532979057965029E-3</v>
      </c>
      <c r="L12" s="91">
        <v>5.8338021421321683E-2</v>
      </c>
      <c r="M12" s="91">
        <v>5.9244067193132272E-2</v>
      </c>
      <c r="N12" s="91">
        <v>6.5055240709492465E-2</v>
      </c>
      <c r="O12" s="91">
        <v>5.8853747573571397E-2</v>
      </c>
      <c r="P12" s="91">
        <v>5.679337870463199E-2</v>
      </c>
      <c r="Q12" s="91">
        <v>6.442438185582261E-2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148.81684326404795</v>
      </c>
      <c r="C15" s="206">
        <v>112.98859447734669</v>
      </c>
      <c r="D15" s="206">
        <v>114.85607530772403</v>
      </c>
      <c r="E15" s="206">
        <v>100.00376907154673</v>
      </c>
      <c r="F15" s="206">
        <v>178.5773335515612</v>
      </c>
      <c r="G15" s="206">
        <v>208.78159219373077</v>
      </c>
      <c r="H15" s="206">
        <v>189.43942897866748</v>
      </c>
      <c r="I15" s="206">
        <v>7.9396493043602669</v>
      </c>
      <c r="J15" s="206">
        <v>14.011695493385774</v>
      </c>
      <c r="K15" s="206">
        <v>12.623293613687787</v>
      </c>
      <c r="L15" s="206">
        <v>80.692089075304878</v>
      </c>
      <c r="M15" s="206">
        <v>91.486547691623414</v>
      </c>
      <c r="N15" s="206">
        <v>99.294103528577821</v>
      </c>
      <c r="O15" s="206">
        <v>95.397687531020821</v>
      </c>
      <c r="P15" s="206">
        <v>92.143645684504691</v>
      </c>
      <c r="Q15" s="206">
        <v>110.9116642878835</v>
      </c>
    </row>
    <row r="16" spans="1:17" x14ac:dyDescent="0.25">
      <c r="A16" s="88" t="s">
        <v>33</v>
      </c>
      <c r="B16" s="87">
        <v>0.18743041792280943</v>
      </c>
      <c r="C16" s="87">
        <v>0</v>
      </c>
      <c r="D16" s="87">
        <v>0.17419512871241832</v>
      </c>
      <c r="E16" s="87">
        <v>0</v>
      </c>
      <c r="F16" s="87">
        <v>54.755955245562845</v>
      </c>
      <c r="G16" s="87">
        <v>81.443975279837474</v>
      </c>
      <c r="H16" s="87">
        <v>57.648040079008439</v>
      </c>
      <c r="I16" s="87">
        <v>2.5165817895911418</v>
      </c>
      <c r="J16" s="87">
        <v>7.4261238130916212</v>
      </c>
      <c r="K16" s="87">
        <v>5.5745471398456461</v>
      </c>
      <c r="L16" s="87">
        <v>40.351792497159487</v>
      </c>
      <c r="M16" s="87">
        <v>64.970331885394529</v>
      </c>
      <c r="N16" s="87">
        <v>65.161862060200946</v>
      </c>
      <c r="O16" s="87">
        <v>74.588504075982783</v>
      </c>
      <c r="P16" s="87">
        <v>69.797126529979806</v>
      </c>
      <c r="Q16" s="87">
        <v>91.325876131495008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0.32835288646520189</v>
      </c>
      <c r="C19" s="87">
        <v>0.69601767913765578</v>
      </c>
      <c r="D19" s="87">
        <v>0.13299252873675643</v>
      </c>
      <c r="E19" s="87">
        <v>0.23150667658883203</v>
      </c>
      <c r="F19" s="87">
        <v>6.5932733949677413E-2</v>
      </c>
      <c r="G19" s="87">
        <v>0.13746191694665366</v>
      </c>
      <c r="H19" s="87">
        <v>0.13021796053433596</v>
      </c>
      <c r="I19" s="87">
        <v>6.9514792618543013E-3</v>
      </c>
      <c r="J19" s="87">
        <v>1.1580353646880757E-3</v>
      </c>
      <c r="K19" s="87">
        <v>2.3754433192855941E-3</v>
      </c>
      <c r="L19" s="87">
        <v>0.10190277460017214</v>
      </c>
      <c r="M19" s="87">
        <v>0.11511559545223173</v>
      </c>
      <c r="N19" s="87">
        <v>8.7131787500901142E-2</v>
      </c>
      <c r="O19" s="87">
        <v>9.4258134463786086E-2</v>
      </c>
      <c r="P19" s="87">
        <v>0.19117733150419203</v>
      </c>
      <c r="Q19" s="87">
        <v>3.4131718899107141E-2</v>
      </c>
    </row>
    <row r="20" spans="1:17" x14ac:dyDescent="0.25">
      <c r="A20" s="88" t="s">
        <v>29</v>
      </c>
      <c r="B20" s="87">
        <v>125.83340514952795</v>
      </c>
      <c r="C20" s="87">
        <v>89.876293117557253</v>
      </c>
      <c r="D20" s="87">
        <v>83.833447085838856</v>
      </c>
      <c r="E20" s="87">
        <v>67.943676183850243</v>
      </c>
      <c r="F20" s="87">
        <v>95.156821822558086</v>
      </c>
      <c r="G20" s="87">
        <v>103.0062912136755</v>
      </c>
      <c r="H20" s="87">
        <v>109.88515666754718</v>
      </c>
      <c r="I20" s="87">
        <v>1.9536785360975897</v>
      </c>
      <c r="J20" s="87">
        <v>1.3318436566907668</v>
      </c>
      <c r="K20" s="87">
        <v>5.2685596749797945</v>
      </c>
      <c r="L20" s="87">
        <v>0</v>
      </c>
      <c r="M20" s="87">
        <v>0</v>
      </c>
      <c r="N20" s="87">
        <v>0</v>
      </c>
      <c r="O20" s="87">
        <v>1.193590822756615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0.61518705451418654</v>
      </c>
      <c r="C21" s="87">
        <v>0</v>
      </c>
      <c r="D21" s="87">
        <v>0</v>
      </c>
      <c r="E21" s="87">
        <v>0</v>
      </c>
      <c r="F21" s="87">
        <v>0</v>
      </c>
      <c r="G21" s="87">
        <v>2.7350181014080652</v>
      </c>
      <c r="H21" s="87">
        <v>2.7252767233604991</v>
      </c>
      <c r="I21" s="87">
        <v>0.72397471631015287</v>
      </c>
      <c r="J21" s="87">
        <v>0</v>
      </c>
      <c r="K21" s="87">
        <v>0.18464681844407002</v>
      </c>
      <c r="L21" s="87">
        <v>0.61147293171969719</v>
      </c>
      <c r="M21" s="87">
        <v>0.57493823662804144</v>
      </c>
      <c r="N21" s="87">
        <v>1.3638590327249518</v>
      </c>
      <c r="O21" s="87">
        <v>0</v>
      </c>
      <c r="P21" s="87">
        <v>0</v>
      </c>
      <c r="Q21" s="87">
        <v>3.2792934427422766</v>
      </c>
    </row>
    <row r="22" spans="1:17" x14ac:dyDescent="0.25">
      <c r="A22" s="88" t="s">
        <v>26</v>
      </c>
      <c r="B22" s="87">
        <v>13.388380938503559</v>
      </c>
      <c r="C22" s="87">
        <v>14.167960286523201</v>
      </c>
      <c r="D22" s="87">
        <v>22.72133469273512</v>
      </c>
      <c r="E22" s="87">
        <v>29.434030945844366</v>
      </c>
      <c r="F22" s="87">
        <v>18.674097083631921</v>
      </c>
      <c r="G22" s="87">
        <v>13.525038254009555</v>
      </c>
      <c r="H22" s="87">
        <v>12.510050288381496</v>
      </c>
      <c r="I22" s="87">
        <v>1.8924921081566892</v>
      </c>
      <c r="J22" s="87">
        <v>0.58791605830940141</v>
      </c>
      <c r="K22" s="87">
        <v>0.78534293898846719</v>
      </c>
      <c r="L22" s="87">
        <v>36.892640493071895</v>
      </c>
      <c r="M22" s="87">
        <v>22.552622743086225</v>
      </c>
      <c r="N22" s="87">
        <v>30.564944532988335</v>
      </c>
      <c r="O22" s="87">
        <v>18.600228367259504</v>
      </c>
      <c r="P22" s="87">
        <v>20.984701939347005</v>
      </c>
      <c r="Q22" s="87">
        <v>15.153916557902805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8.4640868171142483</v>
      </c>
      <c r="C24" s="87">
        <v>8.2483233941285956</v>
      </c>
      <c r="D24" s="87">
        <v>7.9941058717008877</v>
      </c>
      <c r="E24" s="87">
        <v>2.3945552652632793</v>
      </c>
      <c r="F24" s="87">
        <v>9.9245266658586608</v>
      </c>
      <c r="G24" s="87">
        <v>7.9338074278535231</v>
      </c>
      <c r="H24" s="87">
        <v>6.540687259835515</v>
      </c>
      <c r="I24" s="87">
        <v>0.8459706749428394</v>
      </c>
      <c r="J24" s="87">
        <v>4.6646539299292975</v>
      </c>
      <c r="K24" s="87">
        <v>0.80782159811052234</v>
      </c>
      <c r="L24" s="87">
        <v>2.7342803787536334</v>
      </c>
      <c r="M24" s="87">
        <v>3.2735392310623741</v>
      </c>
      <c r="N24" s="87">
        <v>2.1163061151626956</v>
      </c>
      <c r="O24" s="87">
        <v>0.92110613055813295</v>
      </c>
      <c r="P24" s="87">
        <v>1.1706398836736918</v>
      </c>
      <c r="Q24" s="87">
        <v>1.1184464368443017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159.78996626788157</v>
      </c>
      <c r="C26" s="204">
        <v>131.34002482406203</v>
      </c>
      <c r="D26" s="204">
        <v>121.78109920465612</v>
      </c>
      <c r="E26" s="204">
        <v>111.85065943587185</v>
      </c>
      <c r="F26" s="204">
        <v>172.55714329836019</v>
      </c>
      <c r="G26" s="204">
        <v>204.90996582934238</v>
      </c>
      <c r="H26" s="204">
        <v>194.81825775052016</v>
      </c>
      <c r="I26" s="204">
        <v>7.7604799732624929</v>
      </c>
      <c r="J26" s="204">
        <v>11.980076067398306</v>
      </c>
      <c r="K26" s="204">
        <v>12.372244971873364</v>
      </c>
      <c r="L26" s="204">
        <v>91.228739702444429</v>
      </c>
      <c r="M26" s="204">
        <v>92.645610070365393</v>
      </c>
      <c r="N26" s="204">
        <v>101.73309749577884</v>
      </c>
      <c r="O26" s="204">
        <v>92.035229976798121</v>
      </c>
      <c r="P26" s="204">
        <v>88.813234258465513</v>
      </c>
      <c r="Q26" s="204">
        <v>100.74656321250619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34.438873598407774</v>
      </c>
      <c r="H29" s="208">
        <v>49.963330516534988</v>
      </c>
      <c r="I29" s="208">
        <v>0</v>
      </c>
      <c r="J29" s="208">
        <v>1.9915921700847325</v>
      </c>
      <c r="K29" s="208">
        <v>3.1730011955699085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159.78996626788157</v>
      </c>
      <c r="C30" s="208">
        <v>131.34002482406203</v>
      </c>
      <c r="D30" s="208">
        <v>121.78109920465612</v>
      </c>
      <c r="E30" s="208">
        <v>111.85065943587185</v>
      </c>
      <c r="F30" s="208">
        <v>172.55714329836019</v>
      </c>
      <c r="G30" s="208">
        <v>170.4710922309346</v>
      </c>
      <c r="H30" s="208">
        <v>144.85492723398517</v>
      </c>
      <c r="I30" s="208">
        <v>7.7604799732624929</v>
      </c>
      <c r="J30" s="208">
        <v>9.9884838973135732</v>
      </c>
      <c r="K30" s="208">
        <v>9.1992437763034562</v>
      </c>
      <c r="L30" s="208">
        <v>91.228739702444429</v>
      </c>
      <c r="M30" s="208">
        <v>92.645610070365393</v>
      </c>
      <c r="N30" s="208">
        <v>101.73309749577884</v>
      </c>
      <c r="O30" s="208">
        <v>92.035229976798121</v>
      </c>
      <c r="P30" s="208">
        <v>88.813234258465513</v>
      </c>
      <c r="Q30" s="208">
        <v>100.74656321250619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539.64076846775936</v>
      </c>
      <c r="C33" s="96">
        <v>531.20527446658025</v>
      </c>
      <c r="D33" s="96">
        <v>471.40462099566764</v>
      </c>
      <c r="E33" s="96">
        <v>507.95468191327257</v>
      </c>
      <c r="F33" s="96">
        <v>519.48509594881068</v>
      </c>
      <c r="G33" s="96">
        <v>521.61062010534738</v>
      </c>
      <c r="H33" s="96">
        <v>580.38449881703423</v>
      </c>
      <c r="I33" s="96">
        <v>730.37946941991572</v>
      </c>
      <c r="J33" s="96">
        <v>719.29110852722818</v>
      </c>
      <c r="K33" s="96">
        <v>460.11487999555709</v>
      </c>
      <c r="L33" s="96">
        <v>392.38963013112243</v>
      </c>
      <c r="M33" s="96">
        <v>417.13950948800232</v>
      </c>
      <c r="N33" s="96">
        <v>478.93778081456713</v>
      </c>
      <c r="O33" s="96">
        <v>508.48694436555752</v>
      </c>
      <c r="P33" s="96">
        <v>540.37565891047461</v>
      </c>
      <c r="Q33" s="96">
        <v>558.82428089695577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0.24170017160465634</v>
      </c>
      <c r="C38" s="158">
        <v>0.25929480571371982</v>
      </c>
      <c r="D38" s="158">
        <v>0.21855186792390505</v>
      </c>
      <c r="E38" s="158">
        <v>0.22684992279908117</v>
      </c>
      <c r="F38" s="158">
        <v>0.24211842176205403</v>
      </c>
      <c r="G38" s="158">
        <v>0.2409143109687803</v>
      </c>
      <c r="H38" s="158">
        <v>0.2638822066464539</v>
      </c>
      <c r="I38" s="158">
        <v>0.33313964074853469</v>
      </c>
      <c r="J38" s="158">
        <v>0.31575931537900176</v>
      </c>
      <c r="K38" s="158">
        <v>0.18358827848049517</v>
      </c>
      <c r="L38" s="158">
        <v>0.17075586597374209</v>
      </c>
      <c r="M38" s="158">
        <v>0.16189531371816934</v>
      </c>
      <c r="N38" s="158">
        <v>0.21384578849204097</v>
      </c>
      <c r="O38" s="158">
        <v>0.20566329097717367</v>
      </c>
      <c r="P38" s="158">
        <v>0.22488797667920296</v>
      </c>
      <c r="Q38" s="158">
        <v>0.23279304566474823</v>
      </c>
    </row>
    <row r="39" spans="1:17" x14ac:dyDescent="0.25">
      <c r="A39" s="92" t="s">
        <v>125</v>
      </c>
      <c r="B39" s="91">
        <v>0.11317524623004763</v>
      </c>
      <c r="C39" s="91">
        <v>0.12141387111144798</v>
      </c>
      <c r="D39" s="91">
        <v>0.10233613531223609</v>
      </c>
      <c r="E39" s="91">
        <v>0.1062216700120816</v>
      </c>
      <c r="F39" s="91">
        <v>0.1133710903795779</v>
      </c>
      <c r="G39" s="91">
        <v>0.11280726978064216</v>
      </c>
      <c r="H39" s="91">
        <v>0.12356190529227321</v>
      </c>
      <c r="I39" s="91">
        <v>0.15599145263485889</v>
      </c>
      <c r="J39" s="91">
        <v>0.14785317705898282</v>
      </c>
      <c r="K39" s="91">
        <v>8.5964558833520957E-2</v>
      </c>
      <c r="L39" s="91">
        <v>7.9955827290074485E-2</v>
      </c>
      <c r="M39" s="91">
        <v>7.5806905191256546E-2</v>
      </c>
      <c r="N39" s="91">
        <v>0.10013253034603625</v>
      </c>
      <c r="O39" s="91">
        <v>9.6301104969406442E-2</v>
      </c>
      <c r="P39" s="91">
        <v>0.10530299571519076</v>
      </c>
      <c r="Q39" s="91">
        <v>0.10900451616908589</v>
      </c>
    </row>
    <row r="40" spans="1:17" x14ac:dyDescent="0.25">
      <c r="A40" s="92" t="s">
        <v>26</v>
      </c>
      <c r="B40" s="91">
        <v>0.12852492537460872</v>
      </c>
      <c r="C40" s="91">
        <v>0.13788093460227185</v>
      </c>
      <c r="D40" s="91">
        <v>0.11621573261166895</v>
      </c>
      <c r="E40" s="91">
        <v>0.12062825278699957</v>
      </c>
      <c r="F40" s="91">
        <v>0.12874733138247613</v>
      </c>
      <c r="G40" s="91">
        <v>0.12810704118813815</v>
      </c>
      <c r="H40" s="91">
        <v>0.14032030135418072</v>
      </c>
      <c r="I40" s="91">
        <v>0.1771481881136758</v>
      </c>
      <c r="J40" s="91">
        <v>0.16790613832001894</v>
      </c>
      <c r="K40" s="91">
        <v>9.7623719646974208E-2</v>
      </c>
      <c r="L40" s="91">
        <v>9.0800038683667594E-2</v>
      </c>
      <c r="M40" s="91">
        <v>8.6088408526912782E-2</v>
      </c>
      <c r="N40" s="91">
        <v>0.11371325814600472</v>
      </c>
      <c r="O40" s="91">
        <v>0.10936218600776722</v>
      </c>
      <c r="P40" s="91">
        <v>0.1195849809640122</v>
      </c>
      <c r="Q40" s="91">
        <v>0.12378852949566234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118.69740508677232</v>
      </c>
      <c r="C44" s="206">
        <v>92.548973818222805</v>
      </c>
      <c r="D44" s="206">
        <v>74.842124941674939</v>
      </c>
      <c r="E44" s="206">
        <v>77.736864448224225</v>
      </c>
      <c r="F44" s="206">
        <v>82.854640557854992</v>
      </c>
      <c r="G44" s="206">
        <v>82.699747712067278</v>
      </c>
      <c r="H44" s="206">
        <v>90.553093145883238</v>
      </c>
      <c r="I44" s="206">
        <v>130.08729291155728</v>
      </c>
      <c r="J44" s="206">
        <v>124.92070708991724</v>
      </c>
      <c r="K44" s="206">
        <v>62.786322582649035</v>
      </c>
      <c r="L44" s="206">
        <v>58.41000795910626</v>
      </c>
      <c r="M44" s="206">
        <v>55.425209043374487</v>
      </c>
      <c r="N44" s="206">
        <v>73.159244994990203</v>
      </c>
      <c r="O44" s="206">
        <v>70.408964579969336</v>
      </c>
      <c r="P44" s="206">
        <v>88.35348865184227</v>
      </c>
      <c r="Q44" s="206">
        <v>84.627257617973754</v>
      </c>
    </row>
    <row r="45" spans="1:17" x14ac:dyDescent="0.25">
      <c r="A45" s="152" t="s">
        <v>164</v>
      </c>
      <c r="B45" s="151">
        <v>118.69740508677232</v>
      </c>
      <c r="C45" s="151">
        <v>92.548973818222805</v>
      </c>
      <c r="D45" s="151">
        <v>74.842124941674939</v>
      </c>
      <c r="E45" s="151">
        <v>77.736864448224225</v>
      </c>
      <c r="F45" s="151">
        <v>82.854640557854992</v>
      </c>
      <c r="G45" s="151">
        <v>82.699747712067278</v>
      </c>
      <c r="H45" s="151">
        <v>90.553093145883238</v>
      </c>
      <c r="I45" s="151">
        <v>130.08729291155728</v>
      </c>
      <c r="J45" s="151">
        <v>124.92070708991724</v>
      </c>
      <c r="K45" s="151">
        <v>62.786322582649035</v>
      </c>
      <c r="L45" s="151">
        <v>58.41000795910626</v>
      </c>
      <c r="M45" s="151">
        <v>55.425209043374487</v>
      </c>
      <c r="N45" s="151">
        <v>73.159244994990203</v>
      </c>
      <c r="O45" s="151">
        <v>70.408964579969336</v>
      </c>
      <c r="P45" s="151">
        <v>88.35348865184227</v>
      </c>
      <c r="Q45" s="151">
        <v>84.627257617973754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1.1083329300820435</v>
      </c>
      <c r="J46" s="205">
        <v>0.28062165405425138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4.2016434386601684</v>
      </c>
      <c r="C47" s="205">
        <v>6.1607448227076134</v>
      </c>
      <c r="D47" s="205">
        <v>0.59996312648099615</v>
      </c>
      <c r="E47" s="205">
        <v>0.84136716856101035</v>
      </c>
      <c r="F47" s="205">
        <v>0.4269323402115065</v>
      </c>
      <c r="G47" s="205">
        <v>1.4834610072030312</v>
      </c>
      <c r="H47" s="205">
        <v>1.4974852033531094</v>
      </c>
      <c r="I47" s="205">
        <v>0.42535399822091868</v>
      </c>
      <c r="J47" s="205">
        <v>0.19039141850607871</v>
      </c>
      <c r="K47" s="205">
        <v>0.16363616721231883</v>
      </c>
      <c r="L47" s="205">
        <v>0.20287344495775764</v>
      </c>
      <c r="M47" s="205">
        <v>0.38215257451509993</v>
      </c>
      <c r="N47" s="205">
        <v>0.29351028254458805</v>
      </c>
      <c r="O47" s="205">
        <v>0.48420820928227354</v>
      </c>
      <c r="P47" s="205">
        <v>1.0835840575520841</v>
      </c>
      <c r="Q47" s="205">
        <v>0.21786763831910416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114.49576164811215</v>
      </c>
      <c r="C49" s="205">
        <v>86.388228995515192</v>
      </c>
      <c r="D49" s="205">
        <v>74.242161815193938</v>
      </c>
      <c r="E49" s="205">
        <v>76.895497279663218</v>
      </c>
      <c r="F49" s="205">
        <v>82.427708217643485</v>
      </c>
      <c r="G49" s="205">
        <v>81.216286704864245</v>
      </c>
      <c r="H49" s="205">
        <v>89.055607942530131</v>
      </c>
      <c r="I49" s="205">
        <v>128.55360598325433</v>
      </c>
      <c r="J49" s="205">
        <v>124.44969401735692</v>
      </c>
      <c r="K49" s="205">
        <v>62.622686415436718</v>
      </c>
      <c r="L49" s="205">
        <v>58.2071345141485</v>
      </c>
      <c r="M49" s="205">
        <v>55.04305646885939</v>
      </c>
      <c r="N49" s="205">
        <v>72.865734712445615</v>
      </c>
      <c r="O49" s="205">
        <v>69.924756370687064</v>
      </c>
      <c r="P49" s="205">
        <v>87.269904594290182</v>
      </c>
      <c r="Q49" s="205">
        <v>84.409389979654648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143.46806320938228</v>
      </c>
      <c r="C51" s="206">
        <v>150.68500584264376</v>
      </c>
      <c r="D51" s="206">
        <v>97.799944186068799</v>
      </c>
      <c r="E51" s="206">
        <v>95.029707542249255</v>
      </c>
      <c r="F51" s="206">
        <v>74.242436969193605</v>
      </c>
      <c r="G51" s="206">
        <v>66.054598082311344</v>
      </c>
      <c r="H51" s="206">
        <v>92.260673464504549</v>
      </c>
      <c r="I51" s="206">
        <v>197.82396686760987</v>
      </c>
      <c r="J51" s="206">
        <v>194.12445212193194</v>
      </c>
      <c r="K51" s="206">
        <v>98.108859134427533</v>
      </c>
      <c r="L51" s="206">
        <v>19.058156306042385</v>
      </c>
      <c r="M51" s="206">
        <v>25.577405130909604</v>
      </c>
      <c r="N51" s="206">
        <v>69.93769003108487</v>
      </c>
      <c r="O51" s="206">
        <v>118.30482649461104</v>
      </c>
      <c r="P51" s="206">
        <v>134.28925228195317</v>
      </c>
      <c r="Q51" s="206">
        <v>139.93255023331727</v>
      </c>
    </row>
    <row r="52" spans="1:17" x14ac:dyDescent="0.25">
      <c r="A52" s="152" t="s">
        <v>162</v>
      </c>
      <c r="B52" s="151">
        <v>120.02903269327355</v>
      </c>
      <c r="C52" s="151">
        <v>127.45809611859535</v>
      </c>
      <c r="D52" s="151">
        <v>76.33702907271055</v>
      </c>
      <c r="E52" s="151">
        <v>73.910551537412232</v>
      </c>
      <c r="F52" s="151">
        <v>48.152001447589711</v>
      </c>
      <c r="G52" s="151">
        <v>39.255640939268268</v>
      </c>
      <c r="H52" s="151">
        <v>63.513357618874629</v>
      </c>
      <c r="I52" s="151">
        <v>162.33452630745447</v>
      </c>
      <c r="J52" s="151">
        <v>153.82634344674324</v>
      </c>
      <c r="K52" s="151">
        <v>77.123539160847301</v>
      </c>
      <c r="L52" s="151">
        <v>3.3315498626248776</v>
      </c>
      <c r="M52" s="151">
        <v>8.9307579656678495</v>
      </c>
      <c r="N52" s="151">
        <v>48.204574142396687</v>
      </c>
      <c r="O52" s="151">
        <v>96.107502077509238</v>
      </c>
      <c r="P52" s="151">
        <v>109.99441216397035</v>
      </c>
      <c r="Q52" s="151">
        <v>113.24694314019267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0.96807528662740017</v>
      </c>
      <c r="J53" s="153">
        <v>0.2451094619757575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4.2487803107047153</v>
      </c>
      <c r="C54" s="153">
        <v>8.4845544297131248</v>
      </c>
      <c r="D54" s="153">
        <v>0.61194685031225327</v>
      </c>
      <c r="E54" s="153">
        <v>0.79995394611308746</v>
      </c>
      <c r="F54" s="153">
        <v>0.24811702187679552</v>
      </c>
      <c r="G54" s="153">
        <v>0.70416433250702981</v>
      </c>
      <c r="H54" s="153">
        <v>1.050326498469955</v>
      </c>
      <c r="I54" s="153">
        <v>0.53216327012008013</v>
      </c>
      <c r="J54" s="153">
        <v>0.23459987926051604</v>
      </c>
      <c r="K54" s="153">
        <v>0.20100238126731484</v>
      </c>
      <c r="L54" s="153">
        <v>1.157135602776296E-2</v>
      </c>
      <c r="M54" s="153">
        <v>6.1576892678570527E-2</v>
      </c>
      <c r="N54" s="153">
        <v>0.19339371500410202</v>
      </c>
      <c r="O54" s="153">
        <v>0.66093915394378933</v>
      </c>
      <c r="P54" s="153">
        <v>1.3489924762377359</v>
      </c>
      <c r="Q54" s="153">
        <v>0.29154724781689562</v>
      </c>
    </row>
    <row r="55" spans="1:17" x14ac:dyDescent="0.25">
      <c r="A55" s="154" t="s">
        <v>26</v>
      </c>
      <c r="B55" s="153">
        <v>115.78025238256883</v>
      </c>
      <c r="C55" s="153">
        <v>118.97354168888222</v>
      </c>
      <c r="D55" s="153">
        <v>75.725082222398299</v>
      </c>
      <c r="E55" s="153">
        <v>73.11059759129914</v>
      </c>
      <c r="F55" s="153">
        <v>47.903884425712917</v>
      </c>
      <c r="G55" s="153">
        <v>38.551476606761241</v>
      </c>
      <c r="H55" s="153">
        <v>62.463031120404672</v>
      </c>
      <c r="I55" s="153">
        <v>160.83428775070698</v>
      </c>
      <c r="J55" s="153">
        <v>153.34663410550695</v>
      </c>
      <c r="K55" s="153">
        <v>76.922536779579985</v>
      </c>
      <c r="L55" s="153">
        <v>3.3199785065971148</v>
      </c>
      <c r="M55" s="153">
        <v>8.8691810729892797</v>
      </c>
      <c r="N55" s="153">
        <v>48.011180427392588</v>
      </c>
      <c r="O55" s="153">
        <v>95.446562923565452</v>
      </c>
      <c r="P55" s="153">
        <v>108.64541968773261</v>
      </c>
      <c r="Q55" s="153">
        <v>112.95539589237578</v>
      </c>
    </row>
    <row r="56" spans="1:17" x14ac:dyDescent="0.25">
      <c r="A56" s="152" t="s">
        <v>161</v>
      </c>
      <c r="B56" s="151">
        <v>23.43903051610873</v>
      </c>
      <c r="C56" s="151">
        <v>23.226909724048401</v>
      </c>
      <c r="D56" s="151">
        <v>21.46291511335825</v>
      </c>
      <c r="E56" s="151">
        <v>21.11915600483702</v>
      </c>
      <c r="F56" s="151">
        <v>26.09043552160389</v>
      </c>
      <c r="G56" s="151">
        <v>26.798957143043069</v>
      </c>
      <c r="H56" s="151">
        <v>28.747315845629924</v>
      </c>
      <c r="I56" s="151">
        <v>35.489440560155401</v>
      </c>
      <c r="J56" s="151">
        <v>40.298108675188686</v>
      </c>
      <c r="K56" s="151">
        <v>20.985319973580232</v>
      </c>
      <c r="L56" s="151">
        <v>15.726606443417506</v>
      </c>
      <c r="M56" s="151">
        <v>16.646647165241756</v>
      </c>
      <c r="N56" s="151">
        <v>21.733115888688182</v>
      </c>
      <c r="O56" s="151">
        <v>22.197324417101793</v>
      </c>
      <c r="P56" s="151">
        <v>24.294840117982805</v>
      </c>
      <c r="Q56" s="151">
        <v>26.685607093124592</v>
      </c>
    </row>
    <row r="57" spans="1:17" x14ac:dyDescent="0.25">
      <c r="A57" s="150" t="s">
        <v>33</v>
      </c>
      <c r="B57" s="87">
        <v>2.9520766527380532E-2</v>
      </c>
      <c r="C57" s="87">
        <v>0</v>
      </c>
      <c r="D57" s="87">
        <v>3.255148019552536E-2</v>
      </c>
      <c r="E57" s="87">
        <v>0</v>
      </c>
      <c r="F57" s="87">
        <v>7.9999330897484793</v>
      </c>
      <c r="G57" s="87">
        <v>10.454051912096507</v>
      </c>
      <c r="H57" s="87">
        <v>8.7480543251606111</v>
      </c>
      <c r="I57" s="87">
        <v>11.248869617883027</v>
      </c>
      <c r="J57" s="87">
        <v>21.357782475121439</v>
      </c>
      <c r="K57" s="87">
        <v>9.2672846736780965</v>
      </c>
      <c r="L57" s="87">
        <v>7.8644234789490337</v>
      </c>
      <c r="M57" s="87">
        <v>11.821827562565746</v>
      </c>
      <c r="N57" s="87">
        <v>14.262380638438142</v>
      </c>
      <c r="O57" s="87">
        <v>17.355402060689684</v>
      </c>
      <c r="P57" s="87">
        <v>18.402897097717435</v>
      </c>
      <c r="Q57" s="87">
        <v>21.973220432025194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5.171641298864698E-2</v>
      </c>
      <c r="C60" s="87">
        <v>0.14307939553061028</v>
      </c>
      <c r="D60" s="87">
        <v>2.4852036318847675E-2</v>
      </c>
      <c r="E60" s="87">
        <v>4.8890413475745541E-2</v>
      </c>
      <c r="F60" s="87">
        <v>9.6328784267597969E-3</v>
      </c>
      <c r="G60" s="87">
        <v>1.7644448355560217E-2</v>
      </c>
      <c r="H60" s="87">
        <v>1.9760494741967734E-2</v>
      </c>
      <c r="I60" s="87">
        <v>3.1072419021485883E-2</v>
      </c>
      <c r="J60" s="87">
        <v>3.3305487546414943E-3</v>
      </c>
      <c r="K60" s="87">
        <v>3.9490040919478086E-3</v>
      </c>
      <c r="L60" s="87">
        <v>1.9860495000118241E-2</v>
      </c>
      <c r="M60" s="87">
        <v>2.0946125403805877E-2</v>
      </c>
      <c r="N60" s="87">
        <v>1.9071074394670644E-2</v>
      </c>
      <c r="O60" s="87">
        <v>2.1932170934050251E-2</v>
      </c>
      <c r="P60" s="87">
        <v>5.0406326649803962E-2</v>
      </c>
      <c r="Q60" s="87">
        <v>8.2121717837575613E-3</v>
      </c>
    </row>
    <row r="61" spans="1:17" x14ac:dyDescent="0.25">
      <c r="A61" s="150" t="s">
        <v>29</v>
      </c>
      <c r="B61" s="87">
        <v>19.819080680353306</v>
      </c>
      <c r="C61" s="87">
        <v>18.475745770889745</v>
      </c>
      <c r="D61" s="87">
        <v>15.665781314944224</v>
      </c>
      <c r="E61" s="87">
        <v>14.348590160059549</v>
      </c>
      <c r="F61" s="87">
        <v>13.902564647071344</v>
      </c>
      <c r="G61" s="87">
        <v>13.221765169496553</v>
      </c>
      <c r="H61" s="87">
        <v>16.675004366827064</v>
      </c>
      <c r="I61" s="87">
        <v>8.7327482137541885</v>
      </c>
      <c r="J61" s="87">
        <v>3.830427262783473</v>
      </c>
      <c r="K61" s="87">
        <v>8.7586024664329258</v>
      </c>
      <c r="L61" s="87">
        <v>0</v>
      </c>
      <c r="M61" s="87">
        <v>0</v>
      </c>
      <c r="N61" s="87">
        <v>0</v>
      </c>
      <c r="O61" s="87">
        <v>0.27772709590459099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9.6893522450872904E-2</v>
      </c>
      <c r="C62" s="87">
        <v>0</v>
      </c>
      <c r="D62" s="87">
        <v>0</v>
      </c>
      <c r="E62" s="87">
        <v>0</v>
      </c>
      <c r="F62" s="87">
        <v>0</v>
      </c>
      <c r="G62" s="87">
        <v>0.35106367431602842</v>
      </c>
      <c r="H62" s="87">
        <v>0.41355905238718782</v>
      </c>
      <c r="I62" s="87">
        <v>3.2360947790772445</v>
      </c>
      <c r="J62" s="87">
        <v>0</v>
      </c>
      <c r="K62" s="87">
        <v>0.30696208816300957</v>
      </c>
      <c r="L62" s="87">
        <v>0.11917393957893446</v>
      </c>
      <c r="M62" s="87">
        <v>0.10461422152701465</v>
      </c>
      <c r="N62" s="87">
        <v>0.29851628002779235</v>
      </c>
      <c r="O62" s="87">
        <v>0</v>
      </c>
      <c r="P62" s="87">
        <v>0</v>
      </c>
      <c r="Q62" s="87">
        <v>0.78900570934485792</v>
      </c>
    </row>
    <row r="63" spans="1:17" x14ac:dyDescent="0.25">
      <c r="A63" s="150" t="s">
        <v>26</v>
      </c>
      <c r="B63" s="87">
        <v>2.1087039779635317</v>
      </c>
      <c r="C63" s="87">
        <v>2.9124880796260788</v>
      </c>
      <c r="D63" s="87">
        <v>4.2458883995976162</v>
      </c>
      <c r="E63" s="87">
        <v>6.2159846290568748</v>
      </c>
      <c r="F63" s="87">
        <v>2.7283156053172601</v>
      </c>
      <c r="G63" s="87">
        <v>1.7360578426420483</v>
      </c>
      <c r="H63" s="87">
        <v>1.8983923717660389</v>
      </c>
      <c r="I63" s="87">
        <v>8.4592509830510298</v>
      </c>
      <c r="J63" s="87">
        <v>1.6908664066261359</v>
      </c>
      <c r="K63" s="87">
        <v>1.3055762915784859</v>
      </c>
      <c r="L63" s="87">
        <v>7.1902468301640994</v>
      </c>
      <c r="M63" s="87">
        <v>4.1036148256508911</v>
      </c>
      <c r="N63" s="87">
        <v>6.6899388590136946</v>
      </c>
      <c r="O63" s="87">
        <v>4.327938275925006</v>
      </c>
      <c r="P63" s="87">
        <v>5.5328826502649759</v>
      </c>
      <c r="Q63" s="87">
        <v>3.646067938684487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1.3331151558249903</v>
      </c>
      <c r="C65" s="87">
        <v>1.6955964780019659</v>
      </c>
      <c r="D65" s="87">
        <v>1.4938418823020363</v>
      </c>
      <c r="E65" s="87">
        <v>0.50569080224484908</v>
      </c>
      <c r="F65" s="87">
        <v>1.4499893010400489</v>
      </c>
      <c r="G65" s="87">
        <v>1.0183740961363725</v>
      </c>
      <c r="H65" s="87">
        <v>0.99254523474705325</v>
      </c>
      <c r="I65" s="87">
        <v>3.7814045473684215</v>
      </c>
      <c r="J65" s="87">
        <v>13.415701981902998</v>
      </c>
      <c r="K65" s="87">
        <v>1.3429454496357669</v>
      </c>
      <c r="L65" s="87">
        <v>0.53290169972532053</v>
      </c>
      <c r="M65" s="87">
        <v>0.59564443009430146</v>
      </c>
      <c r="N65" s="87">
        <v>0.4632090368138812</v>
      </c>
      <c r="O65" s="87">
        <v>0.21432481364846148</v>
      </c>
      <c r="P65" s="87">
        <v>0.30865404335058794</v>
      </c>
      <c r="Q65" s="87">
        <v>0.2691008412862918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277.23360000000002</v>
      </c>
      <c r="C68" s="176">
        <v>287.71199999999999</v>
      </c>
      <c r="D68" s="176">
        <v>298.54399999999998</v>
      </c>
      <c r="E68" s="176">
        <v>334.96125999999998</v>
      </c>
      <c r="F68" s="176">
        <v>362.14589999999998</v>
      </c>
      <c r="G68" s="176">
        <v>372.61536000000001</v>
      </c>
      <c r="H68" s="176">
        <v>397.30685</v>
      </c>
      <c r="I68" s="176">
        <v>402.13506999999998</v>
      </c>
      <c r="J68" s="176">
        <v>399.93018999999998</v>
      </c>
      <c r="K68" s="176">
        <v>299.03611000000001</v>
      </c>
      <c r="L68" s="176">
        <v>314.75071000000003</v>
      </c>
      <c r="M68" s="176">
        <v>335.97500000000002</v>
      </c>
      <c r="N68" s="176">
        <v>335.62700000000001</v>
      </c>
      <c r="O68" s="176">
        <v>319.56749000000002</v>
      </c>
      <c r="P68" s="176">
        <v>317.50803000000002</v>
      </c>
      <c r="Q68" s="176">
        <v>334.03167999999999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0.5536152690882209</v>
      </c>
      <c r="C70" s="96">
        <v>0.14944926840605449</v>
      </c>
      <c r="D70" s="96">
        <v>0.51509844566658569</v>
      </c>
      <c r="E70" s="96">
        <v>1.1632419030594641</v>
      </c>
      <c r="F70" s="96">
        <v>0.92289676790320974</v>
      </c>
      <c r="G70" s="96">
        <v>0.94578830428802663</v>
      </c>
      <c r="H70" s="96">
        <v>1.5815246230951765</v>
      </c>
      <c r="I70" s="96">
        <v>2.1240246380993471</v>
      </c>
      <c r="J70" s="96">
        <v>2.3450205690160812</v>
      </c>
      <c r="K70" s="96">
        <v>1.4965799318809572</v>
      </c>
      <c r="L70" s="96">
        <v>1.582368504117754</v>
      </c>
      <c r="M70" s="96">
        <v>2.0388068261765708</v>
      </c>
      <c r="N70" s="96">
        <v>2.0890804003125618</v>
      </c>
      <c r="O70" s="96">
        <v>1.8712369392164896</v>
      </c>
      <c r="P70" s="96">
        <v>1.4778233176485598</v>
      </c>
      <c r="Q70" s="96">
        <v>1.5212339898901452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5.993296868227662E-4</v>
      </c>
      <c r="C75" s="158">
        <v>1.9053387327251634E-4</v>
      </c>
      <c r="D75" s="158">
        <v>6.828287238813222E-4</v>
      </c>
      <c r="E75" s="158">
        <v>1.5736851599787499E-3</v>
      </c>
      <c r="F75" s="158">
        <v>1.247446452687525E-3</v>
      </c>
      <c r="G75" s="158">
        <v>1.2775103502405305E-3</v>
      </c>
      <c r="H75" s="158">
        <v>1.9551759248874335E-3</v>
      </c>
      <c r="I75" s="158">
        <v>2.5069317142684799E-3</v>
      </c>
      <c r="J75" s="158">
        <v>2.6241141318118456E-3</v>
      </c>
      <c r="K75" s="158">
        <v>1.7441328226012001E-3</v>
      </c>
      <c r="L75" s="158">
        <v>2.3680050655727489E-3</v>
      </c>
      <c r="M75" s="158">
        <v>2.9203195618642116E-3</v>
      </c>
      <c r="N75" s="158">
        <v>2.8490532239565667E-3</v>
      </c>
      <c r="O75" s="158">
        <v>2.3389109599418843E-3</v>
      </c>
      <c r="P75" s="158">
        <v>1.7340887868689202E-3</v>
      </c>
      <c r="Q75" s="158">
        <v>1.8168340492927437E-3</v>
      </c>
    </row>
    <row r="76" spans="1:17" x14ac:dyDescent="0.25">
      <c r="A76" s="92" t="s">
        <v>125</v>
      </c>
      <c r="B76" s="91">
        <v>2.806339955359683E-4</v>
      </c>
      <c r="C76" s="91">
        <v>8.9216808906751729E-5</v>
      </c>
      <c r="D76" s="91">
        <v>3.1973212284111199E-4</v>
      </c>
      <c r="E76" s="91">
        <v>7.3687248249241935E-4</v>
      </c>
      <c r="F76" s="91">
        <v>5.8411236741956148E-4</v>
      </c>
      <c r="G76" s="91">
        <v>5.9818968058656123E-4</v>
      </c>
      <c r="H76" s="91">
        <v>9.1550417715108258E-4</v>
      </c>
      <c r="I76" s="91">
        <v>1.1738618643114967E-3</v>
      </c>
      <c r="J76" s="91">
        <v>1.228732114800997E-3</v>
      </c>
      <c r="K76" s="91">
        <v>8.1668399465876108E-4</v>
      </c>
      <c r="L76" s="91">
        <v>1.1088099548748228E-3</v>
      </c>
      <c r="M76" s="91">
        <v>1.3674292545601142E-3</v>
      </c>
      <c r="N76" s="91">
        <v>1.3340590451512264E-3</v>
      </c>
      <c r="O76" s="91">
        <v>1.0951867433282377E-3</v>
      </c>
      <c r="P76" s="91">
        <v>8.1198091062866982E-4</v>
      </c>
      <c r="Q76" s="91">
        <v>8.5072608564039386E-4</v>
      </c>
    </row>
    <row r="77" spans="1:17" x14ac:dyDescent="0.25">
      <c r="A77" s="92" t="s">
        <v>26</v>
      </c>
      <c r="B77" s="91">
        <v>3.1869569128679796E-4</v>
      </c>
      <c r="C77" s="91">
        <v>1.0131706436576461E-4</v>
      </c>
      <c r="D77" s="91">
        <v>3.630966010402102E-4</v>
      </c>
      <c r="E77" s="91">
        <v>8.3681267748633053E-4</v>
      </c>
      <c r="F77" s="91">
        <v>6.633340852679635E-4</v>
      </c>
      <c r="G77" s="91">
        <v>6.7932066965396918E-4</v>
      </c>
      <c r="H77" s="91">
        <v>1.039671747736351E-3</v>
      </c>
      <c r="I77" s="91">
        <v>1.3330698499569829E-3</v>
      </c>
      <c r="J77" s="91">
        <v>1.3953820170108484E-3</v>
      </c>
      <c r="K77" s="91">
        <v>9.274488279424391E-4</v>
      </c>
      <c r="L77" s="91">
        <v>1.2591951106979261E-3</v>
      </c>
      <c r="M77" s="91">
        <v>1.5528903073040972E-3</v>
      </c>
      <c r="N77" s="91">
        <v>1.5149941788053403E-3</v>
      </c>
      <c r="O77" s="91">
        <v>1.2437242166136464E-3</v>
      </c>
      <c r="P77" s="91">
        <v>9.2210787624025052E-4</v>
      </c>
      <c r="Q77" s="91">
        <v>9.6610796365234999E-4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9.6540716227071263E-2</v>
      </c>
      <c r="C80" s="204">
        <v>3.0927616134107362E-2</v>
      </c>
      <c r="D80" s="204">
        <v>0.10925781791981129</v>
      </c>
      <c r="E80" s="204">
        <v>0.2519738005601464</v>
      </c>
      <c r="F80" s="204">
        <v>0.19946195408944681</v>
      </c>
      <c r="G80" s="204">
        <v>0.20490623183271067</v>
      </c>
      <c r="H80" s="204">
        <v>0.42310763101890492</v>
      </c>
      <c r="I80" s="204">
        <v>0.40326405701112611</v>
      </c>
      <c r="J80" s="204">
        <v>0.41994237402738921</v>
      </c>
      <c r="K80" s="204">
        <v>0.37667952404887661</v>
      </c>
      <c r="L80" s="204">
        <v>0.37848041772386853</v>
      </c>
      <c r="M80" s="204">
        <v>0.467145955890724</v>
      </c>
      <c r="N80" s="204">
        <v>0.45542642885222645</v>
      </c>
      <c r="O80" s="204">
        <v>0.37413989450956214</v>
      </c>
      <c r="P80" s="204">
        <v>0.27775462979898718</v>
      </c>
      <c r="Q80" s="204">
        <v>0.29032280736473004</v>
      </c>
    </row>
    <row r="81" spans="1:17" x14ac:dyDescent="0.25">
      <c r="A81" s="152" t="s">
        <v>166</v>
      </c>
      <c r="B81" s="151">
        <v>9.6540716227071263E-2</v>
      </c>
      <c r="C81" s="151">
        <v>3.0927616134107362E-2</v>
      </c>
      <c r="D81" s="151">
        <v>0.10925781791981129</v>
      </c>
      <c r="E81" s="151">
        <v>0.2519738005601464</v>
      </c>
      <c r="F81" s="151">
        <v>0.19946195408944681</v>
      </c>
      <c r="G81" s="151">
        <v>0.20490623183271067</v>
      </c>
      <c r="H81" s="151">
        <v>0.42310763101890492</v>
      </c>
      <c r="I81" s="151">
        <v>0.40326405701112611</v>
      </c>
      <c r="J81" s="151">
        <v>0.41994237402738921</v>
      </c>
      <c r="K81" s="151">
        <v>0.37667952404887661</v>
      </c>
      <c r="L81" s="151">
        <v>0.37848041772386853</v>
      </c>
      <c r="M81" s="151">
        <v>0.467145955890724</v>
      </c>
      <c r="N81" s="151">
        <v>0.45542642885222645</v>
      </c>
      <c r="O81" s="151">
        <v>0.37413989450956214</v>
      </c>
      <c r="P81" s="151">
        <v>0.27775462979898718</v>
      </c>
      <c r="Q81" s="151">
        <v>0.29032280736473004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4.6764557377935567E-3</v>
      </c>
      <c r="J82" s="153">
        <v>1.3076096841339272E-3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3.417342330293545E-3</v>
      </c>
      <c r="C83" s="153">
        <v>2.0587710821205656E-3</v>
      </c>
      <c r="D83" s="153">
        <v>8.7585249727670808E-4</v>
      </c>
      <c r="E83" s="153">
        <v>2.7271807865372408E-3</v>
      </c>
      <c r="F83" s="153">
        <v>1.0277850253071234E-3</v>
      </c>
      <c r="G83" s="153">
        <v>3.6755904759837184E-3</v>
      </c>
      <c r="H83" s="153">
        <v>4.1474142392981493E-3</v>
      </c>
      <c r="I83" s="153">
        <v>1.3144843923942925E-3</v>
      </c>
      <c r="J83" s="153">
        <v>6.3947698961009226E-4</v>
      </c>
      <c r="K83" s="153">
        <v>5.8110290302645841E-4</v>
      </c>
      <c r="L83" s="153">
        <v>1.3145628442038522E-3</v>
      </c>
      <c r="M83" s="153">
        <v>3.2209356139415017E-3</v>
      </c>
      <c r="N83" s="153">
        <v>1.8271421447807906E-3</v>
      </c>
      <c r="O83" s="153">
        <v>2.5729906613776925E-3</v>
      </c>
      <c r="P83" s="153">
        <v>3.4064358222168291E-3</v>
      </c>
      <c r="Q83" s="153">
        <v>7.4741810347038874E-4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0.1723130408054015</v>
      </c>
      <c r="I84" s="153">
        <v>0</v>
      </c>
      <c r="J84" s="153">
        <v>0</v>
      </c>
      <c r="K84" s="153">
        <v>0.15371344665479336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9.3123373896777717E-2</v>
      </c>
      <c r="C85" s="153">
        <v>2.8868845051986797E-2</v>
      </c>
      <c r="D85" s="153">
        <v>0.10838196542253459</v>
      </c>
      <c r="E85" s="153">
        <v>0.24924661977360915</v>
      </c>
      <c r="F85" s="153">
        <v>0.19843416906413969</v>
      </c>
      <c r="G85" s="153">
        <v>0.20123064135672694</v>
      </c>
      <c r="H85" s="153">
        <v>0.24664717597420524</v>
      </c>
      <c r="I85" s="153">
        <v>0.39727311688093825</v>
      </c>
      <c r="J85" s="153">
        <v>0.41799528735364522</v>
      </c>
      <c r="K85" s="153">
        <v>0.22238497449105679</v>
      </c>
      <c r="L85" s="153">
        <v>0.3771658548796647</v>
      </c>
      <c r="M85" s="153">
        <v>0.46392502027678251</v>
      </c>
      <c r="N85" s="153">
        <v>0.45359928670744565</v>
      </c>
      <c r="O85" s="153">
        <v>0.37156690384818447</v>
      </c>
      <c r="P85" s="153">
        <v>0.27434819397677035</v>
      </c>
      <c r="Q85" s="153">
        <v>0.28957538926125964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0.27327872717772483</v>
      </c>
      <c r="C87" s="206">
        <v>6.3143079233952099E-2</v>
      </c>
      <c r="D87" s="206">
        <v>0.21710965579596658</v>
      </c>
      <c r="E87" s="206">
        <v>0.50070508592223406</v>
      </c>
      <c r="F87" s="206">
        <v>0.39635713966513647</v>
      </c>
      <c r="G87" s="206">
        <v>0.40717563567212395</v>
      </c>
      <c r="H87" s="206">
        <v>0.62295229981513989</v>
      </c>
      <c r="I87" s="206">
        <v>0.90892246500373475</v>
      </c>
      <c r="J87" s="206">
        <v>0.96391059102101395</v>
      </c>
      <c r="K87" s="206">
        <v>0.5538286554552887</v>
      </c>
      <c r="L87" s="206">
        <v>0.75209037469384488</v>
      </c>
      <c r="M87" s="206">
        <v>0.92828046194690128</v>
      </c>
      <c r="N87" s="206">
        <v>0.90499222015456393</v>
      </c>
      <c r="O87" s="206">
        <v>0.74346518412190721</v>
      </c>
      <c r="P87" s="206">
        <v>0.63256413572559844</v>
      </c>
      <c r="Q87" s="206">
        <v>0.61324115893312281</v>
      </c>
    </row>
    <row r="88" spans="1:17" x14ac:dyDescent="0.25">
      <c r="A88" s="152" t="s">
        <v>164</v>
      </c>
      <c r="B88" s="151">
        <v>0.27327872717772483</v>
      </c>
      <c r="C88" s="151">
        <v>6.3143079233952099E-2</v>
      </c>
      <c r="D88" s="151">
        <v>0.21710965579596658</v>
      </c>
      <c r="E88" s="151">
        <v>0.50070508592223406</v>
      </c>
      <c r="F88" s="151">
        <v>0.39635713966513647</v>
      </c>
      <c r="G88" s="151">
        <v>0.40717563567212395</v>
      </c>
      <c r="H88" s="151">
        <v>0.62295229981513989</v>
      </c>
      <c r="I88" s="151">
        <v>0.90892246500373475</v>
      </c>
      <c r="J88" s="151">
        <v>0.96391059102101395</v>
      </c>
      <c r="K88" s="151">
        <v>0.5538286554552887</v>
      </c>
      <c r="L88" s="151">
        <v>0.75209037469384488</v>
      </c>
      <c r="M88" s="151">
        <v>0.92828046194690128</v>
      </c>
      <c r="N88" s="151">
        <v>0.90499222015456393</v>
      </c>
      <c r="O88" s="151">
        <v>0.74346518412190721</v>
      </c>
      <c r="P88" s="151">
        <v>0.63256413572559844</v>
      </c>
      <c r="Q88" s="151">
        <v>0.61324115893312281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7.7439439034209011E-3</v>
      </c>
      <c r="J89" s="205">
        <v>2.1653270359575194E-3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9.6735035625445838E-3</v>
      </c>
      <c r="C90" s="205">
        <v>4.2032707920073298E-3</v>
      </c>
      <c r="D90" s="205">
        <v>1.7404341202507541E-3</v>
      </c>
      <c r="E90" s="205">
        <v>5.4192669516156542E-3</v>
      </c>
      <c r="F90" s="205">
        <v>2.0423440383959641E-3</v>
      </c>
      <c r="G90" s="205">
        <v>7.3038817567585568E-3</v>
      </c>
      <c r="H90" s="205">
        <v>1.0301822046709094E-2</v>
      </c>
      <c r="I90" s="205">
        <v>2.9719567215915504E-3</v>
      </c>
      <c r="J90" s="205">
        <v>1.4690943480285188E-3</v>
      </c>
      <c r="K90" s="205">
        <v>1.4434098820130597E-3</v>
      </c>
      <c r="L90" s="205">
        <v>2.612209286814925E-3</v>
      </c>
      <c r="M90" s="205">
        <v>6.4004227413460811E-3</v>
      </c>
      <c r="N90" s="205">
        <v>3.6307717808789519E-3</v>
      </c>
      <c r="O90" s="205">
        <v>5.1128708910143338E-3</v>
      </c>
      <c r="P90" s="205">
        <v>7.7578873603105798E-3</v>
      </c>
      <c r="Q90" s="205">
        <v>1.5787514186026723E-3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0.26360522361518024</v>
      </c>
      <c r="C92" s="205">
        <v>5.8939808441944762E-2</v>
      </c>
      <c r="D92" s="205">
        <v>0.21536922167571582</v>
      </c>
      <c r="E92" s="205">
        <v>0.49528581897061841</v>
      </c>
      <c r="F92" s="205">
        <v>0.39431479562674049</v>
      </c>
      <c r="G92" s="205">
        <v>0.39987175391536539</v>
      </c>
      <c r="H92" s="205">
        <v>0.61265047776843085</v>
      </c>
      <c r="I92" s="205">
        <v>0.89820656437872226</v>
      </c>
      <c r="J92" s="205">
        <v>0.96027616963702789</v>
      </c>
      <c r="K92" s="205">
        <v>0.55238524557327562</v>
      </c>
      <c r="L92" s="205">
        <v>0.74947816540702994</v>
      </c>
      <c r="M92" s="205">
        <v>0.92188003920555517</v>
      </c>
      <c r="N92" s="205">
        <v>0.90136144837368493</v>
      </c>
      <c r="O92" s="205">
        <v>0.7383523132308929</v>
      </c>
      <c r="P92" s="205">
        <v>0.62480624836528786</v>
      </c>
      <c r="Q92" s="205">
        <v>0.61166240751452017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0.18319649599660207</v>
      </c>
      <c r="C94" s="206">
        <v>5.5188039164722522E-2</v>
      </c>
      <c r="D94" s="206">
        <v>0.18804814322692645</v>
      </c>
      <c r="E94" s="206">
        <v>0.40898933141710497</v>
      </c>
      <c r="F94" s="206">
        <v>0.32583022769593889</v>
      </c>
      <c r="G94" s="206">
        <v>0.33242892643295158</v>
      </c>
      <c r="H94" s="206">
        <v>0.53350951633624433</v>
      </c>
      <c r="I94" s="206">
        <v>0.80933118437021778</v>
      </c>
      <c r="J94" s="206">
        <v>0.95854348983586635</v>
      </c>
      <c r="K94" s="206">
        <v>0.56432761955419042</v>
      </c>
      <c r="L94" s="206">
        <v>0.44942970663446774</v>
      </c>
      <c r="M94" s="206">
        <v>0.64046008877708072</v>
      </c>
      <c r="N94" s="206">
        <v>0.72581269808181481</v>
      </c>
      <c r="O94" s="206">
        <v>0.75129294962507831</v>
      </c>
      <c r="P94" s="206">
        <v>0.56577046333710534</v>
      </c>
      <c r="Q94" s="206">
        <v>0.6158531895429995</v>
      </c>
    </row>
    <row r="95" spans="1:17" x14ac:dyDescent="0.25">
      <c r="A95" s="152" t="s">
        <v>162</v>
      </c>
      <c r="B95" s="151">
        <v>6.6163496438628094E-2</v>
      </c>
      <c r="C95" s="151">
        <v>2.0820402264446713E-2</v>
      </c>
      <c r="D95" s="151">
        <v>5.3019523821542423E-2</v>
      </c>
      <c r="E95" s="151">
        <v>0.1139800824011506</v>
      </c>
      <c r="F95" s="151">
        <v>5.5150789178604394E-2</v>
      </c>
      <c r="G95" s="151">
        <v>4.627508348307869E-2</v>
      </c>
      <c r="H95" s="151">
        <v>0.10461262888931784</v>
      </c>
      <c r="I95" s="151">
        <v>0.27156287597427881</v>
      </c>
      <c r="J95" s="151">
        <v>0.2841846230267816</v>
      </c>
      <c r="K95" s="151">
        <v>0.16287891455675677</v>
      </c>
      <c r="L95" s="151">
        <v>1.0270619091051742E-2</v>
      </c>
      <c r="M95" s="151">
        <v>3.5811930208694664E-2</v>
      </c>
      <c r="N95" s="151">
        <v>0.14276817937138409</v>
      </c>
      <c r="O95" s="151">
        <v>0.24297271555803734</v>
      </c>
      <c r="P95" s="151">
        <v>0.18854673916356243</v>
      </c>
      <c r="Q95" s="151">
        <v>0.19647851001548181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1.6194540679427163E-3</v>
      </c>
      <c r="J96" s="153">
        <v>4.5282451946206386E-4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2.342051374138736E-3</v>
      </c>
      <c r="C97" s="153">
        <v>1.3859601048555764E-3</v>
      </c>
      <c r="D97" s="153">
        <v>4.2502480122385406E-4</v>
      </c>
      <c r="E97" s="153">
        <v>1.2336373467453044E-3</v>
      </c>
      <c r="F97" s="153">
        <v>2.8418028646315553E-4</v>
      </c>
      <c r="G97" s="153">
        <v>8.3007849299878409E-4</v>
      </c>
      <c r="H97" s="153">
        <v>1.7299890970399769E-3</v>
      </c>
      <c r="I97" s="153">
        <v>8.9023445233073445E-4</v>
      </c>
      <c r="J97" s="153">
        <v>4.3340871762228536E-4</v>
      </c>
      <c r="K97" s="153">
        <v>4.2450139140870745E-4</v>
      </c>
      <c r="L97" s="153">
        <v>3.5672583340674579E-5</v>
      </c>
      <c r="M97" s="153">
        <v>2.4692051800648517E-4</v>
      </c>
      <c r="N97" s="153">
        <v>5.7277694252504813E-4</v>
      </c>
      <c r="O97" s="153">
        <v>1.6709432414843185E-3</v>
      </c>
      <c r="P97" s="153">
        <v>2.3123732155742958E-3</v>
      </c>
      <c r="Q97" s="153">
        <v>5.0582176667908452E-4</v>
      </c>
    </row>
    <row r="98" spans="1:17" x14ac:dyDescent="0.25">
      <c r="A98" s="154" t="s">
        <v>26</v>
      </c>
      <c r="B98" s="153">
        <v>6.3821445064489363E-2</v>
      </c>
      <c r="C98" s="153">
        <v>1.9434442159591135E-2</v>
      </c>
      <c r="D98" s="153">
        <v>5.2594499020318569E-2</v>
      </c>
      <c r="E98" s="153">
        <v>0.11274644505440529</v>
      </c>
      <c r="F98" s="153">
        <v>5.486660889214124E-2</v>
      </c>
      <c r="G98" s="153">
        <v>4.5445004990079904E-2</v>
      </c>
      <c r="H98" s="153">
        <v>0.10288263979227787</v>
      </c>
      <c r="I98" s="153">
        <v>0.26905318745400536</v>
      </c>
      <c r="J98" s="153">
        <v>0.28329838978969724</v>
      </c>
      <c r="K98" s="153">
        <v>0.16245441316534806</v>
      </c>
      <c r="L98" s="153">
        <v>1.0234946507711068E-2</v>
      </c>
      <c r="M98" s="153">
        <v>3.5565009690688182E-2</v>
      </c>
      <c r="N98" s="153">
        <v>0.14219540242885903</v>
      </c>
      <c r="O98" s="153">
        <v>0.24130177231655303</v>
      </c>
      <c r="P98" s="153">
        <v>0.18623436594798815</v>
      </c>
      <c r="Q98" s="153">
        <v>0.19597268824880273</v>
      </c>
    </row>
    <row r="99" spans="1:17" x14ac:dyDescent="0.25">
      <c r="A99" s="152" t="s">
        <v>161</v>
      </c>
      <c r="B99" s="151">
        <v>0.11703299955797397</v>
      </c>
      <c r="C99" s="151">
        <v>3.4367636900275805E-2</v>
      </c>
      <c r="D99" s="151">
        <v>0.13502861940538402</v>
      </c>
      <c r="E99" s="151">
        <v>0.29500924901595438</v>
      </c>
      <c r="F99" s="151">
        <v>0.2706794385173345</v>
      </c>
      <c r="G99" s="151">
        <v>0.28615384294987289</v>
      </c>
      <c r="H99" s="151">
        <v>0.42889688744692644</v>
      </c>
      <c r="I99" s="151">
        <v>0.53776830839593903</v>
      </c>
      <c r="J99" s="151">
        <v>0.67435886680908474</v>
      </c>
      <c r="K99" s="151">
        <v>0.40144870499743368</v>
      </c>
      <c r="L99" s="151">
        <v>0.43915908754341598</v>
      </c>
      <c r="M99" s="151">
        <v>0.60464815856838605</v>
      </c>
      <c r="N99" s="151">
        <v>0.58304451871043073</v>
      </c>
      <c r="O99" s="151">
        <v>0.50832023406704097</v>
      </c>
      <c r="P99" s="151">
        <v>0.37722372417354288</v>
      </c>
      <c r="Q99" s="151">
        <v>0.41937467952751767</v>
      </c>
    </row>
    <row r="100" spans="1:17" x14ac:dyDescent="0.25">
      <c r="A100" s="150" t="s">
        <v>33</v>
      </c>
      <c r="B100" s="87">
        <v>1.473996056951058E-4</v>
      </c>
      <c r="C100" s="87">
        <v>0</v>
      </c>
      <c r="D100" s="87">
        <v>2.0478958273789468E-4</v>
      </c>
      <c r="E100" s="87">
        <v>0</v>
      </c>
      <c r="F100" s="87">
        <v>8.2996598317276626E-2</v>
      </c>
      <c r="G100" s="87">
        <v>0.11162625146480591</v>
      </c>
      <c r="H100" s="87">
        <v>0.13051699474921163</v>
      </c>
      <c r="I100" s="87">
        <v>0.17045311197627233</v>
      </c>
      <c r="J100" s="87">
        <v>0.35740659949000403</v>
      </c>
      <c r="K100" s="87">
        <v>0.17728294997524033</v>
      </c>
      <c r="L100" s="87">
        <v>0.219610826499436</v>
      </c>
      <c r="M100" s="87">
        <v>0.42939855669816263</v>
      </c>
      <c r="N100" s="87">
        <v>0.38262359146261671</v>
      </c>
      <c r="O100" s="87">
        <v>0.39743988383665058</v>
      </c>
      <c r="P100" s="87">
        <v>0.28574007258623807</v>
      </c>
      <c r="Q100" s="87">
        <v>0.3453176929687416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2.5822428680574721E-4</v>
      </c>
      <c r="C103" s="87">
        <v>2.1170705754350704E-4</v>
      </c>
      <c r="D103" s="87">
        <v>1.5635043682663103E-4</v>
      </c>
      <c r="E103" s="87">
        <v>6.8294036751543447E-4</v>
      </c>
      <c r="F103" s="87">
        <v>9.9937853536482394E-5</v>
      </c>
      <c r="G103" s="87">
        <v>1.8840385007238371E-4</v>
      </c>
      <c r="H103" s="87">
        <v>2.9481760087628119E-4</v>
      </c>
      <c r="I103" s="87">
        <v>4.7083757735292674E-4</v>
      </c>
      <c r="J103" s="87">
        <v>5.5734255474259673E-5</v>
      </c>
      <c r="K103" s="87">
        <v>7.5544360569096804E-5</v>
      </c>
      <c r="L103" s="87">
        <v>5.5459624387454087E-4</v>
      </c>
      <c r="M103" s="87">
        <v>7.6081603873952134E-4</v>
      </c>
      <c r="N103" s="87">
        <v>5.11628679876456E-4</v>
      </c>
      <c r="O103" s="87">
        <v>5.0224820132850926E-4</v>
      </c>
      <c r="P103" s="87">
        <v>7.8265434834752577E-4</v>
      </c>
      <c r="Q103" s="87">
        <v>1.2905746899517131E-4</v>
      </c>
    </row>
    <row r="104" spans="1:17" x14ac:dyDescent="0.25">
      <c r="A104" s="150" t="s">
        <v>29</v>
      </c>
      <c r="B104" s="87">
        <v>9.8958293471615499E-2</v>
      </c>
      <c r="C104" s="87">
        <v>2.7337589445156355E-2</v>
      </c>
      <c r="D104" s="87">
        <v>9.8557386622054238E-2</v>
      </c>
      <c r="E104" s="87">
        <v>0.20043257441667578</v>
      </c>
      <c r="F104" s="87">
        <v>0.14423440304414206</v>
      </c>
      <c r="G104" s="87">
        <v>0.14117933371949853</v>
      </c>
      <c r="H104" s="87">
        <v>0.24878348676101661</v>
      </c>
      <c r="I104" s="87">
        <v>0.13232655010715352</v>
      </c>
      <c r="J104" s="87">
        <v>6.4099350397446228E-2</v>
      </c>
      <c r="K104" s="87">
        <v>0.16755187064879207</v>
      </c>
      <c r="L104" s="87">
        <v>0</v>
      </c>
      <c r="M104" s="87">
        <v>0</v>
      </c>
      <c r="N104" s="87">
        <v>0</v>
      </c>
      <c r="O104" s="87">
        <v>6.359969325321675E-3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4.8379729538600965E-4</v>
      </c>
      <c r="C105" s="87">
        <v>0</v>
      </c>
      <c r="D105" s="87">
        <v>0</v>
      </c>
      <c r="E105" s="87">
        <v>0</v>
      </c>
      <c r="F105" s="87">
        <v>0</v>
      </c>
      <c r="G105" s="87">
        <v>3.7485868942371435E-3</v>
      </c>
      <c r="H105" s="87">
        <v>6.1701131088845338E-3</v>
      </c>
      <c r="I105" s="87">
        <v>4.9036253817625122E-2</v>
      </c>
      <c r="J105" s="87">
        <v>0</v>
      </c>
      <c r="K105" s="87">
        <v>5.8721779287373181E-3</v>
      </c>
      <c r="L105" s="87">
        <v>3.3278837842568897E-3</v>
      </c>
      <c r="M105" s="87">
        <v>3.7998520529978442E-3</v>
      </c>
      <c r="N105" s="87">
        <v>8.0084366046482246E-3</v>
      </c>
      <c r="O105" s="87">
        <v>0</v>
      </c>
      <c r="P105" s="87">
        <v>0</v>
      </c>
      <c r="Q105" s="87">
        <v>1.2399531153523331E-2</v>
      </c>
    </row>
    <row r="106" spans="1:17" x14ac:dyDescent="0.25">
      <c r="A106" s="150" t="s">
        <v>26</v>
      </c>
      <c r="B106" s="87">
        <v>1.0528931712909211E-2</v>
      </c>
      <c r="C106" s="87">
        <v>4.3094554543058796E-3</v>
      </c>
      <c r="D106" s="87">
        <v>2.6711956214660541E-2</v>
      </c>
      <c r="E106" s="87">
        <v>8.6829840969629021E-2</v>
      </c>
      <c r="F106" s="87">
        <v>2.8305351036928911E-2</v>
      </c>
      <c r="G106" s="87">
        <v>1.8537274439585812E-2</v>
      </c>
      <c r="H106" s="87">
        <v>2.8323151412663693E-2</v>
      </c>
      <c r="I106" s="87">
        <v>0.12818227111078803</v>
      </c>
      <c r="J106" s="87">
        <v>2.8295391307036594E-2</v>
      </c>
      <c r="K106" s="87">
        <v>2.4975645460225803E-2</v>
      </c>
      <c r="L106" s="87">
        <v>0.20078471782884025</v>
      </c>
      <c r="M106" s="87">
        <v>0.14905362762686425</v>
      </c>
      <c r="N106" s="87">
        <v>0.17947413533491657</v>
      </c>
      <c r="O106" s="87">
        <v>9.9110079940578105E-2</v>
      </c>
      <c r="P106" s="87">
        <v>8.5908554598935594E-2</v>
      </c>
      <c r="Q106" s="87">
        <v>5.7299373703037115E-2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6.6563531855623938E-3</v>
      </c>
      <c r="C108" s="87">
        <v>2.508884943270063E-3</v>
      </c>
      <c r="D108" s="87">
        <v>9.3981365491047145E-3</v>
      </c>
      <c r="E108" s="87">
        <v>7.0638932621341615E-3</v>
      </c>
      <c r="F108" s="87">
        <v>1.5043148265450461E-2</v>
      </c>
      <c r="G108" s="87">
        <v>1.0873992581673125E-2</v>
      </c>
      <c r="H108" s="87">
        <v>1.4808323814273732E-2</v>
      </c>
      <c r="I108" s="87">
        <v>5.7299283806747148E-2</v>
      </c>
      <c r="J108" s="87">
        <v>0.22450179135912357</v>
      </c>
      <c r="K108" s="87">
        <v>2.5690516623869088E-2</v>
      </c>
      <c r="L108" s="87">
        <v>1.4881063187008263E-2</v>
      </c>
      <c r="M108" s="87">
        <v>2.1635306151621958E-2</v>
      </c>
      <c r="N108" s="87">
        <v>1.2426726628372712E-2</v>
      </c>
      <c r="O108" s="87">
        <v>4.9080527631620496E-3</v>
      </c>
      <c r="P108" s="87">
        <v>4.7924426400217136E-3</v>
      </c>
      <c r="Q108" s="87">
        <v>4.2290242332204729E-3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219.78520295503205</v>
      </c>
      <c r="C112" s="96">
        <v>219.48619694690501</v>
      </c>
      <c r="D112" s="96">
        <v>193.99966854179658</v>
      </c>
      <c r="E112" s="96">
        <v>210.4465312145858</v>
      </c>
      <c r="F112" s="96">
        <v>227.82940802006135</v>
      </c>
      <c r="G112" s="96">
        <v>239.8599797232705</v>
      </c>
      <c r="H112" s="96">
        <v>198.94680420661916</v>
      </c>
      <c r="I112" s="96">
        <v>238.46021371006606</v>
      </c>
      <c r="J112" s="96">
        <v>250.39764151550119</v>
      </c>
      <c r="K112" s="96">
        <v>134.23435604184795</v>
      </c>
      <c r="L112" s="96">
        <v>93.994117763891353</v>
      </c>
      <c r="M112" s="96">
        <v>138.04584599503178</v>
      </c>
      <c r="N112" s="96">
        <v>6.3515640741650188</v>
      </c>
      <c r="O112" s="96">
        <v>25.388028631260436</v>
      </c>
      <c r="P112" s="96">
        <v>26.793250317427503</v>
      </c>
      <c r="Q112" s="96">
        <v>22.971918429654494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9.7542627781342858E-2</v>
      </c>
      <c r="C117" s="158">
        <v>0.11420565175796232</v>
      </c>
      <c r="D117" s="158">
        <v>0.10926540305314282</v>
      </c>
      <c r="E117" s="158">
        <v>0.10250389954999682</v>
      </c>
      <c r="F117" s="158">
        <v>0.11719958080616311</v>
      </c>
      <c r="G117" s="158">
        <v>0.10020632504435888</v>
      </c>
      <c r="H117" s="158">
        <v>8.3003748821948234E-2</v>
      </c>
      <c r="I117" s="158">
        <v>0.10457723342474079</v>
      </c>
      <c r="J117" s="158">
        <v>0.10020795910931848</v>
      </c>
      <c r="K117" s="158">
        <v>0.11139989069239015</v>
      </c>
      <c r="L117" s="158">
        <v>8.8269317968159539E-2</v>
      </c>
      <c r="M117" s="158">
        <v>0.1314786033404724</v>
      </c>
      <c r="N117" s="158">
        <v>4.7887440575761515E-3</v>
      </c>
      <c r="O117" s="158">
        <v>2.2078510050848255E-2</v>
      </c>
      <c r="P117" s="158">
        <v>2.2634615147342604E-2</v>
      </c>
      <c r="Q117" s="158">
        <v>1.9315160073446698E-2</v>
      </c>
    </row>
    <row r="118" spans="1:17" x14ac:dyDescent="0.25">
      <c r="A118" s="92" t="s">
        <v>125</v>
      </c>
      <c r="B118" s="91">
        <v>4.5673988743112202E-2</v>
      </c>
      <c r="C118" s="91">
        <v>5.347639049140606E-2</v>
      </c>
      <c r="D118" s="91">
        <v>5.1163136595500043E-2</v>
      </c>
      <c r="E118" s="91">
        <v>4.7997086613932163E-2</v>
      </c>
      <c r="F118" s="91">
        <v>5.4878287126298178E-2</v>
      </c>
      <c r="G118" s="91">
        <v>4.692125551840122E-2</v>
      </c>
      <c r="H118" s="91">
        <v>3.886621034885538E-2</v>
      </c>
      <c r="I118" s="91">
        <v>4.8967917831110853E-2</v>
      </c>
      <c r="J118" s="91">
        <v>4.6922020663510276E-2</v>
      </c>
      <c r="K118" s="91">
        <v>5.2162602845536241E-2</v>
      </c>
      <c r="L118" s="91">
        <v>4.1331794385090811E-2</v>
      </c>
      <c r="M118" s="91">
        <v>6.1564388673169067E-2</v>
      </c>
      <c r="N118" s="91">
        <v>2.2423123833579324E-3</v>
      </c>
      <c r="O118" s="91">
        <v>1.0338183853193402E-2</v>
      </c>
      <c r="P118" s="91">
        <v>1.0598578087949995E-2</v>
      </c>
      <c r="Q118" s="91">
        <v>9.0442550486091646E-3</v>
      </c>
    </row>
    <row r="119" spans="1:17" x14ac:dyDescent="0.25">
      <c r="A119" s="92" t="s">
        <v>26</v>
      </c>
      <c r="B119" s="91">
        <v>5.1868639038230656E-2</v>
      </c>
      <c r="C119" s="91">
        <v>6.072926126655627E-2</v>
      </c>
      <c r="D119" s="91">
        <v>5.8102266457642777E-2</v>
      </c>
      <c r="E119" s="91">
        <v>5.4506812936064658E-2</v>
      </c>
      <c r="F119" s="91">
        <v>6.2321293679864928E-2</v>
      </c>
      <c r="G119" s="91">
        <v>5.3285069525957657E-2</v>
      </c>
      <c r="H119" s="91">
        <v>4.4137538473092854E-2</v>
      </c>
      <c r="I119" s="91">
        <v>5.5609315593629936E-2</v>
      </c>
      <c r="J119" s="91">
        <v>5.3285938445808215E-2</v>
      </c>
      <c r="K119" s="91">
        <v>5.9237287846853913E-2</v>
      </c>
      <c r="L119" s="91">
        <v>4.6937523583068727E-2</v>
      </c>
      <c r="M119" s="91">
        <v>6.9914214667303326E-2</v>
      </c>
      <c r="N119" s="91">
        <v>2.5464316742182186E-3</v>
      </c>
      <c r="O119" s="91">
        <v>1.1740326197654853E-2</v>
      </c>
      <c r="P119" s="91">
        <v>1.2036037059392608E-2</v>
      </c>
      <c r="Q119" s="91">
        <v>1.0270905024837535E-2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57.910605472076789</v>
      </c>
      <c r="C122" s="206">
        <v>68.325178517463058</v>
      </c>
      <c r="D122" s="206">
        <v>64.438042811943347</v>
      </c>
      <c r="E122" s="206">
        <v>60.491848098408731</v>
      </c>
      <c r="F122" s="206">
        <v>69.068996083124418</v>
      </c>
      <c r="G122" s="206">
        <v>77.217489529918325</v>
      </c>
      <c r="H122" s="206">
        <v>69.075881464425208</v>
      </c>
      <c r="I122" s="206">
        <v>61.796197873053693</v>
      </c>
      <c r="J122" s="206">
        <v>66.455323804051403</v>
      </c>
      <c r="K122" s="206">
        <v>71.283662249064946</v>
      </c>
      <c r="L122" s="206">
        <v>51.998340841815946</v>
      </c>
      <c r="M122" s="206">
        <v>77.516869612789662</v>
      </c>
      <c r="N122" s="206">
        <v>2.8213581584725071</v>
      </c>
      <c r="O122" s="206">
        <v>13.016943529177395</v>
      </c>
      <c r="P122" s="206">
        <v>13.362324667048446</v>
      </c>
      <c r="Q122" s="206">
        <v>11.37583107145961</v>
      </c>
    </row>
    <row r="123" spans="1:17" x14ac:dyDescent="0.25">
      <c r="A123" s="152" t="s">
        <v>159</v>
      </c>
      <c r="B123" s="151">
        <v>57.910605472076789</v>
      </c>
      <c r="C123" s="151">
        <v>68.325178517463058</v>
      </c>
      <c r="D123" s="151">
        <v>64.438042811943347</v>
      </c>
      <c r="E123" s="151">
        <v>60.491848098408731</v>
      </c>
      <c r="F123" s="151">
        <v>69.068996083124418</v>
      </c>
      <c r="G123" s="151">
        <v>77.217489529918325</v>
      </c>
      <c r="H123" s="151">
        <v>69.075881464425208</v>
      </c>
      <c r="I123" s="151">
        <v>61.796197873053693</v>
      </c>
      <c r="J123" s="151">
        <v>66.455323804051403</v>
      </c>
      <c r="K123" s="151">
        <v>71.283662249064946</v>
      </c>
      <c r="L123" s="151">
        <v>51.998340841815946</v>
      </c>
      <c r="M123" s="151">
        <v>77.516869612789662</v>
      </c>
      <c r="N123" s="151">
        <v>2.8213581584725071</v>
      </c>
      <c r="O123" s="151">
        <v>13.016943529177395</v>
      </c>
      <c r="P123" s="151">
        <v>13.362324667048446</v>
      </c>
      <c r="Q123" s="151">
        <v>11.37583107145961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30.700581985104453</v>
      </c>
      <c r="H124" s="153">
        <v>30.977729025933098</v>
      </c>
      <c r="I124" s="153">
        <v>0</v>
      </c>
      <c r="J124" s="153">
        <v>12.525336453066224</v>
      </c>
      <c r="K124" s="153">
        <v>7.305877728632594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0.51357321415778667</v>
      </c>
      <c r="J125" s="153">
        <v>0.12005417152730048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2.0499160477241536</v>
      </c>
      <c r="C126" s="153">
        <v>4.5482296825764754</v>
      </c>
      <c r="D126" s="153">
        <v>0.51656002097613074</v>
      </c>
      <c r="E126" s="153">
        <v>0.65471967922605756</v>
      </c>
      <c r="F126" s="153">
        <v>0.35589784634014832</v>
      </c>
      <c r="G126" s="153">
        <v>0.83441631235267633</v>
      </c>
      <c r="H126" s="153">
        <v>0.56857189820555398</v>
      </c>
      <c r="I126" s="153">
        <v>0.20210125297860293</v>
      </c>
      <c r="J126" s="153">
        <v>8.2196265125525123E-2</v>
      </c>
      <c r="K126" s="153">
        <v>0.15951472247638121</v>
      </c>
      <c r="L126" s="153">
        <v>0.18060402501661088</v>
      </c>
      <c r="M126" s="153">
        <v>0.5344728834075555</v>
      </c>
      <c r="N126" s="153">
        <v>1.1319111211569373E-2</v>
      </c>
      <c r="O126" s="153">
        <v>8.9518585512399065E-2</v>
      </c>
      <c r="P126" s="153">
        <v>0.16387810149867524</v>
      </c>
      <c r="Q126" s="153">
        <v>2.9286373199568311E-2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3.7165479037334994</v>
      </c>
      <c r="I127" s="153">
        <v>0</v>
      </c>
      <c r="J127" s="153">
        <v>0</v>
      </c>
      <c r="K127" s="153">
        <v>2.7728382502789968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55.860689424352636</v>
      </c>
      <c r="C128" s="153">
        <v>63.776948834886582</v>
      </c>
      <c r="D128" s="153">
        <v>63.921482790967211</v>
      </c>
      <c r="E128" s="153">
        <v>59.837128419182676</v>
      </c>
      <c r="F128" s="153">
        <v>68.713098236784276</v>
      </c>
      <c r="G128" s="153">
        <v>45.682491232461196</v>
      </c>
      <c r="H128" s="153">
        <v>33.813032636553054</v>
      </c>
      <c r="I128" s="153">
        <v>61.080523405917305</v>
      </c>
      <c r="J128" s="153">
        <v>53.727736914332354</v>
      </c>
      <c r="K128" s="153">
        <v>61.045431547676969</v>
      </c>
      <c r="L128" s="153">
        <v>51.817736816799332</v>
      </c>
      <c r="M128" s="153">
        <v>76.982396729382103</v>
      </c>
      <c r="N128" s="153">
        <v>2.8100390472609376</v>
      </c>
      <c r="O128" s="153">
        <v>12.927424943664995</v>
      </c>
      <c r="P128" s="153">
        <v>13.198446565549771</v>
      </c>
      <c r="Q128" s="153">
        <v>11.346544698260042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33.985680845742813</v>
      </c>
      <c r="C130" s="206">
        <v>28.92029008879874</v>
      </c>
      <c r="D130" s="206">
        <v>26.546759574501124</v>
      </c>
      <c r="E130" s="206">
        <v>24.921032322044066</v>
      </c>
      <c r="F130" s="206">
        <v>28.454589138002525</v>
      </c>
      <c r="G130" s="206">
        <v>24.404728375071688</v>
      </c>
      <c r="H130" s="206">
        <v>20.208224019416186</v>
      </c>
      <c r="I130" s="206">
        <v>28.972299704481749</v>
      </c>
      <c r="J130" s="206">
        <v>28.126632366885694</v>
      </c>
      <c r="K130" s="206">
        <v>27.029755657765076</v>
      </c>
      <c r="L130" s="206">
        <v>21.421933261213219</v>
      </c>
      <c r="M130" s="206">
        <v>31.934888317204909</v>
      </c>
      <c r="N130" s="206">
        <v>1.1623245126347141</v>
      </c>
      <c r="O130" s="206">
        <v>5.3626344808828144</v>
      </c>
      <c r="P130" s="206">
        <v>6.309106193918506</v>
      </c>
      <c r="Q130" s="206">
        <v>4.9816800860652961</v>
      </c>
    </row>
    <row r="131" spans="1:17" x14ac:dyDescent="0.25">
      <c r="A131" s="152" t="s">
        <v>157</v>
      </c>
      <c r="B131" s="151">
        <v>33.985680845742813</v>
      </c>
      <c r="C131" s="151">
        <v>28.92029008879874</v>
      </c>
      <c r="D131" s="151">
        <v>26.546759574501124</v>
      </c>
      <c r="E131" s="151">
        <v>24.921032322044066</v>
      </c>
      <c r="F131" s="151">
        <v>28.454589138002525</v>
      </c>
      <c r="G131" s="151">
        <v>24.404728375071688</v>
      </c>
      <c r="H131" s="151">
        <v>20.208224019416186</v>
      </c>
      <c r="I131" s="151">
        <v>28.972299704481749</v>
      </c>
      <c r="J131" s="151">
        <v>28.126632366885694</v>
      </c>
      <c r="K131" s="151">
        <v>27.029755657765076</v>
      </c>
      <c r="L131" s="151">
        <v>21.421933261213219</v>
      </c>
      <c r="M131" s="151">
        <v>31.934888317204909</v>
      </c>
      <c r="N131" s="151">
        <v>1.1623245126347141</v>
      </c>
      <c r="O131" s="151">
        <v>5.3626344808828144</v>
      </c>
      <c r="P131" s="151">
        <v>6.309106193918506</v>
      </c>
      <c r="Q131" s="151">
        <v>4.9816800860652961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0.24684158693743227</v>
      </c>
      <c r="J132" s="205">
        <v>6.3183616884989371E-2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1.2030230385367293</v>
      </c>
      <c r="C133" s="205">
        <v>1.92514860062865</v>
      </c>
      <c r="D133" s="205">
        <v>0.21280898804876408</v>
      </c>
      <c r="E133" s="205">
        <v>0.26972709217492252</v>
      </c>
      <c r="F133" s="205">
        <v>0.1466204457427053</v>
      </c>
      <c r="G133" s="205">
        <v>0.43776993204197578</v>
      </c>
      <c r="H133" s="205">
        <v>0.33418534258535593</v>
      </c>
      <c r="I133" s="205">
        <v>9.4732415758197422E-2</v>
      </c>
      <c r="J133" s="205">
        <v>4.2867748341160146E-2</v>
      </c>
      <c r="K133" s="205">
        <v>7.0446005349331833E-2</v>
      </c>
      <c r="L133" s="205">
        <v>7.4404054205918918E-2</v>
      </c>
      <c r="M133" s="205">
        <v>0.22018861088501218</v>
      </c>
      <c r="N133" s="205">
        <v>4.6631727286862669E-3</v>
      </c>
      <c r="O133" s="205">
        <v>3.6879276019950988E-2</v>
      </c>
      <c r="P133" s="205">
        <v>7.7376083202240972E-2</v>
      </c>
      <c r="Q133" s="205">
        <v>1.2825027133832628E-2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32.782657807206085</v>
      </c>
      <c r="C135" s="205">
        <v>26.995141488170091</v>
      </c>
      <c r="D135" s="205">
        <v>26.33395058645236</v>
      </c>
      <c r="E135" s="205">
        <v>24.651305229869145</v>
      </c>
      <c r="F135" s="205">
        <v>28.30796869225982</v>
      </c>
      <c r="G135" s="205">
        <v>23.966958443029711</v>
      </c>
      <c r="H135" s="205">
        <v>19.874038676830828</v>
      </c>
      <c r="I135" s="205">
        <v>28.630725701786119</v>
      </c>
      <c r="J135" s="205">
        <v>28.020581001659544</v>
      </c>
      <c r="K135" s="205">
        <v>26.959309652415744</v>
      </c>
      <c r="L135" s="205">
        <v>21.347529207007302</v>
      </c>
      <c r="M135" s="205">
        <v>31.714699706319898</v>
      </c>
      <c r="N135" s="205">
        <v>1.1576613399060278</v>
      </c>
      <c r="O135" s="205">
        <v>5.3257552048628636</v>
      </c>
      <c r="P135" s="205">
        <v>6.2317301107162653</v>
      </c>
      <c r="Q135" s="205">
        <v>4.9688550589314637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25.351374009431126</v>
      </c>
      <c r="C137" s="204">
        <v>28.12652268888526</v>
      </c>
      <c r="D137" s="204">
        <v>25.58560075229898</v>
      </c>
      <c r="E137" s="204">
        <v>22.651146894582993</v>
      </c>
      <c r="F137" s="204">
        <v>26.028623218128274</v>
      </c>
      <c r="G137" s="204">
        <v>22.170995493236106</v>
      </c>
      <c r="H137" s="204">
        <v>19.257934973955845</v>
      </c>
      <c r="I137" s="204">
        <v>28.706258899105851</v>
      </c>
      <c r="J137" s="204">
        <v>31.123397385454798</v>
      </c>
      <c r="K137" s="204">
        <v>30.647298244325533</v>
      </c>
      <c r="L137" s="204">
        <v>14.244414342894043</v>
      </c>
      <c r="M137" s="204">
        <v>24.517289461696745</v>
      </c>
      <c r="N137" s="204">
        <v>1.0372926590002636</v>
      </c>
      <c r="O137" s="204">
        <v>6.0300521111493719</v>
      </c>
      <c r="P137" s="204">
        <v>6.27910484131319</v>
      </c>
      <c r="Q137" s="204">
        <v>5.566932112056131</v>
      </c>
    </row>
    <row r="138" spans="1:17" x14ac:dyDescent="0.25">
      <c r="A138" s="152" t="s">
        <v>155</v>
      </c>
      <c r="B138" s="151">
        <v>9.1559368254425397</v>
      </c>
      <c r="C138" s="151">
        <v>10.611094823187903</v>
      </c>
      <c r="D138" s="151">
        <v>7.2137716719595257</v>
      </c>
      <c r="E138" s="151">
        <v>6.312584195239376</v>
      </c>
      <c r="F138" s="151">
        <v>4.4056658642853455</v>
      </c>
      <c r="G138" s="151">
        <v>3.086267727545037</v>
      </c>
      <c r="H138" s="151">
        <v>3.7761710764599394</v>
      </c>
      <c r="I138" s="151">
        <v>9.6320942225518458</v>
      </c>
      <c r="J138" s="151">
        <v>9.2273235873864259</v>
      </c>
      <c r="K138" s="151">
        <v>8.8455686008712071</v>
      </c>
      <c r="L138" s="151">
        <v>0.32552132565186093</v>
      </c>
      <c r="M138" s="151">
        <v>1.3709073750171661</v>
      </c>
      <c r="N138" s="151">
        <v>0.2040366402959739</v>
      </c>
      <c r="O138" s="151">
        <v>1.9501555779720747</v>
      </c>
      <c r="P138" s="151">
        <v>2.0925531101653307</v>
      </c>
      <c r="Q138" s="151">
        <v>1.7760442672153423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5.7440598666352927E-2</v>
      </c>
      <c r="J139" s="153">
        <v>1.4702971346150062E-2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0.32410128813923655</v>
      </c>
      <c r="C140" s="153">
        <v>0.70635302368250308</v>
      </c>
      <c r="D140" s="153">
        <v>5.7828355480309013E-2</v>
      </c>
      <c r="E140" s="153">
        <v>6.8322810912819928E-2</v>
      </c>
      <c r="F140" s="153">
        <v>2.2701459145380035E-2</v>
      </c>
      <c r="G140" s="153">
        <v>5.5361206754130449E-2</v>
      </c>
      <c r="H140" s="153">
        <v>6.2446903975094309E-2</v>
      </c>
      <c r="I140" s="153">
        <v>3.1575826019104483E-2</v>
      </c>
      <c r="J140" s="153">
        <v>1.4072550585251519E-2</v>
      </c>
      <c r="K140" s="153">
        <v>2.305366651717556E-2</v>
      </c>
      <c r="L140" s="153">
        <v>1.1306218754232619E-3</v>
      </c>
      <c r="M140" s="153">
        <v>9.4523014315482188E-3</v>
      </c>
      <c r="N140" s="153">
        <v>8.1858214839178279E-4</v>
      </c>
      <c r="O140" s="153">
        <v>1.3411379443866084E-2</v>
      </c>
      <c r="P140" s="153">
        <v>2.5663470954623194E-2</v>
      </c>
      <c r="Q140" s="153">
        <v>4.5723160709654027E-3</v>
      </c>
    </row>
    <row r="141" spans="1:17" x14ac:dyDescent="0.25">
      <c r="A141" s="154" t="s">
        <v>26</v>
      </c>
      <c r="B141" s="153">
        <v>8.831835537303304</v>
      </c>
      <c r="C141" s="153">
        <v>9.9047417995054001</v>
      </c>
      <c r="D141" s="153">
        <v>7.1559433164792168</v>
      </c>
      <c r="E141" s="153">
        <v>6.2442613843265562</v>
      </c>
      <c r="F141" s="153">
        <v>4.3829644051399654</v>
      </c>
      <c r="G141" s="153">
        <v>3.0309065207909067</v>
      </c>
      <c r="H141" s="153">
        <v>3.7137241724848451</v>
      </c>
      <c r="I141" s="153">
        <v>9.5430777978663883</v>
      </c>
      <c r="J141" s="153">
        <v>9.1985480654550251</v>
      </c>
      <c r="K141" s="153">
        <v>8.8225149343540323</v>
      </c>
      <c r="L141" s="153">
        <v>0.32439070377643764</v>
      </c>
      <c r="M141" s="153">
        <v>1.3614550735856179</v>
      </c>
      <c r="N141" s="153">
        <v>0.20321805814758212</v>
      </c>
      <c r="O141" s="153">
        <v>1.9367441985282086</v>
      </c>
      <c r="P141" s="153">
        <v>2.0668896392107077</v>
      </c>
      <c r="Q141" s="153">
        <v>1.7714719511443768</v>
      </c>
    </row>
    <row r="142" spans="1:17" x14ac:dyDescent="0.25">
      <c r="A142" s="152" t="s">
        <v>154</v>
      </c>
      <c r="B142" s="151">
        <v>16.195437183988584</v>
      </c>
      <c r="C142" s="151">
        <v>17.515427865697355</v>
      </c>
      <c r="D142" s="151">
        <v>18.371829080339456</v>
      </c>
      <c r="E142" s="151">
        <v>16.338562699343619</v>
      </c>
      <c r="F142" s="151">
        <v>21.622957353842928</v>
      </c>
      <c r="G142" s="151">
        <v>19.084727765691071</v>
      </c>
      <c r="H142" s="151">
        <v>15.481763897495904</v>
      </c>
      <c r="I142" s="151">
        <v>19.074164676554005</v>
      </c>
      <c r="J142" s="151">
        <v>21.896073798068372</v>
      </c>
      <c r="K142" s="151">
        <v>21.801729643454326</v>
      </c>
      <c r="L142" s="151">
        <v>13.918893017242182</v>
      </c>
      <c r="M142" s="151">
        <v>23.14638208667958</v>
      </c>
      <c r="N142" s="151">
        <v>0.83325601870428967</v>
      </c>
      <c r="O142" s="151">
        <v>4.0798965331772976</v>
      </c>
      <c r="P142" s="151">
        <v>4.1865517311478593</v>
      </c>
      <c r="Q142" s="151">
        <v>3.7908878448407886</v>
      </c>
    </row>
    <row r="143" spans="1:17" x14ac:dyDescent="0.25">
      <c r="A143" s="150" t="s">
        <v>33</v>
      </c>
      <c r="B143" s="87">
        <v>2.0397674707100352E-2</v>
      </c>
      <c r="C143" s="87">
        <v>0</v>
      </c>
      <c r="D143" s="87">
        <v>2.7863420570118192E-2</v>
      </c>
      <c r="E143" s="87">
        <v>0</v>
      </c>
      <c r="F143" s="87">
        <v>6.630100593376155</v>
      </c>
      <c r="G143" s="87">
        <v>7.4447947256244955</v>
      </c>
      <c r="H143" s="87">
        <v>4.7112332974625497</v>
      </c>
      <c r="I143" s="87">
        <v>6.0458206195980262</v>
      </c>
      <c r="J143" s="87">
        <v>11.604802225526795</v>
      </c>
      <c r="K143" s="87">
        <v>9.6278176953614434</v>
      </c>
      <c r="L143" s="87">
        <v>6.9604379965644911</v>
      </c>
      <c r="M143" s="87">
        <v>16.437696733149494</v>
      </c>
      <c r="N143" s="87">
        <v>0.54682515700455536</v>
      </c>
      <c r="O143" s="87">
        <v>3.1899450298051324</v>
      </c>
      <c r="P143" s="87">
        <v>3.1712363748200643</v>
      </c>
      <c r="Q143" s="87">
        <v>3.121458468495284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3.5733982997428769E-2</v>
      </c>
      <c r="C146" s="87">
        <v>0.10789626606630551</v>
      </c>
      <c r="D146" s="87">
        <v>2.1272849523785796E-2</v>
      </c>
      <c r="E146" s="87">
        <v>3.7823437915196517E-2</v>
      </c>
      <c r="F146" s="87">
        <v>7.9834358933605163E-3</v>
      </c>
      <c r="G146" s="87">
        <v>1.2565395423570755E-2</v>
      </c>
      <c r="H146" s="87">
        <v>1.0641943607384125E-2</v>
      </c>
      <c r="I146" s="87">
        <v>1.6700191041617136E-2</v>
      </c>
      <c r="J146" s="87">
        <v>1.8096616371625141E-3</v>
      </c>
      <c r="K146" s="87">
        <v>4.1026355415086186E-3</v>
      </c>
      <c r="L146" s="87">
        <v>1.7577606851847144E-2</v>
      </c>
      <c r="M146" s="87">
        <v>2.9124604914094441E-2</v>
      </c>
      <c r="N146" s="87">
        <v>7.3119232437294927E-4</v>
      </c>
      <c r="O146" s="87">
        <v>4.0311609848772334E-3</v>
      </c>
      <c r="P146" s="87">
        <v>8.6861528238804855E-3</v>
      </c>
      <c r="Q146" s="87">
        <v>1.1665997361855745E-3</v>
      </c>
    </row>
    <row r="147" spans="1:17" x14ac:dyDescent="0.25">
      <c r="A147" s="150" t="s">
        <v>29</v>
      </c>
      <c r="B147" s="87">
        <v>13.694195925999056</v>
      </c>
      <c r="C147" s="87">
        <v>13.932572010641874</v>
      </c>
      <c r="D147" s="87">
        <v>13.409597680838893</v>
      </c>
      <c r="E147" s="87">
        <v>11.100601743915526</v>
      </c>
      <c r="F147" s="87">
        <v>11.522021632170437</v>
      </c>
      <c r="G147" s="87">
        <v>9.415806275403634</v>
      </c>
      <c r="H147" s="87">
        <v>8.9802638264808383</v>
      </c>
      <c r="I147" s="87">
        <v>4.6935053040830725</v>
      </c>
      <c r="J147" s="87">
        <v>2.0812718209695791</v>
      </c>
      <c r="K147" s="87">
        <v>9.0993457935387934</v>
      </c>
      <c r="L147" s="87">
        <v>0</v>
      </c>
      <c r="M147" s="87">
        <v>0</v>
      </c>
      <c r="N147" s="87">
        <v>0</v>
      </c>
      <c r="O147" s="87">
        <v>5.1046594375921794E-2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6.6949567530535325E-2</v>
      </c>
      <c r="C148" s="87">
        <v>0</v>
      </c>
      <c r="D148" s="87">
        <v>0</v>
      </c>
      <c r="E148" s="87">
        <v>0</v>
      </c>
      <c r="F148" s="87">
        <v>0</v>
      </c>
      <c r="G148" s="87">
        <v>0.25000803639420432</v>
      </c>
      <c r="H148" s="87">
        <v>0.2227207451684185</v>
      </c>
      <c r="I148" s="87">
        <v>1.739272407532866</v>
      </c>
      <c r="J148" s="87">
        <v>0</v>
      </c>
      <c r="K148" s="87">
        <v>0.31890409416418231</v>
      </c>
      <c r="L148" s="87">
        <v>0.10547534977813114</v>
      </c>
      <c r="M148" s="87">
        <v>0.14546116819372468</v>
      </c>
      <c r="N148" s="87">
        <v>1.1445228944085258E-2</v>
      </c>
      <c r="O148" s="87">
        <v>0</v>
      </c>
      <c r="P148" s="87">
        <v>0</v>
      </c>
      <c r="Q148" s="87">
        <v>0.11208409621814563</v>
      </c>
    </row>
    <row r="149" spans="1:17" x14ac:dyDescent="0.25">
      <c r="A149" s="150" t="s">
        <v>26</v>
      </c>
      <c r="B149" s="87">
        <v>1.4570305197249653</v>
      </c>
      <c r="C149" s="87">
        <v>2.1963091721829993</v>
      </c>
      <c r="D149" s="87">
        <v>3.6343961460786964</v>
      </c>
      <c r="E149" s="87">
        <v>4.8089163495331499</v>
      </c>
      <c r="F149" s="87">
        <v>2.2611447759371339</v>
      </c>
      <c r="G149" s="87">
        <v>1.2363239037798697</v>
      </c>
      <c r="H149" s="87">
        <v>1.022372406603552</v>
      </c>
      <c r="I149" s="87">
        <v>4.5465114057664415</v>
      </c>
      <c r="J149" s="87">
        <v>0.91873630895624636</v>
      </c>
      <c r="K149" s="87">
        <v>1.3563682313985574</v>
      </c>
      <c r="L149" s="87">
        <v>6.3637553821096722</v>
      </c>
      <c r="M149" s="87">
        <v>5.7058839385630176</v>
      </c>
      <c r="N149" s="87">
        <v>0.25649482787409666</v>
      </c>
      <c r="O149" s="87">
        <v>0.79548057396267202</v>
      </c>
      <c r="P149" s="87">
        <v>0.95344111445949553</v>
      </c>
      <c r="Q149" s="87">
        <v>0.51795091571230756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0.9211295130294983</v>
      </c>
      <c r="C151" s="87">
        <v>1.2786504168061765</v>
      </c>
      <c r="D151" s="87">
        <v>1.2786989833279638</v>
      </c>
      <c r="E151" s="87">
        <v>0.39122116797974771</v>
      </c>
      <c r="F151" s="87">
        <v>1.2017069164658423</v>
      </c>
      <c r="G151" s="87">
        <v>0.72522942906529264</v>
      </c>
      <c r="H151" s="87">
        <v>0.53453167817316327</v>
      </c>
      <c r="I151" s="87">
        <v>2.0323547485319846</v>
      </c>
      <c r="J151" s="87">
        <v>7.2894537809785867</v>
      </c>
      <c r="K151" s="87">
        <v>1.3951911934498413</v>
      </c>
      <c r="L151" s="87">
        <v>0.47164668193803921</v>
      </c>
      <c r="M151" s="87">
        <v>0.82821564185925245</v>
      </c>
      <c r="N151" s="87">
        <v>1.7759612557179477E-2</v>
      </c>
      <c r="O151" s="87">
        <v>3.9393174048694565E-2</v>
      </c>
      <c r="P151" s="87">
        <v>5.3188089044418914E-2</v>
      </c>
      <c r="Q151" s="87">
        <v>3.8227764678865621E-2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102.44</v>
      </c>
      <c r="C154" s="176">
        <v>94</v>
      </c>
      <c r="D154" s="176">
        <v>77.319999999999993</v>
      </c>
      <c r="E154" s="176">
        <v>102.28000000000003</v>
      </c>
      <c r="F154" s="176">
        <v>104.15999999999997</v>
      </c>
      <c r="G154" s="176">
        <v>115.96656000000002</v>
      </c>
      <c r="H154" s="176">
        <v>90.321759999999983</v>
      </c>
      <c r="I154" s="176">
        <v>118.88087999999999</v>
      </c>
      <c r="J154" s="176">
        <v>124.59207999999995</v>
      </c>
      <c r="K154" s="176">
        <v>5.1622399999999971</v>
      </c>
      <c r="L154" s="176">
        <v>6.2411599999999794</v>
      </c>
      <c r="M154" s="176">
        <v>3.9453199999999811</v>
      </c>
      <c r="N154" s="176">
        <v>1.3257999999999583</v>
      </c>
      <c r="O154" s="176">
        <v>0.95632000000000517</v>
      </c>
      <c r="P154" s="176">
        <v>0.82008000000001857</v>
      </c>
      <c r="Q154" s="176">
        <v>1.028160000000014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1</v>
      </c>
      <c r="C158" s="77">
        <f t="shared" si="0"/>
        <v>1</v>
      </c>
      <c r="D158" s="77">
        <f t="shared" si="0"/>
        <v>1</v>
      </c>
      <c r="E158" s="77">
        <f t="shared" si="0"/>
        <v>1</v>
      </c>
      <c r="F158" s="77">
        <f t="shared" si="0"/>
        <v>1</v>
      </c>
      <c r="G158" s="77">
        <f t="shared" si="0"/>
        <v>1</v>
      </c>
      <c r="H158" s="77">
        <f t="shared" si="0"/>
        <v>1</v>
      </c>
      <c r="I158" s="77">
        <f t="shared" si="0"/>
        <v>0.99999999999999989</v>
      </c>
      <c r="J158" s="77">
        <f t="shared" si="0"/>
        <v>1</v>
      </c>
      <c r="K158" s="77">
        <f t="shared" si="0"/>
        <v>1</v>
      </c>
      <c r="L158" s="77">
        <f t="shared" si="0"/>
        <v>1</v>
      </c>
      <c r="M158" s="77">
        <f t="shared" si="0"/>
        <v>1</v>
      </c>
      <c r="N158" s="77">
        <f t="shared" si="0"/>
        <v>1</v>
      </c>
      <c r="O158" s="77">
        <f t="shared" si="0"/>
        <v>0.99999999999999989</v>
      </c>
      <c r="P158" s="77">
        <f t="shared" si="0"/>
        <v>1</v>
      </c>
      <c r="Q158" s="77">
        <f t="shared" si="0"/>
        <v>1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6.2227633297487733E-4</v>
      </c>
      <c r="C163" s="201">
        <f t="shared" si="5"/>
        <v>6.4602855508599658E-4</v>
      </c>
      <c r="D163" s="201">
        <f t="shared" si="5"/>
        <v>6.1849735143824143E-4</v>
      </c>
      <c r="E163" s="201">
        <f t="shared" si="5"/>
        <v>6.3450488709257868E-4</v>
      </c>
      <c r="F163" s="201">
        <f t="shared" si="5"/>
        <v>5.906259250937592E-4</v>
      </c>
      <c r="G163" s="201">
        <f t="shared" si="5"/>
        <v>5.6778421889514268E-4</v>
      </c>
      <c r="H163" s="201">
        <f t="shared" si="5"/>
        <v>5.6634922178177606E-4</v>
      </c>
      <c r="I163" s="201">
        <f t="shared" si="5"/>
        <v>5.9406900655813806E-4</v>
      </c>
      <c r="J163" s="201">
        <f t="shared" si="5"/>
        <v>5.2864775132318437E-4</v>
      </c>
      <c r="K163" s="201">
        <f t="shared" si="5"/>
        <v>5.529286074482852E-4</v>
      </c>
      <c r="L163" s="201">
        <f t="shared" si="5"/>
        <v>6.3772838493730399E-4</v>
      </c>
      <c r="M163" s="201">
        <f t="shared" si="5"/>
        <v>6.0470299987934158E-4</v>
      </c>
      <c r="N163" s="201">
        <f t="shared" si="5"/>
        <v>6.0820899458787978E-4</v>
      </c>
      <c r="O163" s="201">
        <f t="shared" si="5"/>
        <v>5.9014873603163145E-4</v>
      </c>
      <c r="P163" s="201">
        <f t="shared" si="5"/>
        <v>5.8986951541020131E-4</v>
      </c>
      <c r="Q163" s="201">
        <f t="shared" si="5"/>
        <v>5.7207923172576192E-4</v>
      </c>
    </row>
    <row r="164" spans="1:17" x14ac:dyDescent="0.25">
      <c r="A164" s="127" t="s">
        <v>152</v>
      </c>
      <c r="B164" s="200">
        <f t="shared" ref="B164:Q164" si="6">IF(B$15=0,0,B$15/B$5)</f>
        <v>0.48192144006838317</v>
      </c>
      <c r="C164" s="200">
        <f t="shared" si="6"/>
        <v>0.46214643598349942</v>
      </c>
      <c r="D164" s="200">
        <f t="shared" si="6"/>
        <v>0.48506764571491451</v>
      </c>
      <c r="E164" s="200">
        <f t="shared" si="6"/>
        <v>0.47174051019586549</v>
      </c>
      <c r="F164" s="200">
        <f t="shared" si="6"/>
        <v>0.50827210916406906</v>
      </c>
      <c r="G164" s="200">
        <f t="shared" si="6"/>
        <v>0.50439281453466223</v>
      </c>
      <c r="H164" s="200">
        <f t="shared" si="6"/>
        <v>0.49272180269727633</v>
      </c>
      <c r="I164" s="200">
        <f t="shared" si="6"/>
        <v>0.50540555841761037</v>
      </c>
      <c r="J164" s="200">
        <f t="shared" si="6"/>
        <v>0.53879698847462898</v>
      </c>
      <c r="K164" s="200">
        <f t="shared" si="6"/>
        <v>0.50474262798307779</v>
      </c>
      <c r="L164" s="200">
        <f t="shared" si="6"/>
        <v>0.46905677463845796</v>
      </c>
      <c r="M164" s="200">
        <f t="shared" si="6"/>
        <v>0.49655218628334696</v>
      </c>
      <c r="N164" s="200">
        <f t="shared" si="6"/>
        <v>0.49363325687292903</v>
      </c>
      <c r="O164" s="200">
        <f t="shared" si="6"/>
        <v>0.50866939475733652</v>
      </c>
      <c r="P164" s="200">
        <f t="shared" si="6"/>
        <v>0.50890186096212098</v>
      </c>
      <c r="Q164" s="200">
        <f t="shared" si="6"/>
        <v>0.52371323022623428</v>
      </c>
    </row>
    <row r="165" spans="1:17" x14ac:dyDescent="0.25">
      <c r="A165" s="72" t="s">
        <v>151</v>
      </c>
      <c r="B165" s="71">
        <f t="shared" ref="B165:Q165" si="7">IF(B$26=0,0,B$26/B$5)</f>
        <v>0.51745628359864204</v>
      </c>
      <c r="C165" s="71">
        <f t="shared" si="7"/>
        <v>0.53720753546141453</v>
      </c>
      <c r="D165" s="71">
        <f t="shared" si="7"/>
        <v>0.51431385693364717</v>
      </c>
      <c r="E165" s="71">
        <f t="shared" si="7"/>
        <v>0.52762498491704191</v>
      </c>
      <c r="F165" s="71">
        <f t="shared" si="7"/>
        <v>0.4911372649108372</v>
      </c>
      <c r="G165" s="71">
        <f t="shared" si="7"/>
        <v>0.49503940124644275</v>
      </c>
      <c r="H165" s="71">
        <f t="shared" si="7"/>
        <v>0.50671184808094183</v>
      </c>
      <c r="I165" s="71">
        <f t="shared" si="7"/>
        <v>0.4940003725758314</v>
      </c>
      <c r="J165" s="71">
        <f t="shared" si="7"/>
        <v>0.46067436377404775</v>
      </c>
      <c r="K165" s="71">
        <f t="shared" si="7"/>
        <v>0.49470444340947389</v>
      </c>
      <c r="L165" s="71">
        <f t="shared" si="7"/>
        <v>0.53030549697660478</v>
      </c>
      <c r="M165" s="71">
        <f t="shared" si="7"/>
        <v>0.50284311071677379</v>
      </c>
      <c r="N165" s="71">
        <f t="shared" si="7"/>
        <v>0.50575853413248306</v>
      </c>
      <c r="O165" s="71">
        <f t="shared" si="7"/>
        <v>0.49074045650663178</v>
      </c>
      <c r="P165" s="71">
        <f t="shared" si="7"/>
        <v>0.49050826952246879</v>
      </c>
      <c r="Q165" s="71">
        <f t="shared" si="7"/>
        <v>0.47571469054203996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0.99999999999999989</v>
      </c>
      <c r="C167" s="77">
        <f t="shared" si="8"/>
        <v>1</v>
      </c>
      <c r="D167" s="77">
        <f t="shared" si="8"/>
        <v>1</v>
      </c>
      <c r="E167" s="77">
        <f t="shared" si="8"/>
        <v>0.99999999999999989</v>
      </c>
      <c r="F167" s="77">
        <f t="shared" si="8"/>
        <v>0.99999999999999989</v>
      </c>
      <c r="G167" s="77">
        <f t="shared" si="8"/>
        <v>1</v>
      </c>
      <c r="H167" s="77">
        <f t="shared" si="8"/>
        <v>1</v>
      </c>
      <c r="I167" s="77">
        <f t="shared" si="8"/>
        <v>0.99999999999999989</v>
      </c>
      <c r="J167" s="77">
        <f t="shared" si="8"/>
        <v>1</v>
      </c>
      <c r="K167" s="77">
        <f t="shared" si="8"/>
        <v>1</v>
      </c>
      <c r="L167" s="77">
        <f t="shared" si="8"/>
        <v>0.99999999999999989</v>
      </c>
      <c r="M167" s="77">
        <f t="shared" si="8"/>
        <v>1</v>
      </c>
      <c r="N167" s="77">
        <f t="shared" si="8"/>
        <v>1</v>
      </c>
      <c r="O167" s="77">
        <f t="shared" si="8"/>
        <v>1</v>
      </c>
      <c r="P167" s="77">
        <f t="shared" si="8"/>
        <v>1</v>
      </c>
      <c r="Q167" s="77">
        <f t="shared" si="8"/>
        <v>1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4.4789086690194465E-4</v>
      </c>
      <c r="C172" s="201">
        <f t="shared" si="13"/>
        <v>4.8812543507610232E-4</v>
      </c>
      <c r="D172" s="201">
        <f t="shared" si="13"/>
        <v>4.6361842500036417E-4</v>
      </c>
      <c r="E172" s="201">
        <f t="shared" si="13"/>
        <v>4.4659480634103732E-4</v>
      </c>
      <c r="F172" s="201">
        <f t="shared" si="13"/>
        <v>4.6607385592042477E-4</v>
      </c>
      <c r="G172" s="201">
        <f t="shared" si="13"/>
        <v>4.6186619229517204E-4</v>
      </c>
      <c r="H172" s="201">
        <f t="shared" si="13"/>
        <v>4.5466790926413519E-4</v>
      </c>
      <c r="I172" s="201">
        <f t="shared" si="13"/>
        <v>4.561185721897713E-4</v>
      </c>
      <c r="J172" s="201">
        <f t="shared" si="13"/>
        <v>4.389868185991193E-4</v>
      </c>
      <c r="K172" s="201">
        <f t="shared" si="13"/>
        <v>3.9900530598416619E-4</v>
      </c>
      <c r="L172" s="201">
        <f t="shared" si="13"/>
        <v>4.3516916060366238E-4</v>
      </c>
      <c r="M172" s="201">
        <f t="shared" si="13"/>
        <v>3.8810831876577671E-4</v>
      </c>
      <c r="N172" s="201">
        <f t="shared" si="13"/>
        <v>4.4650014481700866E-4</v>
      </c>
      <c r="O172" s="201">
        <f t="shared" si="13"/>
        <v>4.0446130083788309E-4</v>
      </c>
      <c r="P172" s="201">
        <f t="shared" si="13"/>
        <v>4.1616970152325223E-4</v>
      </c>
      <c r="Q172" s="201">
        <f t="shared" si="13"/>
        <v>4.1657646888767531E-4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0.21995633395860426</v>
      </c>
      <c r="C174" s="200">
        <f t="shared" si="15"/>
        <v>0.17422450089780753</v>
      </c>
      <c r="D174" s="200">
        <f t="shared" si="15"/>
        <v>0.15876408844613926</v>
      </c>
      <c r="E174" s="200">
        <f t="shared" si="15"/>
        <v>0.15303897614531073</v>
      </c>
      <c r="F174" s="200">
        <f t="shared" si="15"/>
        <v>0.15949377798130202</v>
      </c>
      <c r="G174" s="200">
        <f t="shared" si="15"/>
        <v>0.15854690170105198</v>
      </c>
      <c r="H174" s="200">
        <f t="shared" si="15"/>
        <v>0.1560225907660398</v>
      </c>
      <c r="I174" s="200">
        <f t="shared" si="15"/>
        <v>0.17810918619450739</v>
      </c>
      <c r="J174" s="200">
        <f t="shared" si="15"/>
        <v>0.1736719745440708</v>
      </c>
      <c r="K174" s="200">
        <f t="shared" si="15"/>
        <v>0.13645792673180948</v>
      </c>
      <c r="L174" s="200">
        <f t="shared" si="15"/>
        <v>0.14885716510802732</v>
      </c>
      <c r="M174" s="200">
        <f t="shared" si="15"/>
        <v>0.13286971812236983</v>
      </c>
      <c r="N174" s="200">
        <f t="shared" si="15"/>
        <v>0.15275312979185424</v>
      </c>
      <c r="O174" s="200">
        <f t="shared" si="15"/>
        <v>0.13846759559936994</v>
      </c>
      <c r="P174" s="200">
        <f t="shared" si="15"/>
        <v>0.1635038277445432</v>
      </c>
      <c r="Q174" s="200">
        <f t="shared" si="15"/>
        <v>0.15143804682599069</v>
      </c>
    </row>
    <row r="175" spans="1:17" x14ac:dyDescent="0.25">
      <c r="A175" s="142" t="s">
        <v>164</v>
      </c>
      <c r="B175" s="199">
        <f t="shared" ref="B175:Q175" si="16">IF(B$45=0,0,B$45/B$33)</f>
        <v>0.21995633395860426</v>
      </c>
      <c r="C175" s="199">
        <f t="shared" si="16"/>
        <v>0.17422450089780753</v>
      </c>
      <c r="D175" s="199">
        <f t="shared" si="16"/>
        <v>0.15876408844613926</v>
      </c>
      <c r="E175" s="199">
        <f t="shared" si="16"/>
        <v>0.15303897614531073</v>
      </c>
      <c r="F175" s="199">
        <f t="shared" si="16"/>
        <v>0.15949377798130202</v>
      </c>
      <c r="G175" s="199">
        <f t="shared" si="16"/>
        <v>0.15854690170105198</v>
      </c>
      <c r="H175" s="199">
        <f t="shared" si="16"/>
        <v>0.1560225907660398</v>
      </c>
      <c r="I175" s="199">
        <f t="shared" si="16"/>
        <v>0.17810918619450739</v>
      </c>
      <c r="J175" s="199">
        <f t="shared" si="16"/>
        <v>0.1736719745440708</v>
      </c>
      <c r="K175" s="199">
        <f t="shared" si="16"/>
        <v>0.13645792673180948</v>
      </c>
      <c r="L175" s="199">
        <f t="shared" si="16"/>
        <v>0.14885716510802732</v>
      </c>
      <c r="M175" s="199">
        <f t="shared" si="16"/>
        <v>0.13286971812236983</v>
      </c>
      <c r="N175" s="199">
        <f t="shared" si="16"/>
        <v>0.15275312979185424</v>
      </c>
      <c r="O175" s="199">
        <f t="shared" si="16"/>
        <v>0.13846759559936994</v>
      </c>
      <c r="P175" s="199">
        <f t="shared" si="16"/>
        <v>0.1635038277445432</v>
      </c>
      <c r="Q175" s="199">
        <f t="shared" si="16"/>
        <v>0.15143804682599069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0.26585845916857137</v>
      </c>
      <c r="C177" s="200">
        <f t="shared" si="18"/>
        <v>0.28366624558454723</v>
      </c>
      <c r="D177" s="200">
        <f t="shared" si="18"/>
        <v>0.20746496710087958</v>
      </c>
      <c r="E177" s="200">
        <f t="shared" si="18"/>
        <v>0.18708304288939401</v>
      </c>
      <c r="F177" s="200">
        <f t="shared" si="18"/>
        <v>0.14291543212340657</v>
      </c>
      <c r="G177" s="200">
        <f t="shared" si="18"/>
        <v>0.12663583818322294</v>
      </c>
      <c r="H177" s="200">
        <f t="shared" si="18"/>
        <v>0.15896474432476126</v>
      </c>
      <c r="I177" s="200">
        <f t="shared" si="18"/>
        <v>0.27085094139451404</v>
      </c>
      <c r="J177" s="200">
        <f t="shared" si="18"/>
        <v>0.26988301373474233</v>
      </c>
      <c r="K177" s="200">
        <f t="shared" si="18"/>
        <v>0.21322687746020055</v>
      </c>
      <c r="L177" s="200">
        <f t="shared" si="18"/>
        <v>4.8569469839643414E-2</v>
      </c>
      <c r="M177" s="200">
        <f t="shared" si="18"/>
        <v>6.1316189306314689E-2</v>
      </c>
      <c r="N177" s="200">
        <f t="shared" si="18"/>
        <v>0.14602667159006821</v>
      </c>
      <c r="O177" s="200">
        <f t="shared" si="18"/>
        <v>0.23266049955760562</v>
      </c>
      <c r="P177" s="200">
        <f t="shared" si="18"/>
        <v>0.24851092026001342</v>
      </c>
      <c r="Q177" s="200">
        <f t="shared" si="18"/>
        <v>0.25040527947124058</v>
      </c>
    </row>
    <row r="178" spans="1:17" x14ac:dyDescent="0.25">
      <c r="A178" s="142" t="s">
        <v>162</v>
      </c>
      <c r="B178" s="199">
        <f t="shared" ref="B178:Q178" si="19">IF(B$52=0,0,B$52/B$33)</f>
        <v>0.22242395257511877</v>
      </c>
      <c r="C178" s="199">
        <f t="shared" si="19"/>
        <v>0.23994132258303494</v>
      </c>
      <c r="D178" s="199">
        <f t="shared" si="19"/>
        <v>0.16193525831689315</v>
      </c>
      <c r="E178" s="199">
        <f t="shared" si="19"/>
        <v>0.14550619212528809</v>
      </c>
      <c r="F178" s="199">
        <f t="shared" si="19"/>
        <v>9.2691786199645923E-2</v>
      </c>
      <c r="G178" s="199">
        <f t="shared" si="19"/>
        <v>7.525851550211915E-2</v>
      </c>
      <c r="H178" s="199">
        <f t="shared" si="19"/>
        <v>0.10943324252858305</v>
      </c>
      <c r="I178" s="199">
        <f t="shared" si="19"/>
        <v>0.22226052771771407</v>
      </c>
      <c r="J178" s="199">
        <f t="shared" si="19"/>
        <v>0.21385825797528299</v>
      </c>
      <c r="K178" s="199">
        <f t="shared" si="19"/>
        <v>0.1676180069672861</v>
      </c>
      <c r="L178" s="199">
        <f t="shared" si="19"/>
        <v>8.4904126072638409E-3</v>
      </c>
      <c r="M178" s="199">
        <f t="shared" si="19"/>
        <v>2.1409523103264601E-2</v>
      </c>
      <c r="N178" s="199">
        <f t="shared" si="19"/>
        <v>0.10064892784280116</v>
      </c>
      <c r="O178" s="199">
        <f t="shared" si="19"/>
        <v>0.18900682336578611</v>
      </c>
      <c r="P178" s="199">
        <f t="shared" si="19"/>
        <v>0.20355175210102017</v>
      </c>
      <c r="Q178" s="199">
        <f t="shared" si="19"/>
        <v>0.20265215204754999</v>
      </c>
    </row>
    <row r="179" spans="1:17" x14ac:dyDescent="0.25">
      <c r="A179" s="142" t="s">
        <v>161</v>
      </c>
      <c r="B179" s="199">
        <f t="shared" ref="B179:Q179" si="20">IF(B$56=0,0,B$56/B$33)</f>
        <v>4.3434506593452618E-2</v>
      </c>
      <c r="C179" s="199">
        <f t="shared" si="20"/>
        <v>4.3724923001512248E-2</v>
      </c>
      <c r="D179" s="199">
        <f t="shared" si="20"/>
        <v>4.5529708783986447E-2</v>
      </c>
      <c r="E179" s="199">
        <f t="shared" si="20"/>
        <v>4.1576850764105909E-2</v>
      </c>
      <c r="F179" s="199">
        <f t="shared" si="20"/>
        <v>5.0223645923760642E-2</v>
      </c>
      <c r="G179" s="199">
        <f t="shared" si="20"/>
        <v>5.1377322681103774E-2</v>
      </c>
      <c r="H179" s="199">
        <f t="shared" si="20"/>
        <v>4.9531501796178212E-2</v>
      </c>
      <c r="I179" s="199">
        <f t="shared" si="20"/>
        <v>4.8590413676800004E-2</v>
      </c>
      <c r="J179" s="199">
        <f t="shared" si="20"/>
        <v>5.6024755759459297E-2</v>
      </c>
      <c r="K179" s="199">
        <f t="shared" si="20"/>
        <v>4.5608870492914441E-2</v>
      </c>
      <c r="L179" s="199">
        <f t="shared" si="20"/>
        <v>4.0079057232379568E-2</v>
      </c>
      <c r="M179" s="199">
        <f t="shared" si="20"/>
        <v>3.9906666203050091E-2</v>
      </c>
      <c r="N179" s="199">
        <f t="shared" si="20"/>
        <v>4.5377743747267052E-2</v>
      </c>
      <c r="O179" s="199">
        <f t="shared" si="20"/>
        <v>4.3653676191819514E-2</v>
      </c>
      <c r="P179" s="199">
        <f t="shared" si="20"/>
        <v>4.4959168158993243E-2</v>
      </c>
      <c r="Q179" s="199">
        <f t="shared" si="20"/>
        <v>4.7753127423690589E-2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0.51373731600592232</v>
      </c>
      <c r="C181" s="209">
        <f t="shared" si="22"/>
        <v>0.54162112808256924</v>
      </c>
      <c r="D181" s="209">
        <f t="shared" si="22"/>
        <v>0.63330732602798079</v>
      </c>
      <c r="E181" s="209">
        <f t="shared" si="22"/>
        <v>0.65943138615895414</v>
      </c>
      <c r="F181" s="209">
        <f t="shared" si="22"/>
        <v>0.69712471603937087</v>
      </c>
      <c r="G181" s="209">
        <f t="shared" si="22"/>
        <v>0.71435539392342995</v>
      </c>
      <c r="H181" s="209">
        <f t="shared" si="22"/>
        <v>0.6845579969999348</v>
      </c>
      <c r="I181" s="209">
        <f t="shared" si="22"/>
        <v>0.55058375383878866</v>
      </c>
      <c r="J181" s="209">
        <f t="shared" si="22"/>
        <v>0.55600602490258777</v>
      </c>
      <c r="K181" s="209">
        <f t="shared" si="22"/>
        <v>0.64991619050200578</v>
      </c>
      <c r="L181" s="209">
        <f t="shared" si="22"/>
        <v>0.80213819589172553</v>
      </c>
      <c r="M181" s="209">
        <f t="shared" si="22"/>
        <v>0.80542598425254963</v>
      </c>
      <c r="N181" s="209">
        <f t="shared" si="22"/>
        <v>0.70077369847326054</v>
      </c>
      <c r="O181" s="209">
        <f t="shared" si="22"/>
        <v>0.62846744354218664</v>
      </c>
      <c r="P181" s="209">
        <f t="shared" si="22"/>
        <v>0.58756908229392024</v>
      </c>
      <c r="Q181" s="209">
        <f t="shared" si="22"/>
        <v>0.597740097233881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1</v>
      </c>
      <c r="C183" s="77">
        <f t="shared" si="23"/>
        <v>1</v>
      </c>
      <c r="D183" s="77">
        <f t="shared" si="23"/>
        <v>0.99999999999999989</v>
      </c>
      <c r="E183" s="77">
        <f t="shared" si="23"/>
        <v>1</v>
      </c>
      <c r="F183" s="77">
        <f t="shared" si="23"/>
        <v>0.99999999999999989</v>
      </c>
      <c r="G183" s="77">
        <f t="shared" si="23"/>
        <v>1</v>
      </c>
      <c r="H183" s="77">
        <f t="shared" si="23"/>
        <v>1</v>
      </c>
      <c r="I183" s="77">
        <f t="shared" si="23"/>
        <v>1</v>
      </c>
      <c r="J183" s="77">
        <f t="shared" si="23"/>
        <v>1</v>
      </c>
      <c r="K183" s="77">
        <f t="shared" si="23"/>
        <v>0.99999999999999978</v>
      </c>
      <c r="L183" s="77">
        <f t="shared" si="23"/>
        <v>1</v>
      </c>
      <c r="M183" s="77">
        <f t="shared" si="23"/>
        <v>0.99999999999999967</v>
      </c>
      <c r="N183" s="77">
        <f t="shared" si="23"/>
        <v>0.99999999999999989</v>
      </c>
      <c r="O183" s="77">
        <f t="shared" si="23"/>
        <v>1</v>
      </c>
      <c r="P183" s="77">
        <f t="shared" si="23"/>
        <v>1</v>
      </c>
      <c r="Q183" s="77">
        <f t="shared" si="23"/>
        <v>1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1.0825743441105497E-3</v>
      </c>
      <c r="C188" s="201">
        <f t="shared" si="28"/>
        <v>1.2749066978021916E-3</v>
      </c>
      <c r="D188" s="201">
        <f t="shared" si="28"/>
        <v>1.3256276147323213E-3</v>
      </c>
      <c r="E188" s="201">
        <f t="shared" si="28"/>
        <v>1.3528442844431337E-3</v>
      </c>
      <c r="F188" s="201">
        <f t="shared" si="28"/>
        <v>1.3516641254705888E-3</v>
      </c>
      <c r="G188" s="201">
        <f t="shared" si="28"/>
        <v>1.3507360415100699E-3</v>
      </c>
      <c r="H188" s="201">
        <f t="shared" si="28"/>
        <v>1.2362601861114183E-3</v>
      </c>
      <c r="I188" s="201">
        <f t="shared" si="28"/>
        <v>1.1802743100530941E-3</v>
      </c>
      <c r="J188" s="201">
        <f t="shared" si="28"/>
        <v>1.1190154007531226E-3</v>
      </c>
      <c r="K188" s="201">
        <f t="shared" si="28"/>
        <v>1.1654124082828702E-3</v>
      </c>
      <c r="L188" s="201">
        <f t="shared" si="28"/>
        <v>1.4964940590074655E-3</v>
      </c>
      <c r="M188" s="201">
        <f t="shared" si="28"/>
        <v>1.4323669728636161E-3</v>
      </c>
      <c r="N188" s="201">
        <f t="shared" si="28"/>
        <v>1.3637834252479225E-3</v>
      </c>
      <c r="O188" s="201">
        <f t="shared" si="28"/>
        <v>1.2499277408029449E-3</v>
      </c>
      <c r="P188" s="201">
        <f t="shared" si="28"/>
        <v>1.1734073797320492E-3</v>
      </c>
      <c r="Q188" s="201">
        <f t="shared" si="28"/>
        <v>1.1943159706968847E-3</v>
      </c>
    </row>
    <row r="189" spans="1:17" x14ac:dyDescent="0.25">
      <c r="A189" s="127" t="s">
        <v>149</v>
      </c>
      <c r="B189" s="200">
        <f t="shared" ref="B189:Q189" si="29">IF(B$80=0,0,B$80/B$70)</f>
        <v>0.17438232219654892</v>
      </c>
      <c r="C189" s="200">
        <f t="shared" si="29"/>
        <v>0.2069439112279684</v>
      </c>
      <c r="D189" s="200">
        <f t="shared" si="29"/>
        <v>0.21211055641688342</v>
      </c>
      <c r="E189" s="200">
        <f t="shared" si="29"/>
        <v>0.21661341454208746</v>
      </c>
      <c r="F189" s="200">
        <f t="shared" si="29"/>
        <v>0.21612596449180077</v>
      </c>
      <c r="G189" s="200">
        <f t="shared" si="29"/>
        <v>0.21665126424560791</v>
      </c>
      <c r="H189" s="200">
        <f t="shared" si="29"/>
        <v>0.2675314850241457</v>
      </c>
      <c r="I189" s="200">
        <f t="shared" si="29"/>
        <v>0.18985846481139745</v>
      </c>
      <c r="J189" s="200">
        <f t="shared" si="29"/>
        <v>0.17907833286237987</v>
      </c>
      <c r="K189" s="200">
        <f t="shared" si="29"/>
        <v>0.25169355543572725</v>
      </c>
      <c r="L189" s="200">
        <f t="shared" si="29"/>
        <v>0.23918601560822234</v>
      </c>
      <c r="M189" s="200">
        <f t="shared" si="29"/>
        <v>0.22912712960000009</v>
      </c>
      <c r="N189" s="200">
        <f t="shared" si="29"/>
        <v>0.2180033036469477</v>
      </c>
      <c r="O189" s="200">
        <f t="shared" si="29"/>
        <v>0.19994255493172297</v>
      </c>
      <c r="P189" s="200">
        <f t="shared" si="29"/>
        <v>0.18794846886090333</v>
      </c>
      <c r="Q189" s="200">
        <f t="shared" si="29"/>
        <v>0.19084691066211024</v>
      </c>
    </row>
    <row r="190" spans="1:17" x14ac:dyDescent="0.25">
      <c r="A190" s="142" t="s">
        <v>166</v>
      </c>
      <c r="B190" s="199">
        <f t="shared" ref="B190:Q190" si="30">IF(B$81=0,0,B$81/B$70)</f>
        <v>0.17438232219654892</v>
      </c>
      <c r="C190" s="199">
        <f t="shared" si="30"/>
        <v>0.2069439112279684</v>
      </c>
      <c r="D190" s="199">
        <f t="shared" si="30"/>
        <v>0.21211055641688342</v>
      </c>
      <c r="E190" s="199">
        <f t="shared" si="30"/>
        <v>0.21661341454208746</v>
      </c>
      <c r="F190" s="199">
        <f t="shared" si="30"/>
        <v>0.21612596449180077</v>
      </c>
      <c r="G190" s="199">
        <f t="shared" si="30"/>
        <v>0.21665126424560791</v>
      </c>
      <c r="H190" s="199">
        <f t="shared" si="30"/>
        <v>0.2675314850241457</v>
      </c>
      <c r="I190" s="199">
        <f t="shared" si="30"/>
        <v>0.18985846481139745</v>
      </c>
      <c r="J190" s="199">
        <f t="shared" si="30"/>
        <v>0.17907833286237987</v>
      </c>
      <c r="K190" s="199">
        <f t="shared" si="30"/>
        <v>0.25169355543572725</v>
      </c>
      <c r="L190" s="199">
        <f t="shared" si="30"/>
        <v>0.23918601560822234</v>
      </c>
      <c r="M190" s="199">
        <f t="shared" si="30"/>
        <v>0.22912712960000009</v>
      </c>
      <c r="N190" s="199">
        <f t="shared" si="30"/>
        <v>0.2180033036469477</v>
      </c>
      <c r="O190" s="199">
        <f t="shared" si="30"/>
        <v>0.19994255493172297</v>
      </c>
      <c r="P190" s="199">
        <f t="shared" si="30"/>
        <v>0.18794846886090333</v>
      </c>
      <c r="Q190" s="199">
        <f t="shared" si="30"/>
        <v>0.19084691066211024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0.49362570441346826</v>
      </c>
      <c r="C192" s="200">
        <f t="shared" si="32"/>
        <v>0.42250510763553556</v>
      </c>
      <c r="D192" s="200">
        <f t="shared" si="32"/>
        <v>0.42149157626559391</v>
      </c>
      <c r="E192" s="200">
        <f t="shared" si="32"/>
        <v>0.43043934765874609</v>
      </c>
      <c r="F192" s="200">
        <f t="shared" si="32"/>
        <v>0.42947072029046812</v>
      </c>
      <c r="G192" s="200">
        <f t="shared" si="32"/>
        <v>0.43051455999832738</v>
      </c>
      <c r="H192" s="200">
        <f t="shared" si="32"/>
        <v>0.39389351940406081</v>
      </c>
      <c r="I192" s="200">
        <f t="shared" si="32"/>
        <v>0.42792463359420868</v>
      </c>
      <c r="J192" s="200">
        <f t="shared" si="32"/>
        <v>0.41104568708557193</v>
      </c>
      <c r="K192" s="200">
        <f t="shared" si="32"/>
        <v>0.37006286377181091</v>
      </c>
      <c r="L192" s="200">
        <f t="shared" si="32"/>
        <v>0.47529407513907207</v>
      </c>
      <c r="M192" s="200">
        <f t="shared" si="32"/>
        <v>0.45530574551181513</v>
      </c>
      <c r="N192" s="200">
        <f t="shared" si="32"/>
        <v>0.43320124013377453</v>
      </c>
      <c r="O192" s="200">
        <f t="shared" si="32"/>
        <v>0.39731215675616444</v>
      </c>
      <c r="P192" s="200">
        <f t="shared" si="32"/>
        <v>0.42803772830713183</v>
      </c>
      <c r="Q192" s="200">
        <f t="shared" si="32"/>
        <v>0.40312086306815137</v>
      </c>
    </row>
    <row r="193" spans="1:17" x14ac:dyDescent="0.25">
      <c r="A193" s="142" t="s">
        <v>164</v>
      </c>
      <c r="B193" s="199">
        <f t="shared" ref="B193:Q193" si="33">IF(B$88=0,0,B$88/B$70)</f>
        <v>0.49362570441346826</v>
      </c>
      <c r="C193" s="199">
        <f t="shared" si="33"/>
        <v>0.42250510763553556</v>
      </c>
      <c r="D193" s="199">
        <f t="shared" si="33"/>
        <v>0.42149157626559391</v>
      </c>
      <c r="E193" s="199">
        <f t="shared" si="33"/>
        <v>0.43043934765874609</v>
      </c>
      <c r="F193" s="199">
        <f t="shared" si="33"/>
        <v>0.42947072029046812</v>
      </c>
      <c r="G193" s="199">
        <f t="shared" si="33"/>
        <v>0.43051455999832738</v>
      </c>
      <c r="H193" s="199">
        <f t="shared" si="33"/>
        <v>0.39389351940406081</v>
      </c>
      <c r="I193" s="199">
        <f t="shared" si="33"/>
        <v>0.42792463359420868</v>
      </c>
      <c r="J193" s="199">
        <f t="shared" si="33"/>
        <v>0.41104568708557193</v>
      </c>
      <c r="K193" s="199">
        <f t="shared" si="33"/>
        <v>0.37006286377181091</v>
      </c>
      <c r="L193" s="199">
        <f t="shared" si="33"/>
        <v>0.47529407513907207</v>
      </c>
      <c r="M193" s="199">
        <f t="shared" si="33"/>
        <v>0.45530574551181513</v>
      </c>
      <c r="N193" s="199">
        <f t="shared" si="33"/>
        <v>0.43320124013377453</v>
      </c>
      <c r="O193" s="199">
        <f t="shared" si="33"/>
        <v>0.39731215675616444</v>
      </c>
      <c r="P193" s="199">
        <f t="shared" si="33"/>
        <v>0.42803772830713183</v>
      </c>
      <c r="Q193" s="199">
        <f t="shared" si="33"/>
        <v>0.40312086306815137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0.3309093990458723</v>
      </c>
      <c r="C195" s="200">
        <f t="shared" si="35"/>
        <v>0.36927607443869387</v>
      </c>
      <c r="D195" s="200">
        <f t="shared" si="35"/>
        <v>0.36507223970279024</v>
      </c>
      <c r="E195" s="200">
        <f t="shared" si="35"/>
        <v>0.35159439351472344</v>
      </c>
      <c r="F195" s="200">
        <f t="shared" si="35"/>
        <v>0.35305165109226044</v>
      </c>
      <c r="G195" s="200">
        <f t="shared" si="35"/>
        <v>0.35148343971455476</v>
      </c>
      <c r="H195" s="200">
        <f t="shared" si="35"/>
        <v>0.3373387353856821</v>
      </c>
      <c r="I195" s="200">
        <f t="shared" si="35"/>
        <v>0.38103662728434079</v>
      </c>
      <c r="J195" s="200">
        <f t="shared" si="35"/>
        <v>0.40875696465129513</v>
      </c>
      <c r="K195" s="200">
        <f t="shared" si="35"/>
        <v>0.37707816838417879</v>
      </c>
      <c r="L195" s="200">
        <f t="shared" si="35"/>
        <v>0.28402341519369806</v>
      </c>
      <c r="M195" s="200">
        <f t="shared" si="35"/>
        <v>0.31413475791532086</v>
      </c>
      <c r="N195" s="200">
        <f t="shared" si="35"/>
        <v>0.34743167279402981</v>
      </c>
      <c r="O195" s="200">
        <f t="shared" si="35"/>
        <v>0.40149536057130963</v>
      </c>
      <c r="P195" s="200">
        <f t="shared" si="35"/>
        <v>0.38284039545223286</v>
      </c>
      <c r="Q195" s="200">
        <f t="shared" si="35"/>
        <v>0.40483791029904143</v>
      </c>
    </row>
    <row r="196" spans="1:17" x14ac:dyDescent="0.25">
      <c r="A196" s="142" t="s">
        <v>162</v>
      </c>
      <c r="B196" s="199">
        <f t="shared" ref="B196:Q196" si="36">IF(B$95=0,0,B$95/B$70)</f>
        <v>0.11951169003628884</v>
      </c>
      <c r="C196" s="199">
        <f t="shared" si="36"/>
        <v>0.13931417989867681</v>
      </c>
      <c r="D196" s="199">
        <f t="shared" si="36"/>
        <v>0.1029308557763753</v>
      </c>
      <c r="E196" s="199">
        <f t="shared" si="36"/>
        <v>9.7984849154221038E-2</v>
      </c>
      <c r="F196" s="199">
        <f t="shared" si="36"/>
        <v>5.9758351200974648E-2</v>
      </c>
      <c r="G196" s="199">
        <f t="shared" si="36"/>
        <v>4.8927527728220101E-2</v>
      </c>
      <c r="H196" s="199">
        <f t="shared" si="36"/>
        <v>6.6146696271210836E-2</v>
      </c>
      <c r="I196" s="199">
        <f t="shared" si="36"/>
        <v>0.1278529783050365</v>
      </c>
      <c r="J196" s="199">
        <f t="shared" si="36"/>
        <v>0.12118640952732418</v>
      </c>
      <c r="K196" s="199">
        <f t="shared" si="36"/>
        <v>0.10883408970481416</v>
      </c>
      <c r="L196" s="199">
        <f t="shared" si="36"/>
        <v>6.4906619819117941E-3</v>
      </c>
      <c r="M196" s="199">
        <f t="shared" si="36"/>
        <v>1.7565141409622283E-2</v>
      </c>
      <c r="N196" s="199">
        <f t="shared" si="36"/>
        <v>6.8340203349772241E-2</v>
      </c>
      <c r="O196" s="199">
        <f t="shared" si="36"/>
        <v>0.12984604486258863</v>
      </c>
      <c r="P196" s="199">
        <f t="shared" si="36"/>
        <v>0.12758408729371573</v>
      </c>
      <c r="Q196" s="199">
        <f t="shared" si="36"/>
        <v>0.12915732314768377</v>
      </c>
    </row>
    <row r="197" spans="1:17" x14ac:dyDescent="0.25">
      <c r="A197" s="142" t="s">
        <v>161</v>
      </c>
      <c r="B197" s="199">
        <f t="shared" ref="B197:Q197" si="37">IF(B$99=0,0,B$99/B$70)</f>
        <v>0.21139770900958346</v>
      </c>
      <c r="C197" s="199">
        <f t="shared" si="37"/>
        <v>0.22996189454001706</v>
      </c>
      <c r="D197" s="199">
        <f t="shared" si="37"/>
        <v>0.26214138392641495</v>
      </c>
      <c r="E197" s="199">
        <f t="shared" si="37"/>
        <v>0.25360954436050237</v>
      </c>
      <c r="F197" s="199">
        <f t="shared" si="37"/>
        <v>0.29329329989128583</v>
      </c>
      <c r="G197" s="199">
        <f t="shared" si="37"/>
        <v>0.30255591198633469</v>
      </c>
      <c r="H197" s="199">
        <f t="shared" si="37"/>
        <v>0.27119203911447121</v>
      </c>
      <c r="I197" s="199">
        <f t="shared" si="37"/>
        <v>0.25318364897930434</v>
      </c>
      <c r="J197" s="199">
        <f t="shared" si="37"/>
        <v>0.28757055512397095</v>
      </c>
      <c r="K197" s="199">
        <f t="shared" si="37"/>
        <v>0.26824407867936467</v>
      </c>
      <c r="L197" s="199">
        <f t="shared" si="37"/>
        <v>0.27753275321178622</v>
      </c>
      <c r="M197" s="199">
        <f t="shared" si="37"/>
        <v>0.29656961650569857</v>
      </c>
      <c r="N197" s="199">
        <f t="shared" si="37"/>
        <v>0.27909146944425756</v>
      </c>
      <c r="O197" s="199">
        <f t="shared" si="37"/>
        <v>0.27164931570872103</v>
      </c>
      <c r="P197" s="199">
        <f t="shared" si="37"/>
        <v>0.25525630815851713</v>
      </c>
      <c r="Q197" s="199">
        <f t="shared" si="37"/>
        <v>0.27568058715135763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1</v>
      </c>
      <c r="C200" s="77">
        <f t="shared" si="39"/>
        <v>1</v>
      </c>
      <c r="D200" s="77">
        <f t="shared" si="39"/>
        <v>1</v>
      </c>
      <c r="E200" s="77">
        <f t="shared" si="39"/>
        <v>1</v>
      </c>
      <c r="F200" s="77">
        <f t="shared" si="39"/>
        <v>1</v>
      </c>
      <c r="G200" s="77">
        <f t="shared" si="39"/>
        <v>1</v>
      </c>
      <c r="H200" s="77">
        <f t="shared" si="39"/>
        <v>1</v>
      </c>
      <c r="I200" s="77">
        <f t="shared" si="39"/>
        <v>0.99999999999999989</v>
      </c>
      <c r="J200" s="77">
        <f t="shared" si="39"/>
        <v>0.99999999999999989</v>
      </c>
      <c r="K200" s="77">
        <f t="shared" si="39"/>
        <v>0.99999999999999989</v>
      </c>
      <c r="L200" s="77">
        <f t="shared" si="39"/>
        <v>0.99999999999999989</v>
      </c>
      <c r="M200" s="77">
        <f t="shared" si="39"/>
        <v>1</v>
      </c>
      <c r="N200" s="77">
        <f t="shared" si="39"/>
        <v>1.0000000000000002</v>
      </c>
      <c r="O200" s="77">
        <f t="shared" si="39"/>
        <v>1</v>
      </c>
      <c r="P200" s="77">
        <f t="shared" si="39"/>
        <v>1</v>
      </c>
      <c r="Q200" s="77">
        <f t="shared" si="39"/>
        <v>1.0000000000000002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4.4380889372839187E-4</v>
      </c>
      <c r="C205" s="201">
        <f t="shared" si="44"/>
        <v>5.2033181742899913E-4</v>
      </c>
      <c r="D205" s="201">
        <f t="shared" si="44"/>
        <v>5.6322468937415712E-4</v>
      </c>
      <c r="E205" s="201">
        <f t="shared" si="44"/>
        <v>4.8707811413378332E-4</v>
      </c>
      <c r="F205" s="201">
        <f t="shared" si="44"/>
        <v>5.1441814217347741E-4</v>
      </c>
      <c r="G205" s="201">
        <f t="shared" si="44"/>
        <v>4.1777008886587997E-4</v>
      </c>
      <c r="H205" s="201">
        <f t="shared" si="44"/>
        <v>4.172157937040469E-4</v>
      </c>
      <c r="I205" s="201">
        <f t="shared" si="44"/>
        <v>4.3855212489196177E-4</v>
      </c>
      <c r="J205" s="201">
        <f t="shared" si="44"/>
        <v>4.0019529937591279E-4</v>
      </c>
      <c r="K205" s="201">
        <f t="shared" si="44"/>
        <v>8.298910500800623E-4</v>
      </c>
      <c r="L205" s="201">
        <f t="shared" si="44"/>
        <v>9.390940632039099E-4</v>
      </c>
      <c r="M205" s="201">
        <f t="shared" si="44"/>
        <v>9.5242708965834633E-4</v>
      </c>
      <c r="N205" s="201">
        <f t="shared" si="44"/>
        <v>7.5394721704128971E-4</v>
      </c>
      <c r="O205" s="201">
        <f t="shared" si="44"/>
        <v>8.6964255364289488E-4</v>
      </c>
      <c r="P205" s="201">
        <f t="shared" si="44"/>
        <v>8.4478795514480965E-4</v>
      </c>
      <c r="Q205" s="201">
        <f t="shared" si="44"/>
        <v>8.408161526689352E-4</v>
      </c>
    </row>
    <row r="206" spans="1:17" x14ac:dyDescent="0.25">
      <c r="A206" s="127" t="s">
        <v>146</v>
      </c>
      <c r="B206" s="200">
        <f t="shared" ref="B206:Q206" si="45">IF(B$122=0,0,B$122/B$112)</f>
        <v>0.26348728073347716</v>
      </c>
      <c r="C206" s="200">
        <f t="shared" si="45"/>
        <v>0.31129601527512601</v>
      </c>
      <c r="D206" s="200">
        <f t="shared" si="45"/>
        <v>0.33215542735868325</v>
      </c>
      <c r="E206" s="200">
        <f t="shared" si="45"/>
        <v>0.28744521351471963</v>
      </c>
      <c r="F206" s="200">
        <f t="shared" si="45"/>
        <v>0.303161021587883</v>
      </c>
      <c r="G206" s="200">
        <f t="shared" si="45"/>
        <v>0.32192735786522253</v>
      </c>
      <c r="H206" s="200">
        <f t="shared" si="45"/>
        <v>0.34720779627445247</v>
      </c>
      <c r="I206" s="200">
        <f t="shared" si="45"/>
        <v>0.25914678558574616</v>
      </c>
      <c r="J206" s="200">
        <f t="shared" si="45"/>
        <v>0.2653991603189178</v>
      </c>
      <c r="K206" s="200">
        <f t="shared" si="45"/>
        <v>0.53103888118509734</v>
      </c>
      <c r="L206" s="200">
        <f t="shared" si="45"/>
        <v>0.55320845685719655</v>
      </c>
      <c r="M206" s="200">
        <f t="shared" si="45"/>
        <v>0.56152989649235419</v>
      </c>
      <c r="N206" s="200">
        <f t="shared" si="45"/>
        <v>0.4441989603707816</v>
      </c>
      <c r="O206" s="200">
        <f t="shared" si="45"/>
        <v>0.51271974355462768</v>
      </c>
      <c r="P206" s="200">
        <f t="shared" si="45"/>
        <v>0.49871980848687869</v>
      </c>
      <c r="Q206" s="200">
        <f t="shared" si="45"/>
        <v>0.49520596663683636</v>
      </c>
    </row>
    <row r="207" spans="1:17" x14ac:dyDescent="0.25">
      <c r="A207" s="142" t="s">
        <v>159</v>
      </c>
      <c r="B207" s="199">
        <f t="shared" ref="B207:Q207" si="46">IF(B$123=0,0,B$123/B$112)</f>
        <v>0.26348728073347716</v>
      </c>
      <c r="C207" s="199">
        <f t="shared" si="46"/>
        <v>0.31129601527512601</v>
      </c>
      <c r="D207" s="199">
        <f t="shared" si="46"/>
        <v>0.33215542735868325</v>
      </c>
      <c r="E207" s="199">
        <f t="shared" si="46"/>
        <v>0.28744521351471963</v>
      </c>
      <c r="F207" s="199">
        <f t="shared" si="46"/>
        <v>0.303161021587883</v>
      </c>
      <c r="G207" s="199">
        <f t="shared" si="46"/>
        <v>0.32192735786522253</v>
      </c>
      <c r="H207" s="199">
        <f t="shared" si="46"/>
        <v>0.34720779627445247</v>
      </c>
      <c r="I207" s="199">
        <f t="shared" si="46"/>
        <v>0.25914678558574616</v>
      </c>
      <c r="J207" s="199">
        <f t="shared" si="46"/>
        <v>0.2653991603189178</v>
      </c>
      <c r="K207" s="199">
        <f t="shared" si="46"/>
        <v>0.53103888118509734</v>
      </c>
      <c r="L207" s="199">
        <f t="shared" si="46"/>
        <v>0.55320845685719655</v>
      </c>
      <c r="M207" s="199">
        <f t="shared" si="46"/>
        <v>0.56152989649235419</v>
      </c>
      <c r="N207" s="199">
        <f t="shared" si="46"/>
        <v>0.4441989603707816</v>
      </c>
      <c r="O207" s="199">
        <f t="shared" si="46"/>
        <v>0.51271974355462768</v>
      </c>
      <c r="P207" s="199">
        <f t="shared" si="46"/>
        <v>0.49871980848687869</v>
      </c>
      <c r="Q207" s="199">
        <f t="shared" si="46"/>
        <v>0.49520596663683636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0.15463134182284449</v>
      </c>
      <c r="C209" s="200">
        <f t="shared" si="48"/>
        <v>0.13176359375252525</v>
      </c>
      <c r="D209" s="200">
        <f t="shared" si="48"/>
        <v>0.13683920067513783</v>
      </c>
      <c r="E209" s="200">
        <f t="shared" si="48"/>
        <v>0.11841978187149525</v>
      </c>
      <c r="F209" s="200">
        <f t="shared" si="48"/>
        <v>0.12489427675419749</v>
      </c>
      <c r="G209" s="200">
        <f t="shared" si="48"/>
        <v>0.10174572850055158</v>
      </c>
      <c r="H209" s="200">
        <f t="shared" si="48"/>
        <v>0.10157601726755376</v>
      </c>
      <c r="I209" s="200">
        <f t="shared" si="48"/>
        <v>0.12149741566409888</v>
      </c>
      <c r="J209" s="200">
        <f t="shared" si="48"/>
        <v>0.11232786457832702</v>
      </c>
      <c r="K209" s="200">
        <f t="shared" si="48"/>
        <v>0.20136242654107472</v>
      </c>
      <c r="L209" s="200">
        <f t="shared" si="48"/>
        <v>0.22790716877649805</v>
      </c>
      <c r="M209" s="200">
        <f t="shared" si="48"/>
        <v>0.23133538055432853</v>
      </c>
      <c r="N209" s="200">
        <f t="shared" si="48"/>
        <v>0.18299815589713847</v>
      </c>
      <c r="O209" s="200">
        <f t="shared" si="48"/>
        <v>0.21122689590320415</v>
      </c>
      <c r="P209" s="200">
        <f t="shared" si="48"/>
        <v>0.23547371517724325</v>
      </c>
      <c r="Q209" s="200">
        <f t="shared" si="48"/>
        <v>0.21685955839171167</v>
      </c>
    </row>
    <row r="210" spans="1:17" x14ac:dyDescent="0.25">
      <c r="A210" s="142" t="s">
        <v>157</v>
      </c>
      <c r="B210" s="199">
        <f t="shared" ref="B210:Q210" si="49">IF(B$131=0,0,B$131/B$112)</f>
        <v>0.15463134182284449</v>
      </c>
      <c r="C210" s="199">
        <f t="shared" si="49"/>
        <v>0.13176359375252525</v>
      </c>
      <c r="D210" s="199">
        <f t="shared" si="49"/>
        <v>0.13683920067513783</v>
      </c>
      <c r="E210" s="199">
        <f t="shared" si="49"/>
        <v>0.11841978187149525</v>
      </c>
      <c r="F210" s="199">
        <f t="shared" si="49"/>
        <v>0.12489427675419749</v>
      </c>
      <c r="G210" s="199">
        <f t="shared" si="49"/>
        <v>0.10174572850055158</v>
      </c>
      <c r="H210" s="199">
        <f t="shared" si="49"/>
        <v>0.10157601726755376</v>
      </c>
      <c r="I210" s="199">
        <f t="shared" si="49"/>
        <v>0.12149741566409888</v>
      </c>
      <c r="J210" s="199">
        <f t="shared" si="49"/>
        <v>0.11232786457832702</v>
      </c>
      <c r="K210" s="199">
        <f t="shared" si="49"/>
        <v>0.20136242654107472</v>
      </c>
      <c r="L210" s="199">
        <f t="shared" si="49"/>
        <v>0.22790716877649805</v>
      </c>
      <c r="M210" s="199">
        <f t="shared" si="49"/>
        <v>0.23133538055432853</v>
      </c>
      <c r="N210" s="199">
        <f t="shared" si="49"/>
        <v>0.18299815589713847</v>
      </c>
      <c r="O210" s="199">
        <f t="shared" si="49"/>
        <v>0.21122689590320415</v>
      </c>
      <c r="P210" s="199">
        <f t="shared" si="49"/>
        <v>0.23547371517724325</v>
      </c>
      <c r="Q210" s="199">
        <f t="shared" si="49"/>
        <v>0.21685955839171167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0.11534613644858524</v>
      </c>
      <c r="C212" s="200">
        <f t="shared" si="51"/>
        <v>0.12814711394215478</v>
      </c>
      <c r="D212" s="200">
        <f t="shared" si="51"/>
        <v>0.13188476529168217</v>
      </c>
      <c r="E212" s="200">
        <f t="shared" si="51"/>
        <v>0.10763373843157491</v>
      </c>
      <c r="F212" s="200">
        <f t="shared" si="51"/>
        <v>0.11424610828043912</v>
      </c>
      <c r="G212" s="200">
        <f t="shared" si="51"/>
        <v>9.2433074991564099E-2</v>
      </c>
      <c r="H212" s="200">
        <f t="shared" si="51"/>
        <v>9.6799418571987872E-2</v>
      </c>
      <c r="I212" s="200">
        <f t="shared" si="51"/>
        <v>0.12038175447585822</v>
      </c>
      <c r="J212" s="200">
        <f t="shared" si="51"/>
        <v>0.12429588871957511</v>
      </c>
      <c r="K212" s="200">
        <f t="shared" si="51"/>
        <v>0.22831188041585382</v>
      </c>
      <c r="L212" s="200">
        <f t="shared" si="51"/>
        <v>0.15154580607560272</v>
      </c>
      <c r="M212" s="200">
        <f t="shared" si="51"/>
        <v>0.17760251520048717</v>
      </c>
      <c r="N212" s="200">
        <f t="shared" si="51"/>
        <v>0.16331294888757408</v>
      </c>
      <c r="O212" s="200">
        <f t="shared" si="51"/>
        <v>0.23751557077277483</v>
      </c>
      <c r="P212" s="200">
        <f t="shared" si="51"/>
        <v>0.23435397971215852</v>
      </c>
      <c r="Q212" s="200">
        <f t="shared" si="51"/>
        <v>0.24233640429742112</v>
      </c>
    </row>
    <row r="213" spans="1:17" x14ac:dyDescent="0.25">
      <c r="A213" s="142" t="s">
        <v>155</v>
      </c>
      <c r="B213" s="199">
        <f t="shared" ref="B213:Q213" si="52">IF(B$138=0,0,B$138/B$112)</f>
        <v>4.1658568012496455E-2</v>
      </c>
      <c r="C213" s="199">
        <f t="shared" si="52"/>
        <v>4.8345157785729863E-2</v>
      </c>
      <c r="D213" s="199">
        <f t="shared" si="52"/>
        <v>3.7184453593050046E-2</v>
      </c>
      <c r="E213" s="199">
        <f t="shared" si="52"/>
        <v>2.99961427675072E-2</v>
      </c>
      <c r="F213" s="199">
        <f t="shared" si="52"/>
        <v>1.9337564463571832E-2</v>
      </c>
      <c r="G213" s="199">
        <f t="shared" si="52"/>
        <v>1.2866955675997735E-2</v>
      </c>
      <c r="H213" s="199">
        <f t="shared" si="52"/>
        <v>1.8980807917568461E-2</v>
      </c>
      <c r="I213" s="199">
        <f t="shared" si="52"/>
        <v>4.0392877590318323E-2</v>
      </c>
      <c r="J213" s="199">
        <f t="shared" si="52"/>
        <v>3.6850680907133053E-2</v>
      </c>
      <c r="K213" s="199">
        <f t="shared" si="52"/>
        <v>6.5896457968730268E-2</v>
      </c>
      <c r="L213" s="199">
        <f t="shared" si="52"/>
        <v>3.4632095432775341E-3</v>
      </c>
      <c r="M213" s="199">
        <f t="shared" si="52"/>
        <v>9.9308122249944734E-3</v>
      </c>
      <c r="N213" s="199">
        <f t="shared" si="52"/>
        <v>3.2123841925155529E-2</v>
      </c>
      <c r="O213" s="199">
        <f t="shared" si="52"/>
        <v>7.6813982144751325E-2</v>
      </c>
      <c r="P213" s="199">
        <f t="shared" si="52"/>
        <v>7.8100009717904303E-2</v>
      </c>
      <c r="Q213" s="199">
        <f t="shared" si="52"/>
        <v>7.7313711201526955E-2</v>
      </c>
    </row>
    <row r="214" spans="1:17" x14ac:dyDescent="0.25">
      <c r="A214" s="142" t="s">
        <v>154</v>
      </c>
      <c r="B214" s="199">
        <f t="shared" ref="B214:Q214" si="53">IF(B$142=0,0,B$142/B$112)</f>
        <v>7.3687568436088771E-2</v>
      </c>
      <c r="C214" s="199">
        <f t="shared" si="53"/>
        <v>7.9801956156424894E-2</v>
      </c>
      <c r="D214" s="199">
        <f t="shared" si="53"/>
        <v>9.4700311698632134E-2</v>
      </c>
      <c r="E214" s="199">
        <f t="shared" si="53"/>
        <v>7.7637595664067721E-2</v>
      </c>
      <c r="F214" s="199">
        <f t="shared" si="53"/>
        <v>9.490854381686728E-2</v>
      </c>
      <c r="G214" s="199">
        <f t="shared" si="53"/>
        <v>7.9566119315566369E-2</v>
      </c>
      <c r="H214" s="199">
        <f t="shared" si="53"/>
        <v>7.7818610654419404E-2</v>
      </c>
      <c r="I214" s="199">
        <f t="shared" si="53"/>
        <v>7.9988876885539892E-2</v>
      </c>
      <c r="J214" s="199">
        <f t="shared" si="53"/>
        <v>8.7445207812442069E-2</v>
      </c>
      <c r="K214" s="199">
        <f t="shared" si="53"/>
        <v>0.16241542244712356</v>
      </c>
      <c r="L214" s="199">
        <f t="shared" si="53"/>
        <v>0.14808259653232517</v>
      </c>
      <c r="M214" s="199">
        <f t="shared" si="53"/>
        <v>0.16767170297549272</v>
      </c>
      <c r="N214" s="199">
        <f t="shared" si="53"/>
        <v>0.13118910696241856</v>
      </c>
      <c r="O214" s="199">
        <f t="shared" si="53"/>
        <v>0.16070158862802353</v>
      </c>
      <c r="P214" s="199">
        <f t="shared" si="53"/>
        <v>0.1562539699942542</v>
      </c>
      <c r="Q214" s="199">
        <f t="shared" si="53"/>
        <v>0.16502269309589415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0.46609143210136478</v>
      </c>
      <c r="C216" s="209">
        <f t="shared" si="55"/>
        <v>0.42827294521276499</v>
      </c>
      <c r="D216" s="209">
        <f t="shared" si="55"/>
        <v>0.39855738198512258</v>
      </c>
      <c r="E216" s="209">
        <f t="shared" si="55"/>
        <v>0.48601418806807645</v>
      </c>
      <c r="F216" s="209">
        <f t="shared" si="55"/>
        <v>0.45718417523530691</v>
      </c>
      <c r="G216" s="209">
        <f t="shared" si="55"/>
        <v>0.48347606855379588</v>
      </c>
      <c r="H216" s="209">
        <f t="shared" si="55"/>
        <v>0.45399955209230192</v>
      </c>
      <c r="I216" s="209">
        <f t="shared" si="55"/>
        <v>0.49853549214940462</v>
      </c>
      <c r="J216" s="209">
        <f t="shared" si="55"/>
        <v>0.4975768910838041</v>
      </c>
      <c r="K216" s="209">
        <f t="shared" si="55"/>
        <v>3.8456920807894021E-2</v>
      </c>
      <c r="L216" s="209">
        <f t="shared" si="55"/>
        <v>6.6399474227498673E-2</v>
      </c>
      <c r="M216" s="209">
        <f t="shared" si="55"/>
        <v>2.8579780663171652E-2</v>
      </c>
      <c r="N216" s="209">
        <f t="shared" si="55"/>
        <v>0.20873598762746465</v>
      </c>
      <c r="O216" s="209">
        <f t="shared" si="55"/>
        <v>3.7668147215750437E-2</v>
      </c>
      <c r="P216" s="209">
        <f t="shared" si="55"/>
        <v>3.0607708668574735E-2</v>
      </c>
      <c r="Q216" s="209">
        <f t="shared" si="55"/>
        <v>4.4757254521362054E-2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2.4796658079506249</v>
      </c>
      <c r="C220" s="133">
        <f>IF(C$5=0,0,C$5/NFM_fec!C$5)</f>
        <v>2.3884971242011099</v>
      </c>
      <c r="D220" s="133">
        <f>IF(D$5=0,0,D$5/NFM_fec!D$5)</f>
        <v>2.4948164165724438</v>
      </c>
      <c r="E220" s="133">
        <f>IF(E$5=0,0,E$5/NFM_fec!E$5)</f>
        <v>2.4318762193388137</v>
      </c>
      <c r="F220" s="133">
        <f>IF(F$5=0,0,F$5/NFM_fec!F$5)</f>
        <v>2.6125459117456633</v>
      </c>
      <c r="G220" s="133">
        <f>IF(G$5=0,0,G$5/NFM_fec!G$5)</f>
        <v>2.7176474699795525</v>
      </c>
      <c r="H220" s="133">
        <f>IF(H$5=0,0,H$5/NFM_fec!H$5)</f>
        <v>2.724533356151162</v>
      </c>
      <c r="I220" s="133">
        <f>IF(I$5=0,0,I$5/NFM_fec!I$5)</f>
        <v>2.5974042223050948</v>
      </c>
      <c r="J220" s="133">
        <f>IF(J$5=0,0,J$5/NFM_fec!J$5)</f>
        <v>2.9188383798333386</v>
      </c>
      <c r="K220" s="133">
        <f>IF(K$5=0,0,K$5/NFM_fec!K$5)</f>
        <v>2.7906628906318973</v>
      </c>
      <c r="L220" s="133">
        <f>IF(L$5=0,0,L$5/NFM_fec!L$5)</f>
        <v>2.419583920710068</v>
      </c>
      <c r="M220" s="133">
        <f>IF(M$5=0,0,M$5/NFM_fec!M$5)</f>
        <v>2.5517276188188061</v>
      </c>
      <c r="N220" s="133">
        <f>IF(N$5=0,0,N$5/NFM_fec!N$5)</f>
        <v>2.537018294213583</v>
      </c>
      <c r="O220" s="133">
        <f>IF(O$5=0,0,O$5/NFM_fec!O$5)</f>
        <v>2.6146583933240777</v>
      </c>
      <c r="P220" s="133">
        <f>IF(P$5=0,0,P$5/NFM_fec!P$5)</f>
        <v>2.6158960679662466</v>
      </c>
      <c r="Q220" s="133">
        <f>IF(Q$5=0,0,Q$5/NFM_fec!Q$5)</f>
        <v>2.6972441235454392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1.3251222000000002</v>
      </c>
      <c r="C225" s="128">
        <f>IF(C$10=0,0,C$10/NFM_fec!C$10)</f>
        <v>1.3251222</v>
      </c>
      <c r="D225" s="128">
        <f>IF(D$10=0,0,D$10/NFM_fec!D$10)</f>
        <v>1.3251222</v>
      </c>
      <c r="E225" s="128">
        <f>IF(E$10=0,0,E$10/NFM_fec!E$10)</f>
        <v>1.3251222</v>
      </c>
      <c r="F225" s="128">
        <f>IF(F$10=0,0,F$10/NFM_fec!F$10)</f>
        <v>1.3251222</v>
      </c>
      <c r="G225" s="128">
        <f>IF(G$10=0,0,G$10/NFM_fec!G$10)</f>
        <v>1.3251222000000002</v>
      </c>
      <c r="H225" s="128">
        <f>IF(H$10=0,0,H$10/NFM_fec!H$10)</f>
        <v>1.3251222</v>
      </c>
      <c r="I225" s="128">
        <f>IF(I$10=0,0,I$10/NFM_fec!I$10)</f>
        <v>1.3251221999999998</v>
      </c>
      <c r="J225" s="128">
        <f>IF(J$10=0,0,J$10/NFM_fec!J$10)</f>
        <v>1.3251222000000002</v>
      </c>
      <c r="K225" s="128">
        <f>IF(K$10=0,0,K$10/NFM_fec!K$10)</f>
        <v>1.3251222000000002</v>
      </c>
      <c r="L225" s="128">
        <f>IF(L$10=0,0,L$10/NFM_fec!L$10)</f>
        <v>1.3251222000000002</v>
      </c>
      <c r="M225" s="128">
        <f>IF(M$10=0,0,M$10/NFM_fec!M$10)</f>
        <v>1.3251222</v>
      </c>
      <c r="N225" s="128">
        <f>IF(N$10=0,0,N$10/NFM_fec!N$10)</f>
        <v>1.3251222</v>
      </c>
      <c r="O225" s="128">
        <f>IF(O$10=0,0,O$10/NFM_fec!O$10)</f>
        <v>1.3251222000000002</v>
      </c>
      <c r="P225" s="128">
        <f>IF(P$10=0,0,P$10/NFM_fec!P$10)</f>
        <v>1.3251222000000002</v>
      </c>
      <c r="Q225" s="128">
        <f>IF(Q$10=0,0,Q$10/NFM_fec!Q$10)</f>
        <v>1.3251222</v>
      </c>
    </row>
    <row r="226" spans="1:17" x14ac:dyDescent="0.25">
      <c r="A226" s="127" t="s">
        <v>152</v>
      </c>
      <c r="B226" s="126">
        <f>IF(B$15=0,0,B$15/NFM_fec!B$15)</f>
        <v>2.9989913641962263</v>
      </c>
      <c r="C226" s="126">
        <f>IF(C$15=0,0,C$15/NFM_fec!C$15)</f>
        <v>2.7701937463909116</v>
      </c>
      <c r="D226" s="126">
        <f>IF(D$15=0,0,D$15/NFM_fec!D$15)</f>
        <v>3.0370134461042717</v>
      </c>
      <c r="E226" s="126">
        <f>IF(E$15=0,0,E$15/NFM_fec!E$15)</f>
        <v>2.8790582514146492</v>
      </c>
      <c r="F226" s="126">
        <f>IF(F$15=0,0,F$15/NFM_fec!F$15)</f>
        <v>3.3324682770093879</v>
      </c>
      <c r="G226" s="126">
        <f>IF(G$15=0,0,G$15/NFM_fec!G$15)</f>
        <v>3.4400743149983448</v>
      </c>
      <c r="H226" s="126">
        <f>IF(H$15=0,0,H$15/NFM_fec!H$15)</f>
        <v>3.3689900083059903</v>
      </c>
      <c r="I226" s="126">
        <f>IF(I$15=0,0,I$15/NFM_fec!I$15)</f>
        <v>3.2944685787460188</v>
      </c>
      <c r="J226" s="126">
        <f>IF(J$15=0,0,J$15/NFM_fec!J$15)</f>
        <v>3.9467627574298634</v>
      </c>
      <c r="K226" s="126">
        <f>IF(K$15=0,0,K$15/NFM_fec!K$15)</f>
        <v>3.5349491878564701</v>
      </c>
      <c r="L226" s="126">
        <f>IF(L$15=0,0,L$15/NFM_fec!L$15)</f>
        <v>2.848209405868785</v>
      </c>
      <c r="M226" s="126">
        <f>IF(M$15=0,0,M$15/NFM_fec!M$15)</f>
        <v>3.1798382294057363</v>
      </c>
      <c r="N226" s="126">
        <f>IF(N$15=0,0,N$15/NFM_fec!N$15)</f>
        <v>3.1429235972010332</v>
      </c>
      <c r="O226" s="126">
        <f>IF(O$15=0,0,O$15/NFM_fec!O$15)</f>
        <v>3.3377697767450507</v>
      </c>
      <c r="P226" s="126">
        <f>IF(P$15=0,0,P$15/NFM_fec!P$15)</f>
        <v>3.3408758543815824</v>
      </c>
      <c r="Q226" s="126">
        <f>IF(Q$15=0,0,Q$15/NFM_fec!Q$15)</f>
        <v>3.5450275495047725</v>
      </c>
    </row>
    <row r="227" spans="1:17" x14ac:dyDescent="0.25">
      <c r="A227" s="72" t="s">
        <v>151</v>
      </c>
      <c r="B227" s="125">
        <f>IF(B$26=0,0,B$26/NFM_fec!B$26)</f>
        <v>2.2313550600000003</v>
      </c>
      <c r="C227" s="125">
        <f>IF(C$26=0,0,C$26/NFM_fec!C$26)</f>
        <v>2.2313550600000003</v>
      </c>
      <c r="D227" s="125">
        <f>IF(D$26=0,0,D$26/NFM_fec!D$26)</f>
        <v>2.2313550600000003</v>
      </c>
      <c r="E227" s="125">
        <f>IF(E$26=0,0,E$26/NFM_fec!E$26)</f>
        <v>2.2313550599999998</v>
      </c>
      <c r="F227" s="125">
        <f>IF(F$26=0,0,F$26/NFM_fec!F$26)</f>
        <v>2.2313550600000003</v>
      </c>
      <c r="G227" s="125">
        <f>IF(G$26=0,0,G$26/NFM_fec!G$26)</f>
        <v>2.3395630301545212</v>
      </c>
      <c r="H227" s="125">
        <f>IF(H$26=0,0,H$26/NFM_fec!H$26)</f>
        <v>2.4007948560000005</v>
      </c>
      <c r="I227" s="125">
        <f>IF(I$26=0,0,I$26/NFM_fec!I$26)</f>
        <v>2.2313550600000003</v>
      </c>
      <c r="J227" s="125">
        <f>IF(J$26=0,0,J$26/NFM_fec!J$26)</f>
        <v>2.3383308330618942</v>
      </c>
      <c r="K227" s="125">
        <f>IF(K$26=0,0,K$26/NFM_fec!K$26)</f>
        <v>2.4007948560000005</v>
      </c>
      <c r="L227" s="125">
        <f>IF(L$26=0,0,L$26/NFM_fec!L$26)</f>
        <v>2.2313550600000003</v>
      </c>
      <c r="M227" s="125">
        <f>IF(M$26=0,0,M$26/NFM_fec!M$26)</f>
        <v>2.2313550600000003</v>
      </c>
      <c r="N227" s="125">
        <f>IF(N$26=0,0,N$26/NFM_fec!N$26)</f>
        <v>2.2313550600000003</v>
      </c>
      <c r="O227" s="125">
        <f>IF(O$26=0,0,O$26/NFM_fec!O$26)</f>
        <v>2.2313550600000003</v>
      </c>
      <c r="P227" s="125">
        <f>IF(P$26=0,0,P$26/NFM_fec!P$26)</f>
        <v>2.2313550600000003</v>
      </c>
      <c r="Q227" s="125">
        <f>IF(Q$26=0,0,Q$26/NFM_fec!Q$26)</f>
        <v>2.2313550600000003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1.2269346418305247</v>
      </c>
      <c r="C229" s="133">
        <f>IF(C$33=0,0,(C$33-C$68)/NFM_fec!C$33)</f>
        <v>1.0612454606878132</v>
      </c>
      <c r="D229" s="133">
        <f>IF(D$33=0,0,(D$33-D$68)/NFM_fec!D$33)</f>
        <v>0.89384916475476472</v>
      </c>
      <c r="E229" s="133">
        <f>IF(E$33=0,0,(E$33-E$68)/NFM_fec!E$33)</f>
        <v>0.86181420083573701</v>
      </c>
      <c r="F229" s="133">
        <f>IF(F$33=0,0,(F$33-F$68)/NFM_fec!F$33)</f>
        <v>0.73439850587255073</v>
      </c>
      <c r="G229" s="133">
        <f>IF(G$33=0,0,(G$33-G$68)/NFM_fec!G$33)</f>
        <v>0.69892817201122137</v>
      </c>
      <c r="H229" s="133">
        <f>IF(H$33=0,0,(H$33-H$68)/NFM_fec!H$33)</f>
        <v>0.7840574968577273</v>
      </c>
      <c r="I229" s="133">
        <f>IF(I$33=0,0,(I$33-I$68)/NFM_fec!I$33)</f>
        <v>1.1135089297868785</v>
      </c>
      <c r="J229" s="133">
        <f>IF(J$33=0,0,(J$33-J$68)/NFM_fec!J$33)</f>
        <v>1.1430054190764054</v>
      </c>
      <c r="K229" s="133">
        <f>IF(K$33=0,0,(K$33-K$68)/NFM_fec!K$33)</f>
        <v>0.99155326219017337</v>
      </c>
      <c r="L229" s="133">
        <f>IF(L$33=0,0,(L$33-L$68)/NFM_fec!L$33)</f>
        <v>0.51383838827092876</v>
      </c>
      <c r="M229" s="133">
        <f>IF(M$33=0,0,(M$33-M$68)/NFM_fec!M$33)</f>
        <v>0.566571315479792</v>
      </c>
      <c r="N229" s="133">
        <f>IF(N$33=0,0,(N$33-N$68)/NFM_fec!N$33)</f>
        <v>0.7573573649454437</v>
      </c>
      <c r="O229" s="133">
        <f>IF(O$33=0,0,(O$33-O$68)/NFM_fec!O$33)</f>
        <v>1.0381081343168446</v>
      </c>
      <c r="P229" s="133">
        <f>IF(P$33=0,0,(P$33-P$68)/NFM_fec!P$33)</f>
        <v>1.1199624141008584</v>
      </c>
      <c r="Q229" s="133">
        <f>IF(Q$33=0,0,(Q$33-Q$68)/NFM_fec!Q$33)</f>
        <v>1.0912762471969806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1.3251222</v>
      </c>
      <c r="C234" s="128">
        <f>IF(C$38=0,0,C$38/NFM_fec!C$38)</f>
        <v>1.3251222</v>
      </c>
      <c r="D234" s="128">
        <f>IF(D$38=0,0,D$38/NFM_fec!D$38)</f>
        <v>1.3251222</v>
      </c>
      <c r="E234" s="128">
        <f>IF(E$38=0,0,E$38/NFM_fec!E$38)</f>
        <v>1.3251222</v>
      </c>
      <c r="F234" s="128">
        <f>IF(F$38=0,0,F$38/NFM_fec!F$38)</f>
        <v>1.3251222000000002</v>
      </c>
      <c r="G234" s="128">
        <f>IF(G$38=0,0,G$38/NFM_fec!G$38)</f>
        <v>1.3251221999999998</v>
      </c>
      <c r="H234" s="128">
        <f>IF(H$38=0,0,H$38/NFM_fec!H$38)</f>
        <v>1.3251222000000002</v>
      </c>
      <c r="I234" s="128">
        <f>IF(I$38=0,0,I$38/NFM_fec!I$38)</f>
        <v>1.3251221999999998</v>
      </c>
      <c r="J234" s="128">
        <f>IF(J$38=0,0,J$38/NFM_fec!J$38)</f>
        <v>1.3251222000000002</v>
      </c>
      <c r="K234" s="128">
        <f>IF(K$38=0,0,K$38/NFM_fec!K$38)</f>
        <v>1.3251222</v>
      </c>
      <c r="L234" s="128">
        <f>IF(L$38=0,0,L$38/NFM_fec!L$38)</f>
        <v>1.3251222000000002</v>
      </c>
      <c r="M234" s="128">
        <f>IF(M$38=0,0,M$38/NFM_fec!M$38)</f>
        <v>1.3251222000000002</v>
      </c>
      <c r="N234" s="128">
        <f>IF(N$38=0,0,N$38/NFM_fec!N$38)</f>
        <v>1.3251222000000002</v>
      </c>
      <c r="O234" s="128">
        <f>IF(O$38=0,0,O$38/NFM_fec!O$38)</f>
        <v>1.3251222000000002</v>
      </c>
      <c r="P234" s="128">
        <f>IF(P$38=0,0,P$38/NFM_fec!P$38)</f>
        <v>1.3251222000000002</v>
      </c>
      <c r="Q234" s="128">
        <f>IF(Q$38=0,0,Q$38/NFM_fec!Q$38)</f>
        <v>1.3251222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2.0249557253834092</v>
      </c>
      <c r="C236" s="126">
        <f>IF(C$44=0,0,C$44/NFM_fec!C$44)</f>
        <v>1.4717330978139294</v>
      </c>
      <c r="D236" s="126">
        <f>IF(D$44=0,0,D$44/NFM_fec!D$44)</f>
        <v>1.4120265185003753</v>
      </c>
      <c r="E236" s="126">
        <f>IF(E$44=0,0,E$44/NFM_fec!E$44)</f>
        <v>1.4129918258570677</v>
      </c>
      <c r="F236" s="126">
        <f>IF(F$44=0,0,F$44/NFM_fec!F$44)</f>
        <v>1.4110430674026717</v>
      </c>
      <c r="G236" s="126">
        <f>IF(G$44=0,0,G$44/NFM_fec!G$44)</f>
        <v>1.4154445211809508</v>
      </c>
      <c r="H236" s="126">
        <f>IF(H$44=0,0,H$44/NFM_fec!H$44)</f>
        <v>1.4149609313921767</v>
      </c>
      <c r="I236" s="126">
        <f>IF(I$44=0,0,I$44/NFM_fec!I$44)</f>
        <v>1.6101258749150908</v>
      </c>
      <c r="J236" s="126">
        <f>IF(J$44=0,0,J$44/NFM_fec!J$44)</f>
        <v>1.6312838181339486</v>
      </c>
      <c r="K236" s="126">
        <f>IF(K$44=0,0,K$44/NFM_fec!K$44)</f>
        <v>1.4101696506666053</v>
      </c>
      <c r="L236" s="126">
        <f>IF(L$44=0,0,L$44/NFM_fec!L$44)</f>
        <v>1.410466902397157</v>
      </c>
      <c r="M236" s="126">
        <f>IF(M$44=0,0,M$44/NFM_fec!M$44)</f>
        <v>1.4116412099042006</v>
      </c>
      <c r="N236" s="126">
        <f>IF(N$44=0,0,N$44/NFM_fec!N$44)</f>
        <v>1.4106516440982362</v>
      </c>
      <c r="O236" s="126">
        <f>IF(O$44=0,0,O$44/NFM_fec!O$44)</f>
        <v>1.4116350816039376</v>
      </c>
      <c r="P236" s="126">
        <f>IF(P$44=0,0,P$44/NFM_fec!P$44)</f>
        <v>1.6199765626711762</v>
      </c>
      <c r="Q236" s="126">
        <f>IF(Q$44=0,0,Q$44/NFM_fec!Q$44)</f>
        <v>1.4989651345152739</v>
      </c>
    </row>
    <row r="237" spans="1:17" x14ac:dyDescent="0.25">
      <c r="A237" s="72" t="s">
        <v>147</v>
      </c>
      <c r="B237" s="125">
        <f>IF(B$51=0,0,B$51/NFM_fec!B$51)</f>
        <v>2.4310438369684801</v>
      </c>
      <c r="C237" s="125">
        <f>IF(C$51=0,0,C$51/NFM_fec!C$51)</f>
        <v>2.3800755110698142</v>
      </c>
      <c r="D237" s="125">
        <f>IF(D$51=0,0,D$51/NFM_fec!D$51)</f>
        <v>1.8327304593479696</v>
      </c>
      <c r="E237" s="125">
        <f>IF(E$51=0,0,E$51/NFM_fec!E$51)</f>
        <v>1.7156759773557337</v>
      </c>
      <c r="F237" s="125">
        <f>IF(F$51=0,0,F$51/NFM_fec!F$51)</f>
        <v>1.2558532623233996</v>
      </c>
      <c r="G237" s="125">
        <f>IF(G$51=0,0,G$51/NFM_fec!G$51)</f>
        <v>1.1229359063808613</v>
      </c>
      <c r="H237" s="125">
        <f>IF(H$51=0,0,H$51/NFM_fec!H$51)</f>
        <v>1.4319274904080481</v>
      </c>
      <c r="I237" s="125">
        <f>IF(I$51=0,0,I$51/NFM_fec!I$51)</f>
        <v>2.432019801934429</v>
      </c>
      <c r="J237" s="125">
        <f>IF(J$51=0,0,J$51/NFM_fec!J$51)</f>
        <v>2.5179006198266829</v>
      </c>
      <c r="K237" s="125">
        <f>IF(K$51=0,0,K$51/NFM_fec!K$51)</f>
        <v>2.1886574234442691</v>
      </c>
      <c r="L237" s="125">
        <f>IF(L$51=0,0,L$51/NFM_fec!L$51)</f>
        <v>0.45710899356048573</v>
      </c>
      <c r="M237" s="125">
        <f>IF(M$51=0,0,M$51/NFM_fec!M$51)</f>
        <v>0.64704832648494959</v>
      </c>
      <c r="N237" s="125">
        <f>IF(N$51=0,0,N$51/NFM_fec!N$51)</f>
        <v>1.3394456488101232</v>
      </c>
      <c r="O237" s="125">
        <f>IF(O$51=0,0,O$51/NFM_fec!O$51)</f>
        <v>2.3559181360505588</v>
      </c>
      <c r="P237" s="125">
        <f>IF(P$51=0,0,P$51/NFM_fec!P$51)</f>
        <v>2.4456231237702846</v>
      </c>
      <c r="Q237" s="125">
        <f>IF(Q$51=0,0,Q$51/NFM_fec!Q$51)</f>
        <v>2.461859480002266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1.8849584592311093</v>
      </c>
      <c r="C239" s="133">
        <f>IF(C$70=0,0,C$70/NFM_fec!C$70)</f>
        <v>1.6005937306593097</v>
      </c>
      <c r="D239" s="133">
        <f>IF(D$70=0,0,D$70/NFM_fec!D$70)</f>
        <v>1.5393521114070958</v>
      </c>
      <c r="E239" s="133">
        <f>IF(E$70=0,0,E$70/NFM_fec!E$70)</f>
        <v>1.5083832567749795</v>
      </c>
      <c r="F239" s="133">
        <f>IF(F$70=0,0,F$70/NFM_fec!F$70)</f>
        <v>1.5097002496587697</v>
      </c>
      <c r="G239" s="133">
        <f>IF(G$70=0,0,G$70/NFM_fec!G$70)</f>
        <v>1.5107375571295434</v>
      </c>
      <c r="H239" s="133">
        <f>IF(H$70=0,0,H$70/NFM_fec!H$70)</f>
        <v>1.6506296090439985</v>
      </c>
      <c r="I239" s="133">
        <f>IF(I$70=0,0,I$70/NFM_fec!I$70)</f>
        <v>1.7289266150221936</v>
      </c>
      <c r="J239" s="133">
        <f>IF(J$70=0,0,J$70/NFM_fec!J$70)</f>
        <v>1.8235742477756574</v>
      </c>
      <c r="K239" s="133">
        <f>IF(K$70=0,0,K$70/NFM_fec!K$70)</f>
        <v>1.7509747220594656</v>
      </c>
      <c r="L239" s="133">
        <f>IF(L$70=0,0,L$70/NFM_fec!L$70)</f>
        <v>1.363592227710656</v>
      </c>
      <c r="M239" s="133">
        <f>IF(M$70=0,0,M$70/NFM_fec!M$70)</f>
        <v>1.4246402677088603</v>
      </c>
      <c r="N239" s="133">
        <f>IF(N$70=0,0,N$70/NFM_fec!N$70)</f>
        <v>1.4962842559160663</v>
      </c>
      <c r="O239" s="133">
        <f>IF(O$70=0,0,O$70/NFM_fec!O$70)</f>
        <v>1.6325805093075854</v>
      </c>
      <c r="P239" s="133">
        <f>IF(P$70=0,0,P$70/NFM_fec!P$70)</f>
        <v>1.7390445150802865</v>
      </c>
      <c r="Q239" s="133">
        <f>IF(Q$70=0,0,Q$70/NFM_fec!Q$70)</f>
        <v>1.7085994977418366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1.3251222</v>
      </c>
      <c r="C244" s="128">
        <f>IF(C$75=0,0,C$75/NFM_fec!C$75)</f>
        <v>1.3251222</v>
      </c>
      <c r="D244" s="128">
        <f>IF(D$75=0,0,D$75/NFM_fec!D$75)</f>
        <v>1.3251222</v>
      </c>
      <c r="E244" s="128">
        <f>IF(E$75=0,0,E$75/NFM_fec!E$75)</f>
        <v>1.3251222</v>
      </c>
      <c r="F244" s="128">
        <f>IF(F$75=0,0,F$75/NFM_fec!F$75)</f>
        <v>1.3251222000000005</v>
      </c>
      <c r="G244" s="128">
        <f>IF(G$75=0,0,G$75/NFM_fec!G$75)</f>
        <v>1.3251222000000002</v>
      </c>
      <c r="H244" s="128">
        <f>IF(H$75=0,0,H$75/NFM_fec!H$75)</f>
        <v>1.3251222</v>
      </c>
      <c r="I244" s="128">
        <f>IF(I$75=0,0,I$75/NFM_fec!I$75)</f>
        <v>1.3251222</v>
      </c>
      <c r="J244" s="128">
        <f>IF(J$75=0,0,J$75/NFM_fec!J$75)</f>
        <v>1.3251222000000002</v>
      </c>
      <c r="K244" s="128">
        <f>IF(K$75=0,0,K$75/NFM_fec!K$75)</f>
        <v>1.3251222</v>
      </c>
      <c r="L244" s="128">
        <f>IF(L$75=0,0,L$75/NFM_fec!L$75)</f>
        <v>1.3251222</v>
      </c>
      <c r="M244" s="128">
        <f>IF(M$75=0,0,M$75/NFM_fec!M$75)</f>
        <v>1.3251222000000002</v>
      </c>
      <c r="N244" s="128">
        <f>IF(N$75=0,0,N$75/NFM_fec!N$75)</f>
        <v>1.3251222000000002</v>
      </c>
      <c r="O244" s="128">
        <f>IF(O$75=0,0,O$75/NFM_fec!O$75)</f>
        <v>1.3251222000000005</v>
      </c>
      <c r="P244" s="128">
        <f>IF(P$75=0,0,P$75/NFM_fec!P$75)</f>
        <v>1.3251222</v>
      </c>
      <c r="Q244" s="128">
        <f>IF(Q$75=0,0,Q$75/NFM_fec!Q$75)</f>
        <v>1.3251222</v>
      </c>
    </row>
    <row r="245" spans="1:17" x14ac:dyDescent="0.25">
      <c r="A245" s="127" t="s">
        <v>149</v>
      </c>
      <c r="B245" s="126">
        <f>IF(B$80=0,0,B$80/NFM_fec!B$80)</f>
        <v>1.1845832636717262</v>
      </c>
      <c r="C245" s="126">
        <f>IF(C$80=0,0,C$80/NFM_fec!C$80)</f>
        <v>1.1936997873562423</v>
      </c>
      <c r="D245" s="126">
        <f>IF(D$80=0,0,D$80/NFM_fec!D$80)</f>
        <v>1.1766887654169795</v>
      </c>
      <c r="E245" s="126">
        <f>IF(E$80=0,0,E$80/NFM_fec!E$80)</f>
        <v>1.1774931882142234</v>
      </c>
      <c r="F245" s="126">
        <f>IF(F$80=0,0,F$80/NFM_fec!F$80)</f>
        <v>1.1758692228355601</v>
      </c>
      <c r="G245" s="126">
        <f>IF(G$80=0,0,G$80/NFM_fec!G$80)</f>
        <v>1.1795371009841258</v>
      </c>
      <c r="H245" s="126">
        <f>IF(H$80=0,0,H$80/NFM_fec!H$80)</f>
        <v>1.5914239275947846</v>
      </c>
      <c r="I245" s="126">
        <f>IF(I$80=0,0,I$80/NFM_fec!I$80)</f>
        <v>1.1829540535741221</v>
      </c>
      <c r="J245" s="126">
        <f>IF(J$80=0,0,J$80/NFM_fec!J$80)</f>
        <v>1.1768682467200866</v>
      </c>
      <c r="K245" s="126">
        <f>IF(K$80=0,0,K$80/NFM_fec!K$80)</f>
        <v>1.5882297404444037</v>
      </c>
      <c r="L245" s="126">
        <f>IF(L$80=0,0,L$80/NFM_fec!L$80)</f>
        <v>1.1753890853309641</v>
      </c>
      <c r="M245" s="126">
        <f>IF(M$80=0,0,M$80/NFM_fec!M$80)</f>
        <v>1.1763676749201673</v>
      </c>
      <c r="N245" s="126">
        <f>IF(N$80=0,0,N$80/NFM_fec!N$80)</f>
        <v>1.1755430367485304</v>
      </c>
      <c r="O245" s="126">
        <f>IF(O$80=0,0,O$80/NFM_fec!O$80)</f>
        <v>1.1763625680032814</v>
      </c>
      <c r="P245" s="126">
        <f>IF(P$80=0,0,P$80/NFM_fec!P$80)</f>
        <v>1.1779065670643152</v>
      </c>
      <c r="Q245" s="126">
        <f>IF(Q$80=0,0,Q$80/NFM_fec!Q$80)</f>
        <v>1.1751322919934277</v>
      </c>
    </row>
    <row r="246" spans="1:17" x14ac:dyDescent="0.25">
      <c r="A246" s="127" t="s">
        <v>148</v>
      </c>
      <c r="B246" s="126">
        <f>IF(B$87=0,0,B$87/NFM_fec!B$87)</f>
        <v>2.0249557253834092</v>
      </c>
      <c r="C246" s="126">
        <f>IF(C$87=0,0,C$87/NFM_fec!C$87)</f>
        <v>1.4717330978139294</v>
      </c>
      <c r="D246" s="126">
        <f>IF(D$87=0,0,D$87/NFM_fec!D$87)</f>
        <v>1.4120265185003757</v>
      </c>
      <c r="E246" s="126">
        <f>IF(E$87=0,0,E$87/NFM_fec!E$87)</f>
        <v>1.412991825857068</v>
      </c>
      <c r="F246" s="126">
        <f>IF(F$87=0,0,F$87/NFM_fec!F$87)</f>
        <v>1.4110430674026719</v>
      </c>
      <c r="G246" s="126">
        <f>IF(G$87=0,0,G$87/NFM_fec!G$87)</f>
        <v>1.4154445211809508</v>
      </c>
      <c r="H246" s="126">
        <f>IF(H$87=0,0,H$87/NFM_fec!H$87)</f>
        <v>1.4149609313921763</v>
      </c>
      <c r="I246" s="126">
        <f>IF(I$87=0,0,I$87/NFM_fec!I$87)</f>
        <v>1.6101258749150908</v>
      </c>
      <c r="J246" s="126">
        <f>IF(J$87=0,0,J$87/NFM_fec!J$87)</f>
        <v>1.6312838181339491</v>
      </c>
      <c r="K246" s="126">
        <f>IF(K$87=0,0,K$87/NFM_fec!K$87)</f>
        <v>1.4101696506666055</v>
      </c>
      <c r="L246" s="126">
        <f>IF(L$87=0,0,L$87/NFM_fec!L$87)</f>
        <v>1.410466902397157</v>
      </c>
      <c r="M246" s="126">
        <f>IF(M$87=0,0,M$87/NFM_fec!M$87)</f>
        <v>1.4116412099042008</v>
      </c>
      <c r="N246" s="126">
        <f>IF(N$87=0,0,N$87/NFM_fec!N$87)</f>
        <v>1.4106516440982362</v>
      </c>
      <c r="O246" s="126">
        <f>IF(O$87=0,0,O$87/NFM_fec!O$87)</f>
        <v>1.4116350816039378</v>
      </c>
      <c r="P246" s="126">
        <f>IF(P$87=0,0,P$87/NFM_fec!P$87)</f>
        <v>1.6199765626711757</v>
      </c>
      <c r="Q246" s="126">
        <f>IF(Q$87=0,0,Q$87/NFM_fec!Q$87)</f>
        <v>1.4989651345152739</v>
      </c>
    </row>
    <row r="247" spans="1:17" x14ac:dyDescent="0.25">
      <c r="A247" s="72" t="s">
        <v>147</v>
      </c>
      <c r="B247" s="125">
        <f>IF(B$94=0,0,B$94/NFM_fec!B$94)</f>
        <v>2.7242450887209411</v>
      </c>
      <c r="C247" s="125">
        <f>IF(C$94=0,0,C$94/NFM_fec!C$94)</f>
        <v>2.5814729103787455</v>
      </c>
      <c r="D247" s="125">
        <f>IF(D$94=0,0,D$94/NFM_fec!D$94)</f>
        <v>2.4544380331174542</v>
      </c>
      <c r="E247" s="125">
        <f>IF(E$94=0,0,E$94/NFM_fec!E$94)</f>
        <v>2.3162686776808741</v>
      </c>
      <c r="F247" s="125">
        <f>IF(F$94=0,0,F$94/NFM_fec!F$94)</f>
        <v>2.3278996971161892</v>
      </c>
      <c r="G247" s="125">
        <f>IF(G$94=0,0,G$94/NFM_fec!G$94)</f>
        <v>2.3191518406355027</v>
      </c>
      <c r="H247" s="125">
        <f>IF(H$94=0,0,H$94/NFM_fec!H$94)</f>
        <v>2.4319303564170114</v>
      </c>
      <c r="I247" s="125">
        <f>IF(I$94=0,0,I$94/NFM_fec!I$94)</f>
        <v>2.8772564634405464</v>
      </c>
      <c r="J247" s="125">
        <f>IF(J$94=0,0,J$94/NFM_fec!J$94)</f>
        <v>3.2555465241444486</v>
      </c>
      <c r="K247" s="125">
        <f>IF(K$94=0,0,K$94/NFM_fec!K$94)</f>
        <v>2.883676613819929</v>
      </c>
      <c r="L247" s="125">
        <f>IF(L$94=0,0,L$94/NFM_fec!L$94)</f>
        <v>1.6915075961509147</v>
      </c>
      <c r="M247" s="125">
        <f>IF(M$94=0,0,M$94/NFM_fec!M$94)</f>
        <v>1.954593714678144</v>
      </c>
      <c r="N247" s="125">
        <f>IF(N$94=0,0,N$94/NFM_fec!N$94)</f>
        <v>2.2704858710596239</v>
      </c>
      <c r="O247" s="125">
        <f>IF(O$94=0,0,O$94/NFM_fec!O$94)</f>
        <v>2.8627961772175436</v>
      </c>
      <c r="P247" s="125">
        <f>IF(P$94=0,0,P$94/NFM_fec!P$94)</f>
        <v>2.9077947305933618</v>
      </c>
      <c r="Q247" s="125">
        <f>IF(Q$94=0,0,Q$94/NFM_fec!Q$94)</f>
        <v>3.0210418315596832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1.8719156276859688</v>
      </c>
      <c r="C249" s="133">
        <f>IF(C$112=0,0,(C$112-C$154)/NFM_fec!C$112)</f>
        <v>1.7097150778755901</v>
      </c>
      <c r="D249" s="133">
        <f>IF(D$112=0,0,(D$112-D$154)/NFM_fec!D$112)</f>
        <v>1.661605401961171</v>
      </c>
      <c r="E249" s="133">
        <f>IF(E$112=0,0,(E$112-E$154)/NFM_fec!E$112)</f>
        <v>1.6419801243894341</v>
      </c>
      <c r="F249" s="133">
        <f>IF(F$112=0,0,(F$112-F$154)/NFM_fec!F$112)</f>
        <v>1.6419185309256508</v>
      </c>
      <c r="G249" s="133">
        <f>IF(G$112=0,0,(G$112-G$154)/NFM_fec!G$112)</f>
        <v>1.923837944488821</v>
      </c>
      <c r="H249" s="133">
        <f>IF(H$112=0,0,(H$112-H$154)/NFM_fec!H$112)</f>
        <v>2.036327561786996</v>
      </c>
      <c r="I249" s="133">
        <f>IF(I$112=0,0,(I$112-I$154)/NFM_fec!I$112)</f>
        <v>1.7792392952307123</v>
      </c>
      <c r="J249" s="133">
        <f>IF(J$112=0,0,(J$112-J$154)/NFM_fec!J$112)</f>
        <v>1.953498149457167</v>
      </c>
      <c r="K249" s="133">
        <f>IF(K$112=0,0,(K$112-K$154)/NFM_fec!K$112)</f>
        <v>1.8028643297370828</v>
      </c>
      <c r="L249" s="133">
        <f>IF(L$112=0,0,(L$112-L$154)/NFM_fec!L$112)</f>
        <v>1.546918286551678</v>
      </c>
      <c r="M249" s="133">
        <f>IF(M$112=0,0,(M$112-M$154)/NFM_fec!M$112)</f>
        <v>1.5870506236834283</v>
      </c>
      <c r="N249" s="133">
        <f>IF(N$112=0,0,(N$112-N$154)/NFM_fec!N$112)</f>
        <v>1.6330363514848636</v>
      </c>
      <c r="O249" s="133">
        <f>IF(O$112=0,0,(O$112-O$154)/NFM_fec!O$112)</f>
        <v>1.7218664306982485</v>
      </c>
      <c r="P249" s="133">
        <f>IF(P$112=0,0,(P$112-P$154)/NFM_fec!P$112)</f>
        <v>1.7855303208779967</v>
      </c>
      <c r="Q249" s="133">
        <f>IF(Q$112=0,0,(Q$112-Q$154)/NFM_fec!Q$112)</f>
        <v>1.7677794570483394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1.3251222000000002</v>
      </c>
      <c r="C254" s="128">
        <f>IF(C$117=0,0,C$117/NFM_fec!C$117)</f>
        <v>1.3251222000000002</v>
      </c>
      <c r="D254" s="128">
        <f>IF(D$117=0,0,D$117/NFM_fec!D$117)</f>
        <v>1.3251222</v>
      </c>
      <c r="E254" s="128">
        <f>IF(E$117=0,0,E$117/NFM_fec!E$117)</f>
        <v>1.3251222</v>
      </c>
      <c r="F254" s="128">
        <f>IF(F$117=0,0,F$117/NFM_fec!F$117)</f>
        <v>1.3251222000000002</v>
      </c>
      <c r="G254" s="128">
        <f>IF(G$117=0,0,G$117/NFM_fec!G$117)</f>
        <v>1.3251222000000002</v>
      </c>
      <c r="H254" s="128">
        <f>IF(H$117=0,0,H$117/NFM_fec!H$117)</f>
        <v>1.3251222000000002</v>
      </c>
      <c r="I254" s="128">
        <f>IF(I$117=0,0,I$117/NFM_fec!I$117)</f>
        <v>1.3251222</v>
      </c>
      <c r="J254" s="128">
        <f>IF(J$117=0,0,J$117/NFM_fec!J$117)</f>
        <v>1.3251221999999998</v>
      </c>
      <c r="K254" s="128">
        <f>IF(K$117=0,0,K$117/NFM_fec!K$117)</f>
        <v>1.3251222</v>
      </c>
      <c r="L254" s="128">
        <f>IF(L$117=0,0,L$117/NFM_fec!L$117)</f>
        <v>1.3251222000000005</v>
      </c>
      <c r="M254" s="128">
        <f>IF(M$117=0,0,M$117/NFM_fec!M$117)</f>
        <v>1.3251222000000002</v>
      </c>
      <c r="N254" s="128">
        <f>IF(N$117=0,0,N$117/NFM_fec!N$117)</f>
        <v>1.3251222</v>
      </c>
      <c r="O254" s="128">
        <f>IF(O$117=0,0,O$117/NFM_fec!O$117)</f>
        <v>1.3251222000000002</v>
      </c>
      <c r="P254" s="128">
        <f>IF(P$117=0,0,P$117/NFM_fec!P$117)</f>
        <v>1.3251222</v>
      </c>
      <c r="Q254" s="128">
        <f>IF(Q$117=0,0,Q$117/NFM_fec!Q$117)</f>
        <v>1.3251221999999998</v>
      </c>
    </row>
    <row r="255" spans="1:17" x14ac:dyDescent="0.25">
      <c r="A255" s="127" t="s">
        <v>146</v>
      </c>
      <c r="B255" s="126">
        <f>IF(B$122=0,0,B$122/NFM_fec!B$122)</f>
        <v>1.6584165691404169</v>
      </c>
      <c r="C255" s="126">
        <f>IF(C$122=0,0,C$122/NFM_fec!C$122)</f>
        <v>1.6711797022987396</v>
      </c>
      <c r="D255" s="126">
        <f>IF(D$122=0,0,D$122/NFM_fec!D$122)</f>
        <v>1.6473642715837717</v>
      </c>
      <c r="E255" s="126">
        <f>IF(E$122=0,0,E$122/NFM_fec!E$122)</f>
        <v>1.6484904634999127</v>
      </c>
      <c r="F255" s="126">
        <f>IF(F$122=0,0,F$122/NFM_fec!F$122)</f>
        <v>1.6462169119697836</v>
      </c>
      <c r="G255" s="126">
        <f>IF(G$122=0,0,G$122/NFM_fec!G$122)</f>
        <v>2.152536460500504</v>
      </c>
      <c r="H255" s="126">
        <f>IF(H$122=0,0,H$122/NFM_fec!H$122)</f>
        <v>2.3246560332736346</v>
      </c>
      <c r="I255" s="126">
        <f>IF(I$122=0,0,I$122/NFM_fec!I$122)</f>
        <v>1.6506484195192284</v>
      </c>
      <c r="J255" s="126">
        <f>IF(J$122=0,0,J$122/NFM_fec!J$122)</f>
        <v>1.8524970925000408</v>
      </c>
      <c r="K255" s="126">
        <f>IF(K$122=0,0,K$122/NFM_fec!K$122)</f>
        <v>1.7874553941266069</v>
      </c>
      <c r="L255" s="126">
        <f>IF(L$122=0,0,L$122/NFM_fec!L$122)</f>
        <v>1.6455447194633497</v>
      </c>
      <c r="M255" s="126">
        <f>IF(M$122=0,0,M$122/NFM_fec!M$122)</f>
        <v>1.6469147448882342</v>
      </c>
      <c r="N255" s="126">
        <f>IF(N$122=0,0,N$122/NFM_fec!N$122)</f>
        <v>1.6457602514479426</v>
      </c>
      <c r="O255" s="126">
        <f>IF(O$122=0,0,O$122/NFM_fec!O$122)</f>
        <v>1.6469075952045946</v>
      </c>
      <c r="P255" s="126">
        <f>IF(P$122=0,0,P$122/NFM_fec!P$122)</f>
        <v>1.649069193890041</v>
      </c>
      <c r="Q255" s="126">
        <f>IF(Q$122=0,0,Q$122/NFM_fec!Q$122)</f>
        <v>1.6451852087907988</v>
      </c>
    </row>
    <row r="256" spans="1:17" x14ac:dyDescent="0.25">
      <c r="A256" s="127" t="s">
        <v>145</v>
      </c>
      <c r="B256" s="126">
        <f>IF(B$130=0,0,B$130/NFM_fec!B$130)</f>
        <v>2.0249557253834092</v>
      </c>
      <c r="C256" s="126">
        <f>IF(C$130=0,0,C$130/NFM_fec!C$130)</f>
        <v>1.4717330978139294</v>
      </c>
      <c r="D256" s="126">
        <f>IF(D$130=0,0,D$130/NFM_fec!D$130)</f>
        <v>1.4120265185003755</v>
      </c>
      <c r="E256" s="126">
        <f>IF(E$130=0,0,E$130/NFM_fec!E$130)</f>
        <v>1.412991825857068</v>
      </c>
      <c r="F256" s="126">
        <f>IF(F$130=0,0,F$130/NFM_fec!F$130)</f>
        <v>1.4110430674026722</v>
      </c>
      <c r="G256" s="126">
        <f>IF(G$130=0,0,G$130/NFM_fec!G$130)</f>
        <v>1.415444521180951</v>
      </c>
      <c r="H256" s="126">
        <f>IF(H$130=0,0,H$130/NFM_fec!H$130)</f>
        <v>1.4149609313921769</v>
      </c>
      <c r="I256" s="126">
        <f>IF(I$130=0,0,I$130/NFM_fec!I$130)</f>
        <v>1.6101258749150906</v>
      </c>
      <c r="J256" s="126">
        <f>IF(J$130=0,0,J$130/NFM_fec!J$130)</f>
        <v>1.6312838181339491</v>
      </c>
      <c r="K256" s="126">
        <f>IF(K$130=0,0,K$130/NFM_fec!K$130)</f>
        <v>1.4101696506666055</v>
      </c>
      <c r="L256" s="126">
        <f>IF(L$130=0,0,L$130/NFM_fec!L$130)</f>
        <v>1.4104669023971568</v>
      </c>
      <c r="M256" s="126">
        <f>IF(M$130=0,0,M$130/NFM_fec!M$130)</f>
        <v>1.4116412099042004</v>
      </c>
      <c r="N256" s="126">
        <f>IF(N$130=0,0,N$130/NFM_fec!N$130)</f>
        <v>1.4106516440982362</v>
      </c>
      <c r="O256" s="126">
        <f>IF(O$130=0,0,O$130/NFM_fec!O$130)</f>
        <v>1.4116350816039376</v>
      </c>
      <c r="P256" s="126">
        <f>IF(P$130=0,0,P$130/NFM_fec!P$130)</f>
        <v>1.619976562671176</v>
      </c>
      <c r="Q256" s="126">
        <f>IF(Q$130=0,0,Q$130/NFM_fec!Q$130)</f>
        <v>1.4989651345152739</v>
      </c>
    </row>
    <row r="257" spans="1:17" x14ac:dyDescent="0.25">
      <c r="A257" s="72" t="s">
        <v>144</v>
      </c>
      <c r="B257" s="125">
        <f>IF(B$137=0,0,B$137/NFM_fec!B$137)</f>
        <v>2.7242450887209411</v>
      </c>
      <c r="C257" s="125">
        <f>IF(C$137=0,0,C$137/NFM_fec!C$137)</f>
        <v>2.5814729103787459</v>
      </c>
      <c r="D257" s="125">
        <f>IF(D$137=0,0,D$137/NFM_fec!D$137)</f>
        <v>2.4544380331174538</v>
      </c>
      <c r="E257" s="125">
        <f>IF(E$137=0,0,E$137/NFM_fec!E$137)</f>
        <v>2.3162686776808741</v>
      </c>
      <c r="F257" s="125">
        <f>IF(F$137=0,0,F$137/NFM_fec!F$137)</f>
        <v>2.32789969711619</v>
      </c>
      <c r="G257" s="125">
        <f>IF(G$137=0,0,G$137/NFM_fec!G$137)</f>
        <v>2.3191518406355027</v>
      </c>
      <c r="H257" s="125">
        <f>IF(H$137=0,0,H$137/NFM_fec!H$137)</f>
        <v>2.4319303564170118</v>
      </c>
      <c r="I257" s="125">
        <f>IF(I$137=0,0,I$137/NFM_fec!I$137)</f>
        <v>2.8772564634405469</v>
      </c>
      <c r="J257" s="125">
        <f>IF(J$137=0,0,J$137/NFM_fec!J$137)</f>
        <v>3.2555465241444486</v>
      </c>
      <c r="K257" s="125">
        <f>IF(K$137=0,0,K$137/NFM_fec!K$137)</f>
        <v>2.8836766138199295</v>
      </c>
      <c r="L257" s="125">
        <f>IF(L$137=0,0,L$137/NFM_fec!L$137)</f>
        <v>1.6915075961509145</v>
      </c>
      <c r="M257" s="125">
        <f>IF(M$137=0,0,M$137/NFM_fec!M$137)</f>
        <v>1.954593714678144</v>
      </c>
      <c r="N257" s="125">
        <f>IF(N$137=0,0,N$137/NFM_fec!N$137)</f>
        <v>2.2704858710596243</v>
      </c>
      <c r="O257" s="125">
        <f>IF(O$137=0,0,O$137/NFM_fec!O$137)</f>
        <v>2.8627961772175423</v>
      </c>
      <c r="P257" s="125">
        <f>IF(P$137=0,0,P$137/NFM_fec!P$137)</f>
        <v>2.9077947305933627</v>
      </c>
      <c r="Q257" s="125">
        <f>IF(Q$137=0,0,Q$137/NFM_fec!Q$137)</f>
        <v>3.0210418315596836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798.7033905130063</v>
      </c>
      <c r="C3" s="46">
        <f t="shared" ref="C3:Q3" si="0">SUM(C4,C7)</f>
        <v>895.368782161235</v>
      </c>
      <c r="D3" s="46">
        <f t="shared" si="0"/>
        <v>892.91376769692795</v>
      </c>
      <c r="E3" s="46">
        <f t="shared" si="0"/>
        <v>901.46635100662525</v>
      </c>
      <c r="F3" s="46">
        <f t="shared" si="0"/>
        <v>994.38173466076955</v>
      </c>
      <c r="G3" s="46">
        <f t="shared" si="0"/>
        <v>933.48300455858384</v>
      </c>
      <c r="H3" s="46">
        <f t="shared" si="0"/>
        <v>1045.8596114655056</v>
      </c>
      <c r="I3" s="46">
        <f t="shared" si="0"/>
        <v>954.03744345956466</v>
      </c>
      <c r="J3" s="46">
        <f t="shared" si="0"/>
        <v>1051.5760141161497</v>
      </c>
      <c r="K3" s="46">
        <f t="shared" si="0"/>
        <v>1018.0292526208996</v>
      </c>
      <c r="L3" s="46">
        <f t="shared" si="0"/>
        <v>473.1</v>
      </c>
      <c r="M3" s="46">
        <f t="shared" si="0"/>
        <v>602.68378063010505</v>
      </c>
      <c r="N3" s="46">
        <f t="shared" si="0"/>
        <v>1161.5954749366101</v>
      </c>
      <c r="O3" s="46">
        <f t="shared" si="0"/>
        <v>964.15767254210004</v>
      </c>
      <c r="P3" s="46">
        <f t="shared" si="0"/>
        <v>1059.9418577822896</v>
      </c>
      <c r="Q3" s="46">
        <f t="shared" si="0"/>
        <v>1297.9558684174904</v>
      </c>
    </row>
    <row r="4" spans="1:17" x14ac:dyDescent="0.25">
      <c r="A4" s="110" t="s">
        <v>178</v>
      </c>
      <c r="B4" s="120">
        <f>SUM(B5:B6)</f>
        <v>554.68309575581861</v>
      </c>
      <c r="C4" s="120">
        <f t="shared" ref="C4:Q4" si="1">SUM(C5:C6)</f>
        <v>667.81017724413948</v>
      </c>
      <c r="D4" s="120">
        <f t="shared" si="1"/>
        <v>646.69564081998101</v>
      </c>
      <c r="E4" s="120">
        <f t="shared" si="1"/>
        <v>666.18950613885374</v>
      </c>
      <c r="F4" s="120">
        <f t="shared" si="1"/>
        <v>741.64517836711696</v>
      </c>
      <c r="G4" s="120">
        <f t="shared" si="1"/>
        <v>681.04970636148335</v>
      </c>
      <c r="H4" s="120">
        <f t="shared" si="1"/>
        <v>752.34845104730664</v>
      </c>
      <c r="I4" s="120">
        <f t="shared" si="1"/>
        <v>704.44818563517981</v>
      </c>
      <c r="J4" s="120">
        <f t="shared" si="1"/>
        <v>791.52645331739166</v>
      </c>
      <c r="K4" s="120">
        <f t="shared" si="1"/>
        <v>648.35559688873866</v>
      </c>
      <c r="L4" s="120">
        <f t="shared" si="1"/>
        <v>400</v>
      </c>
      <c r="M4" s="120">
        <f t="shared" si="1"/>
        <v>501.45857642940496</v>
      </c>
      <c r="N4" s="120">
        <f t="shared" si="1"/>
        <v>939.73083674663542</v>
      </c>
      <c r="O4" s="120">
        <f t="shared" si="1"/>
        <v>727.98584653979731</v>
      </c>
      <c r="P4" s="120">
        <f t="shared" si="1"/>
        <v>803.93152138803009</v>
      </c>
      <c r="Q4" s="120">
        <f t="shared" si="1"/>
        <v>1069.3560759893508</v>
      </c>
    </row>
    <row r="5" spans="1:17" x14ac:dyDescent="0.25">
      <c r="A5" s="179" t="s">
        <v>61</v>
      </c>
      <c r="B5" s="189">
        <v>320.72377737642614</v>
      </c>
      <c r="C5" s="189">
        <v>351.91291827541102</v>
      </c>
      <c r="D5" s="189">
        <v>346.30491837217085</v>
      </c>
      <c r="E5" s="189">
        <v>351.48564001074629</v>
      </c>
      <c r="F5" s="189">
        <v>370.8572569129571</v>
      </c>
      <c r="G5" s="189">
        <v>355.3841854787803</v>
      </c>
      <c r="H5" s="189">
        <v>339.56703561027552</v>
      </c>
      <c r="I5" s="189">
        <v>345.87321424812569</v>
      </c>
      <c r="J5" s="189">
        <v>407.3639657433153</v>
      </c>
      <c r="K5" s="189">
        <v>415.74497891023321</v>
      </c>
      <c r="L5" s="189">
        <v>255.09578544061301</v>
      </c>
      <c r="M5" s="189">
        <v>355.50921035668614</v>
      </c>
      <c r="N5" s="189">
        <v>561.57214813292921</v>
      </c>
      <c r="O5" s="189">
        <v>540.42913533179819</v>
      </c>
      <c r="P5" s="189">
        <v>479.80224429649149</v>
      </c>
      <c r="Q5" s="189">
        <v>513.0893005740661</v>
      </c>
    </row>
    <row r="6" spans="1:17" x14ac:dyDescent="0.25">
      <c r="A6" s="179" t="s">
        <v>40</v>
      </c>
      <c r="B6" s="189">
        <v>233.95931837939247</v>
      </c>
      <c r="C6" s="189">
        <v>315.89725896872847</v>
      </c>
      <c r="D6" s="189">
        <v>300.39072244781016</v>
      </c>
      <c r="E6" s="189">
        <v>314.70386612810745</v>
      </c>
      <c r="F6" s="189">
        <v>370.78792145415986</v>
      </c>
      <c r="G6" s="189">
        <v>325.66552088270305</v>
      </c>
      <c r="H6" s="189">
        <v>412.78141543703111</v>
      </c>
      <c r="I6" s="189">
        <v>358.57497138705412</v>
      </c>
      <c r="J6" s="189">
        <v>384.16248757407635</v>
      </c>
      <c r="K6" s="189">
        <v>232.61061797850545</v>
      </c>
      <c r="L6" s="189">
        <v>144.90421455938699</v>
      </c>
      <c r="M6" s="189">
        <v>145.94936607271882</v>
      </c>
      <c r="N6" s="189">
        <v>378.1586886137062</v>
      </c>
      <c r="O6" s="189">
        <v>187.55671120799911</v>
      </c>
      <c r="P6" s="189">
        <v>324.1292770915386</v>
      </c>
      <c r="Q6" s="189">
        <v>556.26677541528466</v>
      </c>
    </row>
    <row r="7" spans="1:17" x14ac:dyDescent="0.25">
      <c r="A7" s="223" t="s">
        <v>39</v>
      </c>
      <c r="B7" s="118">
        <v>244.02029475718774</v>
      </c>
      <c r="C7" s="118">
        <v>227.55860491709549</v>
      </c>
      <c r="D7" s="118">
        <v>246.21812687694691</v>
      </c>
      <c r="E7" s="118">
        <v>235.27684486777144</v>
      </c>
      <c r="F7" s="118">
        <v>252.73655629365257</v>
      </c>
      <c r="G7" s="118">
        <v>252.43329819710056</v>
      </c>
      <c r="H7" s="118">
        <v>293.5111604181991</v>
      </c>
      <c r="I7" s="118">
        <v>249.5892578243849</v>
      </c>
      <c r="J7" s="118">
        <v>260.04956079875808</v>
      </c>
      <c r="K7" s="118">
        <v>369.67365573216097</v>
      </c>
      <c r="L7" s="118">
        <v>73.099999999999994</v>
      </c>
      <c r="M7" s="118">
        <v>101.22520420070012</v>
      </c>
      <c r="N7" s="118">
        <v>221.86463818997464</v>
      </c>
      <c r="O7" s="118">
        <v>236.17182600230277</v>
      </c>
      <c r="P7" s="118">
        <v>256.01033639425958</v>
      </c>
      <c r="Q7" s="118">
        <v>228.59979242813952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2403.2029523483461</v>
      </c>
      <c r="C10" s="215">
        <v>3002.6039940760083</v>
      </c>
      <c r="D10" s="215">
        <v>3391.6652017147253</v>
      </c>
      <c r="E10" s="215">
        <v>3669.3815649588046</v>
      </c>
      <c r="F10" s="215">
        <v>2742.0733457114065</v>
      </c>
      <c r="G10" s="215">
        <v>2702.1726039447744</v>
      </c>
      <c r="H10" s="215">
        <v>2314.3280457427982</v>
      </c>
      <c r="I10" s="215">
        <v>2455.8931820236576</v>
      </c>
      <c r="J10" s="215">
        <v>3006.3062853115425</v>
      </c>
      <c r="K10" s="215">
        <v>3099.8539628260096</v>
      </c>
      <c r="L10" s="215">
        <v>2777.1971145032921</v>
      </c>
      <c r="M10" s="215">
        <v>3223.5778347221708</v>
      </c>
      <c r="N10" s="215">
        <v>2335.9712741853273</v>
      </c>
      <c r="O10" s="215">
        <v>2716.9020604689999</v>
      </c>
      <c r="P10" s="215">
        <v>2533.3361767222477</v>
      </c>
      <c r="Q10" s="215">
        <v>2071.931644225016</v>
      </c>
    </row>
    <row r="11" spans="1:17" x14ac:dyDescent="0.25">
      <c r="A11" s="222" t="s">
        <v>176</v>
      </c>
      <c r="B11" s="214">
        <v>647.28311313745155</v>
      </c>
      <c r="C11" s="214">
        <v>995.18390797183645</v>
      </c>
      <c r="D11" s="214">
        <v>1086.264208780354</v>
      </c>
      <c r="E11" s="214">
        <v>1213.059226210775</v>
      </c>
      <c r="F11" s="214">
        <v>1012.2609953987247</v>
      </c>
      <c r="G11" s="214">
        <v>914.28460828668835</v>
      </c>
      <c r="H11" s="214">
        <v>1038.7574936224141</v>
      </c>
      <c r="I11" s="214">
        <v>940.08506874138186</v>
      </c>
      <c r="J11" s="214">
        <v>1046.7915512377022</v>
      </c>
      <c r="K11" s="214">
        <v>187.70599300503008</v>
      </c>
      <c r="L11" s="214">
        <v>567.32799535523725</v>
      </c>
      <c r="M11" s="214">
        <v>529.11353057062752</v>
      </c>
      <c r="N11" s="214">
        <v>983.68539494558445</v>
      </c>
      <c r="O11" s="214">
        <v>96.550483476000707</v>
      </c>
      <c r="P11" s="214">
        <v>316.44958758763403</v>
      </c>
      <c r="Q11" s="214">
        <v>415.35678543354783</v>
      </c>
    </row>
    <row r="12" spans="1:17" x14ac:dyDescent="0.25">
      <c r="A12" s="221" t="s">
        <v>175</v>
      </c>
      <c r="B12" s="213">
        <v>16.112905036902426</v>
      </c>
      <c r="C12" s="213">
        <v>16.816642209800619</v>
      </c>
      <c r="D12" s="213">
        <v>20.445988917439212</v>
      </c>
      <c r="E12" s="213">
        <v>20.570717559402482</v>
      </c>
      <c r="F12" s="213">
        <v>16.839870300483948</v>
      </c>
      <c r="G12" s="213">
        <v>17.22617114641422</v>
      </c>
      <c r="H12" s="213">
        <v>18.676470482945454</v>
      </c>
      <c r="I12" s="213">
        <v>16.210359645465473</v>
      </c>
      <c r="J12" s="213">
        <v>17.304641555677104</v>
      </c>
      <c r="K12" s="213">
        <v>29.156732960293521</v>
      </c>
      <c r="L12" s="213">
        <v>7.5304985672476024</v>
      </c>
      <c r="M12" s="213">
        <v>7.6133523448109974</v>
      </c>
      <c r="N12" s="213">
        <v>10.967823844963551</v>
      </c>
      <c r="O12" s="213">
        <v>15.399303505285612</v>
      </c>
      <c r="P12" s="213">
        <v>17.81376191613781</v>
      </c>
      <c r="Q12" s="213">
        <v>13.161006009920957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2670.2255026092735</v>
      </c>
      <c r="C15" s="120">
        <v>3191.4277326633878</v>
      </c>
      <c r="D15" s="120">
        <v>3712.6299627175022</v>
      </c>
      <c r="E15" s="120">
        <v>3973.2310777445587</v>
      </c>
      <c r="F15" s="120">
        <v>3973.2310777445591</v>
      </c>
      <c r="G15" s="120">
        <v>3712.6299627175022</v>
      </c>
      <c r="H15" s="120">
        <v>3712.6299627175026</v>
      </c>
      <c r="I15" s="120">
        <v>3452.0288476904452</v>
      </c>
      <c r="J15" s="120">
        <v>3452.0288476904452</v>
      </c>
      <c r="K15" s="120">
        <v>3452.0288476904452</v>
      </c>
      <c r="L15" s="120">
        <v>3452.0288476904452</v>
      </c>
      <c r="M15" s="120">
        <v>3452.0288476904452</v>
      </c>
      <c r="N15" s="120">
        <v>3452.0288476904452</v>
      </c>
      <c r="O15" s="120">
        <v>3191.4277326633887</v>
      </c>
      <c r="P15" s="120">
        <v>3191.4277326633883</v>
      </c>
      <c r="Q15" s="120">
        <v>2930.8266176363313</v>
      </c>
    </row>
    <row r="16" spans="1:17" x14ac:dyDescent="0.25">
      <c r="A16" s="180" t="s">
        <v>176</v>
      </c>
      <c r="B16" s="189">
        <v>808.09234793050166</v>
      </c>
      <c r="C16" s="189">
        <v>1073.2690457021911</v>
      </c>
      <c r="D16" s="189">
        <v>1205.8573945880357</v>
      </c>
      <c r="E16" s="189">
        <v>1338.4457434738804</v>
      </c>
      <c r="F16" s="189">
        <v>1272.1515690309579</v>
      </c>
      <c r="G16" s="189">
        <v>1272.1515690309579</v>
      </c>
      <c r="H16" s="189">
        <v>1205.8573945880355</v>
      </c>
      <c r="I16" s="189">
        <v>1205.8573945880355</v>
      </c>
      <c r="J16" s="189">
        <v>1139.5632201451131</v>
      </c>
      <c r="K16" s="189">
        <v>1073.2690457021906</v>
      </c>
      <c r="L16" s="189">
        <v>1073.2690457021906</v>
      </c>
      <c r="M16" s="189">
        <v>1006.9748712592683</v>
      </c>
      <c r="N16" s="189">
        <v>1073.2690457021906</v>
      </c>
      <c r="O16" s="189">
        <v>1006.9748712592683</v>
      </c>
      <c r="P16" s="189">
        <v>940.68069681634597</v>
      </c>
      <c r="Q16" s="189">
        <v>940.68069681634597</v>
      </c>
    </row>
    <row r="17" spans="1:17" x14ac:dyDescent="0.25">
      <c r="A17" s="108" t="s">
        <v>175</v>
      </c>
      <c r="B17" s="118">
        <v>17.903227818780472</v>
      </c>
      <c r="C17" s="118">
        <v>17.903227818780472</v>
      </c>
      <c r="D17" s="118">
        <v>21.643530804376386</v>
      </c>
      <c r="E17" s="118">
        <v>23.513682297174345</v>
      </c>
      <c r="F17" s="118">
        <v>23.513682297174345</v>
      </c>
      <c r="G17" s="118">
        <v>21.643530804376386</v>
      </c>
      <c r="H17" s="118">
        <v>21.643530804376386</v>
      </c>
      <c r="I17" s="118">
        <v>19.773379311578427</v>
      </c>
      <c r="J17" s="118">
        <v>19.773379311578427</v>
      </c>
      <c r="K17" s="118">
        <v>30.994288268366173</v>
      </c>
      <c r="L17" s="118">
        <v>30.994288268366173</v>
      </c>
      <c r="M17" s="118">
        <v>29.124136775568214</v>
      </c>
      <c r="N17" s="118">
        <v>29.124136775568211</v>
      </c>
      <c r="O17" s="118">
        <v>29.124136775568214</v>
      </c>
      <c r="P17" s="118">
        <v>27.253985282770255</v>
      </c>
      <c r="Q17" s="118">
        <v>27.253985282770255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781.80334508117153</v>
      </c>
      <c r="D19" s="120">
        <v>521.20223005411435</v>
      </c>
      <c r="E19" s="120">
        <v>521.20223005411435</v>
      </c>
      <c r="F19" s="120">
        <v>4.5474735088646412E-13</v>
      </c>
      <c r="G19" s="120">
        <v>0</v>
      </c>
      <c r="H19" s="120">
        <v>4.5474735088646412E-13</v>
      </c>
      <c r="I19" s="120">
        <v>0</v>
      </c>
      <c r="J19" s="120">
        <v>0</v>
      </c>
      <c r="K19" s="120">
        <v>260.60111502705718</v>
      </c>
      <c r="L19" s="120">
        <v>0</v>
      </c>
      <c r="M19" s="120">
        <v>260.60111502705718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176</v>
      </c>
      <c r="B20" s="189"/>
      <c r="C20" s="189">
        <v>331.47087221461169</v>
      </c>
      <c r="D20" s="189">
        <v>132.58834888584468</v>
      </c>
      <c r="E20" s="189">
        <v>198.88252332876704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66.294174442922341</v>
      </c>
      <c r="O20" s="189">
        <v>0</v>
      </c>
      <c r="P20" s="189">
        <v>0</v>
      </c>
      <c r="Q20" s="189">
        <v>0</v>
      </c>
    </row>
    <row r="21" spans="1:17" x14ac:dyDescent="0.25">
      <c r="A21" s="119" t="s">
        <v>175</v>
      </c>
      <c r="B21" s="118"/>
      <c r="C21" s="118">
        <v>1.8701514927979574</v>
      </c>
      <c r="D21" s="118">
        <v>3.7403029855959149</v>
      </c>
      <c r="E21" s="118">
        <v>3.7403029855959149</v>
      </c>
      <c r="F21" s="118">
        <v>0</v>
      </c>
      <c r="G21" s="118">
        <v>0</v>
      </c>
      <c r="H21" s="118">
        <v>0</v>
      </c>
      <c r="I21" s="118">
        <v>0</v>
      </c>
      <c r="J21" s="118">
        <v>0</v>
      </c>
      <c r="K21" s="118">
        <v>13.091060449585703</v>
      </c>
      <c r="L21" s="118">
        <v>0</v>
      </c>
      <c r="M21" s="118">
        <v>0</v>
      </c>
      <c r="N21" s="118">
        <v>0</v>
      </c>
      <c r="O21" s="118">
        <v>3.5527136788005009E-15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260.6011150270574</v>
      </c>
      <c r="D23" s="120">
        <f t="shared" ref="D23:Q23" si="2">C15+D19-D15</f>
        <v>0</v>
      </c>
      <c r="E23" s="120">
        <f t="shared" si="2"/>
        <v>260.60111502705831</v>
      </c>
      <c r="F23" s="120">
        <f t="shared" si="2"/>
        <v>0</v>
      </c>
      <c r="G23" s="120">
        <f t="shared" si="2"/>
        <v>260.60111502705695</v>
      </c>
      <c r="H23" s="120">
        <f t="shared" si="2"/>
        <v>0</v>
      </c>
      <c r="I23" s="120">
        <f t="shared" si="2"/>
        <v>260.6011150270574</v>
      </c>
      <c r="J23" s="120">
        <f t="shared" si="2"/>
        <v>0</v>
      </c>
      <c r="K23" s="120">
        <f t="shared" si="2"/>
        <v>260.60111502705695</v>
      </c>
      <c r="L23" s="120">
        <f t="shared" si="2"/>
        <v>0</v>
      </c>
      <c r="M23" s="120">
        <f t="shared" si="2"/>
        <v>260.60111502705695</v>
      </c>
      <c r="N23" s="120">
        <f t="shared" si="2"/>
        <v>0</v>
      </c>
      <c r="O23" s="120">
        <f t="shared" si="2"/>
        <v>260.60111502705649</v>
      </c>
      <c r="P23" s="120">
        <f t="shared" si="2"/>
        <v>0</v>
      </c>
      <c r="Q23" s="120">
        <f t="shared" si="2"/>
        <v>260.60111502705695</v>
      </c>
    </row>
    <row r="24" spans="1:17" x14ac:dyDescent="0.25">
      <c r="A24" s="179" t="s">
        <v>176</v>
      </c>
      <c r="B24" s="189"/>
      <c r="C24" s="189">
        <f t="shared" ref="C24:Q24" si="3">B16+C20-C16</f>
        <v>66.294174442922213</v>
      </c>
      <c r="D24" s="189">
        <f t="shared" si="3"/>
        <v>0</v>
      </c>
      <c r="E24" s="189">
        <f t="shared" si="3"/>
        <v>66.29417444292244</v>
      </c>
      <c r="F24" s="189">
        <f t="shared" si="3"/>
        <v>66.29417444292244</v>
      </c>
      <c r="G24" s="189">
        <f t="shared" si="3"/>
        <v>0</v>
      </c>
      <c r="H24" s="189">
        <f t="shared" si="3"/>
        <v>66.29417444292244</v>
      </c>
      <c r="I24" s="189">
        <f t="shared" si="3"/>
        <v>0</v>
      </c>
      <c r="J24" s="189">
        <f t="shared" si="3"/>
        <v>66.29417444292244</v>
      </c>
      <c r="K24" s="189">
        <f t="shared" si="3"/>
        <v>66.29417444292244</v>
      </c>
      <c r="L24" s="189">
        <f t="shared" si="3"/>
        <v>0</v>
      </c>
      <c r="M24" s="189">
        <f t="shared" si="3"/>
        <v>66.294174442922326</v>
      </c>
      <c r="N24" s="189">
        <f t="shared" si="3"/>
        <v>0</v>
      </c>
      <c r="O24" s="189">
        <f t="shared" si="3"/>
        <v>66.294174442922326</v>
      </c>
      <c r="P24" s="189">
        <f t="shared" si="3"/>
        <v>66.294174442922326</v>
      </c>
      <c r="Q24" s="189">
        <f t="shared" si="3"/>
        <v>0</v>
      </c>
    </row>
    <row r="25" spans="1:17" x14ac:dyDescent="0.25">
      <c r="A25" s="119" t="s">
        <v>175</v>
      </c>
      <c r="B25" s="118"/>
      <c r="C25" s="118">
        <f t="shared" ref="C25:Q25" si="4">B17+C21-C17</f>
        <v>1.8701514927979588</v>
      </c>
      <c r="D25" s="118">
        <f t="shared" si="4"/>
        <v>0</v>
      </c>
      <c r="E25" s="118">
        <f t="shared" si="4"/>
        <v>1.8701514927979552</v>
      </c>
      <c r="F25" s="118">
        <f t="shared" si="4"/>
        <v>0</v>
      </c>
      <c r="G25" s="118">
        <f t="shared" si="4"/>
        <v>1.8701514927979588</v>
      </c>
      <c r="H25" s="118">
        <f t="shared" si="4"/>
        <v>0</v>
      </c>
      <c r="I25" s="118">
        <f t="shared" si="4"/>
        <v>1.8701514927979588</v>
      </c>
      <c r="J25" s="118">
        <f t="shared" si="4"/>
        <v>0</v>
      </c>
      <c r="K25" s="118">
        <f t="shared" si="4"/>
        <v>1.8701514927979552</v>
      </c>
      <c r="L25" s="118">
        <f t="shared" si="4"/>
        <v>0</v>
      </c>
      <c r="M25" s="118">
        <f t="shared" si="4"/>
        <v>1.8701514927979588</v>
      </c>
      <c r="N25" s="118">
        <f t="shared" si="4"/>
        <v>0</v>
      </c>
      <c r="O25" s="118">
        <f t="shared" si="4"/>
        <v>0</v>
      </c>
      <c r="P25" s="118">
        <f t="shared" si="4"/>
        <v>1.8701514927979588</v>
      </c>
      <c r="Q25" s="118">
        <f t="shared" si="4"/>
        <v>0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267.02255026092735</v>
      </c>
      <c r="C27" s="120">
        <f t="shared" ref="C27:Q27" si="5">C15-C10</f>
        <v>188.82373858737947</v>
      </c>
      <c r="D27" s="120">
        <f t="shared" si="5"/>
        <v>320.96476100277687</v>
      </c>
      <c r="E27" s="120">
        <f t="shared" si="5"/>
        <v>303.84951278575409</v>
      </c>
      <c r="F27" s="120">
        <f t="shared" si="5"/>
        <v>1231.1577320331526</v>
      </c>
      <c r="G27" s="120">
        <f t="shared" si="5"/>
        <v>1010.4573587727277</v>
      </c>
      <c r="H27" s="120">
        <f t="shared" si="5"/>
        <v>1398.3019169747045</v>
      </c>
      <c r="I27" s="120">
        <f t="shared" si="5"/>
        <v>996.13566566678765</v>
      </c>
      <c r="J27" s="120">
        <f t="shared" si="5"/>
        <v>445.72256237890269</v>
      </c>
      <c r="K27" s="120">
        <f t="shared" si="5"/>
        <v>352.17488486443563</v>
      </c>
      <c r="L27" s="120">
        <f t="shared" si="5"/>
        <v>674.83173318715308</v>
      </c>
      <c r="M27" s="120">
        <f t="shared" si="5"/>
        <v>228.45101296827443</v>
      </c>
      <c r="N27" s="120">
        <f t="shared" si="5"/>
        <v>1116.0575735051179</v>
      </c>
      <c r="O27" s="120">
        <f t="shared" si="5"/>
        <v>474.52567219438879</v>
      </c>
      <c r="P27" s="120">
        <f t="shared" si="5"/>
        <v>658.09155594114054</v>
      </c>
      <c r="Q27" s="120">
        <f t="shared" si="5"/>
        <v>858.89497341131528</v>
      </c>
    </row>
    <row r="28" spans="1:17" x14ac:dyDescent="0.25">
      <c r="A28" s="180" t="s">
        <v>176</v>
      </c>
      <c r="B28" s="189">
        <f t="shared" ref="B28:Q28" si="6">B16-B11</f>
        <v>160.80923479305011</v>
      </c>
      <c r="C28" s="189">
        <f t="shared" si="6"/>
        <v>78.085137730354631</v>
      </c>
      <c r="D28" s="189">
        <f t="shared" si="6"/>
        <v>119.59318580768172</v>
      </c>
      <c r="E28" s="189">
        <f t="shared" si="6"/>
        <v>125.38651726310536</v>
      </c>
      <c r="F28" s="189">
        <f t="shared" si="6"/>
        <v>259.89057363223321</v>
      </c>
      <c r="G28" s="189">
        <f t="shared" si="6"/>
        <v>357.86696074426959</v>
      </c>
      <c r="H28" s="189">
        <f t="shared" si="6"/>
        <v>167.09990096562137</v>
      </c>
      <c r="I28" s="189">
        <f t="shared" si="6"/>
        <v>265.77232584665364</v>
      </c>
      <c r="J28" s="189">
        <f t="shared" si="6"/>
        <v>92.771668907410913</v>
      </c>
      <c r="K28" s="189">
        <f t="shared" si="6"/>
        <v>885.56305269716051</v>
      </c>
      <c r="L28" s="189">
        <f t="shared" si="6"/>
        <v>505.94105034695338</v>
      </c>
      <c r="M28" s="189">
        <f t="shared" si="6"/>
        <v>477.86134068864078</v>
      </c>
      <c r="N28" s="189">
        <f t="shared" si="6"/>
        <v>89.583650756606175</v>
      </c>
      <c r="O28" s="189">
        <f t="shared" si="6"/>
        <v>910.42438778326755</v>
      </c>
      <c r="P28" s="189">
        <f t="shared" si="6"/>
        <v>624.23110922871194</v>
      </c>
      <c r="Q28" s="189">
        <f t="shared" si="6"/>
        <v>525.32391138279809</v>
      </c>
    </row>
    <row r="29" spans="1:17" x14ac:dyDescent="0.25">
      <c r="A29" s="108" t="s">
        <v>175</v>
      </c>
      <c r="B29" s="118">
        <f t="shared" ref="B29:Q29" si="7">B17-B12</f>
        <v>1.7903227818780465</v>
      </c>
      <c r="C29" s="118">
        <f t="shared" si="7"/>
        <v>1.0865856089798527</v>
      </c>
      <c r="D29" s="118">
        <f t="shared" si="7"/>
        <v>1.1975418869371737</v>
      </c>
      <c r="E29" s="118">
        <f t="shared" si="7"/>
        <v>2.9429647377718631</v>
      </c>
      <c r="F29" s="118">
        <f t="shared" si="7"/>
        <v>6.6738119966903966</v>
      </c>
      <c r="G29" s="118">
        <f t="shared" si="7"/>
        <v>4.4173596579621659</v>
      </c>
      <c r="H29" s="118">
        <f t="shared" si="7"/>
        <v>2.9670603214309317</v>
      </c>
      <c r="I29" s="118">
        <f t="shared" si="7"/>
        <v>3.5630196661129538</v>
      </c>
      <c r="J29" s="118">
        <f t="shared" si="7"/>
        <v>2.4687377559013228</v>
      </c>
      <c r="K29" s="118">
        <f t="shared" si="7"/>
        <v>1.8375553080726519</v>
      </c>
      <c r="L29" s="118">
        <f t="shared" si="7"/>
        <v>23.463789701118571</v>
      </c>
      <c r="M29" s="118">
        <f t="shared" si="7"/>
        <v>21.510784430757216</v>
      </c>
      <c r="N29" s="118">
        <f t="shared" si="7"/>
        <v>18.15631293060466</v>
      </c>
      <c r="O29" s="118">
        <f t="shared" si="7"/>
        <v>13.724833270282602</v>
      </c>
      <c r="P29" s="118">
        <f t="shared" si="7"/>
        <v>9.4402233666324449</v>
      </c>
      <c r="Q29" s="118">
        <f t="shared" si="7"/>
        <v>14.092979272849298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2143.2695656371102</v>
      </c>
      <c r="C32" s="38">
        <v>2619.5120400000005</v>
      </c>
      <c r="D32" s="38">
        <v>2905.8615999999997</v>
      </c>
      <c r="E32" s="38">
        <v>3120.03172</v>
      </c>
      <c r="F32" s="38">
        <v>2386.1376299999974</v>
      </c>
      <c r="G32" s="38">
        <v>2286.1519635559216</v>
      </c>
      <c r="H32" s="38">
        <v>2102.5859200000032</v>
      </c>
      <c r="I32" s="38">
        <v>2124.8518300000001</v>
      </c>
      <c r="J32" s="38">
        <v>2515.9131599999996</v>
      </c>
      <c r="K32" s="38">
        <v>2023.7601700000007</v>
      </c>
      <c r="L32" s="38">
        <v>2028.5774945124172</v>
      </c>
      <c r="M32" s="38">
        <v>2230.9556475522504</v>
      </c>
      <c r="N32" s="38">
        <v>1958.3876426060244</v>
      </c>
      <c r="O32" s="38">
        <v>1645.3671935184918</v>
      </c>
      <c r="P32" s="38">
        <v>1649.915539294404</v>
      </c>
      <c r="Q32" s="38">
        <v>1418.6466100728114</v>
      </c>
    </row>
    <row r="33" spans="1:17" x14ac:dyDescent="0.25">
      <c r="A33" s="55" t="s">
        <v>33</v>
      </c>
      <c r="B33" s="54">
        <v>142.1221695745985</v>
      </c>
      <c r="C33" s="54">
        <v>163.14358999999999</v>
      </c>
      <c r="D33" s="54">
        <v>166.89972</v>
      </c>
      <c r="E33" s="54">
        <v>164.11653999999999</v>
      </c>
      <c r="F33" s="54">
        <v>140.8830699999979</v>
      </c>
      <c r="G33" s="54">
        <v>142.78128871078331</v>
      </c>
      <c r="H33" s="54">
        <v>127.74347000000347</v>
      </c>
      <c r="I33" s="54">
        <v>106.83514</v>
      </c>
      <c r="J33" s="54">
        <v>122.75117</v>
      </c>
      <c r="K33" s="54">
        <v>132.60502000000002</v>
      </c>
      <c r="L33" s="54">
        <v>127.49039489410912</v>
      </c>
      <c r="M33" s="54">
        <v>127.9661696078721</v>
      </c>
      <c r="N33" s="54">
        <v>130.66395292480783</v>
      </c>
      <c r="O33" s="54">
        <v>97.838891990327824</v>
      </c>
      <c r="P33" s="54">
        <v>85.250370779333323</v>
      </c>
      <c r="Q33" s="54">
        <v>83.94713580784763</v>
      </c>
    </row>
    <row r="34" spans="1:17" x14ac:dyDescent="0.25">
      <c r="A34" s="52" t="s">
        <v>32</v>
      </c>
      <c r="B34" s="51">
        <v>221.13135564874219</v>
      </c>
      <c r="C34" s="51">
        <v>449.36141000000009</v>
      </c>
      <c r="D34" s="51">
        <v>473.27458999999982</v>
      </c>
      <c r="E34" s="51">
        <v>293.31640999999996</v>
      </c>
      <c r="F34" s="51">
        <v>146.86727999999985</v>
      </c>
      <c r="G34" s="51">
        <v>105.09131985818968</v>
      </c>
      <c r="H34" s="51">
        <v>98.257929999999988</v>
      </c>
      <c r="I34" s="51">
        <v>341.86415999999997</v>
      </c>
      <c r="J34" s="51">
        <v>286.07908000000003</v>
      </c>
      <c r="K34" s="51">
        <v>293.41676999999987</v>
      </c>
      <c r="L34" s="51">
        <v>259.8433612410991</v>
      </c>
      <c r="M34" s="51">
        <v>288.68746729146392</v>
      </c>
      <c r="N34" s="51">
        <v>251.49306899089629</v>
      </c>
      <c r="O34" s="51">
        <v>264.89817769898093</v>
      </c>
      <c r="P34" s="51">
        <v>288.38866928269886</v>
      </c>
      <c r="Q34" s="51">
        <v>268.79360769680011</v>
      </c>
    </row>
    <row r="35" spans="1:17" x14ac:dyDescent="0.25">
      <c r="A35" s="53" t="s">
        <v>31</v>
      </c>
      <c r="B35" s="51">
        <v>53.213495586958686</v>
      </c>
      <c r="C35" s="51">
        <v>191.50948</v>
      </c>
      <c r="D35" s="51">
        <v>346.38943</v>
      </c>
      <c r="E35" s="51">
        <v>250.61228</v>
      </c>
      <c r="F35" s="51">
        <v>91.01485000000001</v>
      </c>
      <c r="G35" s="51">
        <v>34.489280910406436</v>
      </c>
      <c r="H35" s="51">
        <v>0</v>
      </c>
      <c r="I35" s="51">
        <v>172.51253</v>
      </c>
      <c r="J35" s="51">
        <v>175.90867</v>
      </c>
      <c r="K35" s="51">
        <v>167.89301</v>
      </c>
      <c r="L35" s="51">
        <v>148.32566977672525</v>
      </c>
      <c r="M35" s="51">
        <v>178.22742713704912</v>
      </c>
      <c r="N35" s="51">
        <v>151.76268669558885</v>
      </c>
      <c r="O35" s="51">
        <v>180.51839402165263</v>
      </c>
      <c r="P35" s="51">
        <v>185.12945447597167</v>
      </c>
      <c r="Q35" s="51">
        <v>217.3256970097012</v>
      </c>
    </row>
    <row r="36" spans="1:17" x14ac:dyDescent="0.25">
      <c r="A36" s="53" t="s">
        <v>30</v>
      </c>
      <c r="B36" s="51">
        <v>0</v>
      </c>
      <c r="C36" s="51">
        <v>1.1002100000000254</v>
      </c>
      <c r="D36" s="51">
        <v>0</v>
      </c>
      <c r="E36" s="51">
        <v>0</v>
      </c>
      <c r="F36" s="51">
        <v>0</v>
      </c>
      <c r="G36" s="51">
        <v>1.1464011827691749</v>
      </c>
      <c r="H36" s="51">
        <v>2.3009299999999371</v>
      </c>
      <c r="I36" s="51">
        <v>87.468119999999999</v>
      </c>
      <c r="J36" s="51">
        <v>88.662469999999999</v>
      </c>
      <c r="K36" s="51">
        <v>94.352599999999924</v>
      </c>
      <c r="L36" s="51">
        <v>94.284642913108797</v>
      </c>
      <c r="M36" s="51">
        <v>98.853141823661275</v>
      </c>
      <c r="N36" s="51">
        <v>89.673271491447764</v>
      </c>
      <c r="O36" s="51">
        <v>75.882334941294147</v>
      </c>
      <c r="P36" s="51">
        <v>96.571671396707416</v>
      </c>
      <c r="Q36" s="51">
        <v>41.388306715903198</v>
      </c>
    </row>
    <row r="37" spans="1:17" x14ac:dyDescent="0.25">
      <c r="A37" s="53" t="s">
        <v>76</v>
      </c>
      <c r="B37" s="51">
        <v>9.2185068317816743</v>
      </c>
      <c r="C37" s="51">
        <v>5.1000300000000003</v>
      </c>
      <c r="D37" s="51">
        <v>13.30062</v>
      </c>
      <c r="E37" s="51">
        <v>7.20052</v>
      </c>
      <c r="F37" s="51">
        <v>4.0999699999999999</v>
      </c>
      <c r="G37" s="51">
        <v>3.0814288527446925</v>
      </c>
      <c r="H37" s="51">
        <v>11.29956</v>
      </c>
      <c r="I37" s="51">
        <v>10.19896</v>
      </c>
      <c r="J37" s="51">
        <v>6.101</v>
      </c>
      <c r="K37" s="51">
        <v>1.00048</v>
      </c>
      <c r="L37" s="51">
        <v>2.0538939734120736</v>
      </c>
      <c r="M37" s="51">
        <v>2.0538058109839974</v>
      </c>
      <c r="N37" s="51">
        <v>1.0033272745857447</v>
      </c>
      <c r="O37" s="51">
        <v>3.0336047683350928</v>
      </c>
      <c r="P37" s="51">
        <v>1.0031599672060791</v>
      </c>
      <c r="Q37" s="51">
        <v>2.0305203514603201</v>
      </c>
    </row>
    <row r="38" spans="1:17" x14ac:dyDescent="0.25">
      <c r="A38" s="53" t="s">
        <v>29</v>
      </c>
      <c r="B38" s="51">
        <v>157.62480281221022</v>
      </c>
      <c r="C38" s="51">
        <v>243.63142999999999</v>
      </c>
      <c r="D38" s="51">
        <v>53.511240000000001</v>
      </c>
      <c r="E38" s="51">
        <v>28.680810000000001</v>
      </c>
      <c r="F38" s="51">
        <v>23.87068</v>
      </c>
      <c r="G38" s="51">
        <v>8.5977736014679067</v>
      </c>
      <c r="H38" s="51">
        <v>24.798200000000001</v>
      </c>
      <c r="I38" s="51">
        <v>12.384969999999999</v>
      </c>
      <c r="J38" s="51">
        <v>3.7942100000000001</v>
      </c>
      <c r="K38" s="51">
        <v>8.5952900000000003</v>
      </c>
      <c r="L38" s="51">
        <v>6.6878424611202902</v>
      </c>
      <c r="M38" s="51">
        <v>9.5530925197695709</v>
      </c>
      <c r="N38" s="51">
        <v>6.6891931845371886</v>
      </c>
      <c r="O38" s="51">
        <v>1.9110598747442862</v>
      </c>
      <c r="P38" s="51">
        <v>0.9552442726567385</v>
      </c>
      <c r="Q38" s="51">
        <v>0.95537417689154402</v>
      </c>
    </row>
    <row r="39" spans="1:17" x14ac:dyDescent="0.25">
      <c r="A39" s="53" t="s">
        <v>28</v>
      </c>
      <c r="B39" s="51">
        <v>1.0745504177916254</v>
      </c>
      <c r="C39" s="51">
        <v>8.0202600000000732</v>
      </c>
      <c r="D39" s="51">
        <v>60.073299999999833</v>
      </c>
      <c r="E39" s="51">
        <v>6.8227999999999511</v>
      </c>
      <c r="F39" s="51">
        <v>27.88177999999985</v>
      </c>
      <c r="G39" s="51">
        <v>57.77643531080146</v>
      </c>
      <c r="H39" s="51">
        <v>59.859240000000042</v>
      </c>
      <c r="I39" s="51">
        <v>59.299580000000006</v>
      </c>
      <c r="J39" s="51">
        <v>11.612729999999985</v>
      </c>
      <c r="K39" s="51">
        <v>21.575389999999953</v>
      </c>
      <c r="L39" s="51">
        <v>8.4913121167327184</v>
      </c>
      <c r="M39" s="51">
        <v>0</v>
      </c>
      <c r="N39" s="51">
        <v>2.3645903447367171</v>
      </c>
      <c r="O39" s="51">
        <v>3.5527840929547931</v>
      </c>
      <c r="P39" s="51">
        <v>4.7291391701569525</v>
      </c>
      <c r="Q39" s="51">
        <v>7.0937094428438083</v>
      </c>
    </row>
    <row r="40" spans="1:17" x14ac:dyDescent="0.25">
      <c r="A40" s="52" t="s">
        <v>27</v>
      </c>
      <c r="B40" s="51">
        <v>1294.4893127635348</v>
      </c>
      <c r="C40" s="51">
        <v>1491.9208800000001</v>
      </c>
      <c r="D40" s="51">
        <v>1695.69308</v>
      </c>
      <c r="E40" s="51">
        <v>2156.23641</v>
      </c>
      <c r="F40" s="51">
        <v>1561.74782</v>
      </c>
      <c r="G40" s="51">
        <v>1539.1578122607752</v>
      </c>
      <c r="H40" s="51">
        <v>1293.30682</v>
      </c>
      <c r="I40" s="51">
        <v>1151.0584899999999</v>
      </c>
      <c r="J40" s="51">
        <v>1547.3886</v>
      </c>
      <c r="K40" s="51">
        <v>1155.94154</v>
      </c>
      <c r="L40" s="51">
        <v>1145.3960871833663</v>
      </c>
      <c r="M40" s="51">
        <v>1275.2307428821741</v>
      </c>
      <c r="N40" s="51">
        <v>1060.8443750788642</v>
      </c>
      <c r="O40" s="51">
        <v>830.32923072314941</v>
      </c>
      <c r="P40" s="51">
        <v>791.27265224142945</v>
      </c>
      <c r="Q40" s="51">
        <v>587.83628419092838</v>
      </c>
    </row>
    <row r="41" spans="1:17" x14ac:dyDescent="0.25">
      <c r="A41" s="53" t="s">
        <v>66</v>
      </c>
      <c r="B41" s="51">
        <v>1294.4893127635348</v>
      </c>
      <c r="C41" s="51">
        <v>1491.82087</v>
      </c>
      <c r="D41" s="51">
        <v>1695.69308</v>
      </c>
      <c r="E41" s="51">
        <v>2156.23641</v>
      </c>
      <c r="F41" s="51">
        <v>1561.74782</v>
      </c>
      <c r="G41" s="51">
        <v>1539.1578122607752</v>
      </c>
      <c r="H41" s="51">
        <v>1293.30682</v>
      </c>
      <c r="I41" s="51">
        <v>1151.0584899999999</v>
      </c>
      <c r="J41" s="51">
        <v>1547.3886</v>
      </c>
      <c r="K41" s="51">
        <v>1155.94154</v>
      </c>
      <c r="L41" s="51">
        <v>1145.3960871833663</v>
      </c>
      <c r="M41" s="51">
        <v>1275.2307428821741</v>
      </c>
      <c r="N41" s="51">
        <v>1060.8443750788642</v>
      </c>
      <c r="O41" s="51">
        <v>830.32923072314941</v>
      </c>
      <c r="P41" s="51">
        <v>791.27265224142945</v>
      </c>
      <c r="Q41" s="51">
        <v>587.83628419092838</v>
      </c>
    </row>
    <row r="42" spans="1:17" x14ac:dyDescent="0.25">
      <c r="A42" s="53" t="s">
        <v>25</v>
      </c>
      <c r="B42" s="51">
        <v>0</v>
      </c>
      <c r="C42" s="51">
        <v>0.10001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20.015530420694049</v>
      </c>
      <c r="C43" s="51">
        <v>48.79983</v>
      </c>
      <c r="D43" s="51">
        <v>69.499880000000005</v>
      </c>
      <c r="E43" s="51">
        <v>51.7849</v>
      </c>
      <c r="F43" s="51">
        <v>57.382299999999539</v>
      </c>
      <c r="G43" s="51">
        <v>49.58458688610947</v>
      </c>
      <c r="H43" s="51">
        <v>37.799759999999999</v>
      </c>
      <c r="I43" s="51">
        <v>30.018910000000002</v>
      </c>
      <c r="J43" s="51">
        <v>26.49949999999955</v>
      </c>
      <c r="K43" s="51">
        <v>14.019730000000637</v>
      </c>
      <c r="L43" s="51">
        <v>20.110832406059554</v>
      </c>
      <c r="M43" s="51">
        <v>19.203162118757767</v>
      </c>
      <c r="N43" s="51">
        <v>17.316171478689213</v>
      </c>
      <c r="O43" s="51">
        <v>22.523201887674329</v>
      </c>
      <c r="P43" s="51">
        <v>21.114289897476649</v>
      </c>
      <c r="Q43" s="51">
        <v>21.423948441055025</v>
      </c>
    </row>
    <row r="44" spans="1:17" x14ac:dyDescent="0.25">
      <c r="A44" s="53" t="s">
        <v>23</v>
      </c>
      <c r="B44" s="51">
        <v>20.015530420694049</v>
      </c>
      <c r="C44" s="51">
        <v>48.79983</v>
      </c>
      <c r="D44" s="51">
        <v>69.499880000000005</v>
      </c>
      <c r="E44" s="51">
        <v>51.7849</v>
      </c>
      <c r="F44" s="51">
        <v>57.382299999999539</v>
      </c>
      <c r="G44" s="51">
        <v>49.58458688610947</v>
      </c>
      <c r="H44" s="51">
        <v>37.799759999999999</v>
      </c>
      <c r="I44" s="51">
        <v>30.018910000000002</v>
      </c>
      <c r="J44" s="51">
        <v>26.49949999999955</v>
      </c>
      <c r="K44" s="51">
        <v>14.019730000000637</v>
      </c>
      <c r="L44" s="51">
        <v>20.110832406059554</v>
      </c>
      <c r="M44" s="51">
        <v>19.203162118757767</v>
      </c>
      <c r="N44" s="51">
        <v>17.316171478689213</v>
      </c>
      <c r="O44" s="51">
        <v>22.523201887674329</v>
      </c>
      <c r="P44" s="51">
        <v>21.114289897476649</v>
      </c>
      <c r="Q44" s="51">
        <v>21.423948441055025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0.78818709607356574</v>
      </c>
      <c r="M45" s="51">
        <v>1.5285629576465416</v>
      </c>
      <c r="N45" s="51">
        <v>0.76430476748430243</v>
      </c>
      <c r="O45" s="51">
        <v>1.4329839362280028</v>
      </c>
      <c r="P45" s="51">
        <v>2.1018462374088989</v>
      </c>
      <c r="Q45" s="51">
        <v>0.71652989510084208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165.52190469366158</v>
      </c>
      <c r="C49" s="51">
        <v>172.0925</v>
      </c>
      <c r="D49" s="51">
        <v>168.73641000000001</v>
      </c>
      <c r="E49" s="51">
        <v>136.80022</v>
      </c>
      <c r="F49" s="51">
        <v>176.07467</v>
      </c>
      <c r="G49" s="51">
        <v>155.72729790921284</v>
      </c>
      <c r="H49" s="51">
        <v>173.99137999999999</v>
      </c>
      <c r="I49" s="51">
        <v>173.95381</v>
      </c>
      <c r="J49" s="51">
        <v>196.50384</v>
      </c>
      <c r="K49" s="51">
        <v>144.09344999999999</v>
      </c>
      <c r="L49" s="51">
        <v>176.74813691084205</v>
      </c>
      <c r="M49" s="51">
        <v>185.0574090497679</v>
      </c>
      <c r="N49" s="51">
        <v>183.7208767568178</v>
      </c>
      <c r="O49" s="51">
        <v>170.55921379151985</v>
      </c>
      <c r="P49" s="51">
        <v>176.84060450908623</v>
      </c>
      <c r="Q49" s="51">
        <v>189.71436743230495</v>
      </c>
    </row>
    <row r="50" spans="1:17" x14ac:dyDescent="0.25">
      <c r="A50" s="63" t="s">
        <v>21</v>
      </c>
      <c r="B50" s="62">
        <v>299.9892925358788</v>
      </c>
      <c r="C50" s="62">
        <v>294.19382999999999</v>
      </c>
      <c r="D50" s="62">
        <v>331.75792000000001</v>
      </c>
      <c r="E50" s="62">
        <v>317.77724000000001</v>
      </c>
      <c r="F50" s="62">
        <v>303.18248999999997</v>
      </c>
      <c r="G50" s="62">
        <v>293.80965793085119</v>
      </c>
      <c r="H50" s="62">
        <v>371.48656</v>
      </c>
      <c r="I50" s="62">
        <v>321.12132000000003</v>
      </c>
      <c r="J50" s="62">
        <v>336.69096999999999</v>
      </c>
      <c r="K50" s="62">
        <v>283.68365999999997</v>
      </c>
      <c r="L50" s="62">
        <v>298.20049478086759</v>
      </c>
      <c r="M50" s="62">
        <v>333.28213364456758</v>
      </c>
      <c r="N50" s="62">
        <v>313.58489260846483</v>
      </c>
      <c r="O50" s="62">
        <v>257.78549349061183</v>
      </c>
      <c r="P50" s="62">
        <v>284.94710634697071</v>
      </c>
      <c r="Q50" s="62">
        <v>266.21473660877439</v>
      </c>
    </row>
    <row r="51" spans="1:17" x14ac:dyDescent="0.25">
      <c r="A51" s="191" t="s">
        <v>105</v>
      </c>
      <c r="B51" s="190">
        <f t="shared" ref="B51:Q51" si="8">SUM(B52:B54)</f>
        <v>2143.2695656371102</v>
      </c>
      <c r="C51" s="190">
        <f t="shared" si="8"/>
        <v>2619.5120400000005</v>
      </c>
      <c r="D51" s="190">
        <f t="shared" si="8"/>
        <v>2905.8615999999993</v>
      </c>
      <c r="E51" s="190">
        <f t="shared" si="8"/>
        <v>3120.0317199999995</v>
      </c>
      <c r="F51" s="190">
        <f t="shared" si="8"/>
        <v>2386.1376299999979</v>
      </c>
      <c r="G51" s="190">
        <f t="shared" si="8"/>
        <v>2286.1519635559216</v>
      </c>
      <c r="H51" s="190">
        <f t="shared" si="8"/>
        <v>2102.5859200000032</v>
      </c>
      <c r="I51" s="190">
        <f t="shared" si="8"/>
        <v>2124.8518300000001</v>
      </c>
      <c r="J51" s="190">
        <f t="shared" si="8"/>
        <v>2515.9131599999992</v>
      </c>
      <c r="K51" s="190">
        <f t="shared" si="8"/>
        <v>2023.7601700000012</v>
      </c>
      <c r="L51" s="190">
        <f t="shared" si="8"/>
        <v>2028.5774945124172</v>
      </c>
      <c r="M51" s="190">
        <f t="shared" si="8"/>
        <v>2230.95564755225</v>
      </c>
      <c r="N51" s="190">
        <f t="shared" si="8"/>
        <v>1958.3876426060244</v>
      </c>
      <c r="O51" s="190">
        <f t="shared" si="8"/>
        <v>1645.3671935184918</v>
      </c>
      <c r="P51" s="190">
        <f t="shared" si="8"/>
        <v>1649.9155392944042</v>
      </c>
      <c r="Q51" s="190">
        <f t="shared" si="8"/>
        <v>1418.6466100728114</v>
      </c>
    </row>
    <row r="52" spans="1:17" x14ac:dyDescent="0.25">
      <c r="A52" s="216" t="s">
        <v>41</v>
      </c>
      <c r="B52" s="220">
        <v>1692.3995168232166</v>
      </c>
      <c r="C52" s="220">
        <v>1982.4443988419682</v>
      </c>
      <c r="D52" s="220">
        <v>2213.0744825063625</v>
      </c>
      <c r="E52" s="220">
        <v>2360.3951687466947</v>
      </c>
      <c r="F52" s="220">
        <v>1755.4091356302258</v>
      </c>
      <c r="G52" s="220">
        <v>1719.2429784729488</v>
      </c>
      <c r="H52" s="220">
        <v>1462.974497912458</v>
      </c>
      <c r="I52" s="220">
        <v>1547.93362464496</v>
      </c>
      <c r="J52" s="220">
        <v>1879.1120221067106</v>
      </c>
      <c r="K52" s="220">
        <v>1901.3362764132921</v>
      </c>
      <c r="L52" s="220">
        <v>1687.2674896967035</v>
      </c>
      <c r="M52" s="220">
        <v>1913.4880327922599</v>
      </c>
      <c r="N52" s="220">
        <v>1381.6116078298578</v>
      </c>
      <c r="O52" s="220">
        <v>1585.1359122912902</v>
      </c>
      <c r="P52" s="220">
        <v>1464.2545785446719</v>
      </c>
      <c r="Q52" s="220">
        <v>1181.3213882442251</v>
      </c>
    </row>
    <row r="53" spans="1:17" x14ac:dyDescent="0.25">
      <c r="A53" s="179" t="s">
        <v>40</v>
      </c>
      <c r="B53" s="219">
        <v>444.51565219643032</v>
      </c>
      <c r="C53" s="219">
        <v>630.64887359478348</v>
      </c>
      <c r="D53" s="219">
        <v>685.14960869034712</v>
      </c>
      <c r="E53" s="219">
        <v>752.14003617814592</v>
      </c>
      <c r="F53" s="219">
        <v>624.62109718814918</v>
      </c>
      <c r="G53" s="219">
        <v>560.69985061014688</v>
      </c>
      <c r="H53" s="219">
        <v>632.92298296837737</v>
      </c>
      <c r="I53" s="219">
        <v>571.12987051284188</v>
      </c>
      <c r="J53" s="219">
        <v>630.67339987898413</v>
      </c>
      <c r="K53" s="219">
        <v>113.22108654913011</v>
      </c>
      <c r="L53" s="219">
        <v>338.95568900034363</v>
      </c>
      <c r="M53" s="219">
        <v>315.09514302078708</v>
      </c>
      <c r="N53" s="219">
        <v>573.3705693848018</v>
      </c>
      <c r="O53" s="219">
        <v>55.514658604465382</v>
      </c>
      <c r="P53" s="219">
        <v>180.25569640202795</v>
      </c>
      <c r="Q53" s="219">
        <v>233.38591997741625</v>
      </c>
    </row>
    <row r="54" spans="1:17" x14ac:dyDescent="0.25">
      <c r="A54" s="119" t="s">
        <v>39</v>
      </c>
      <c r="B54" s="218">
        <v>6.3543966174633812</v>
      </c>
      <c r="C54" s="218">
        <v>6.4187675632488821</v>
      </c>
      <c r="D54" s="218">
        <v>7.6375088032896681</v>
      </c>
      <c r="E54" s="218">
        <v>7.4965150751592207</v>
      </c>
      <c r="F54" s="218">
        <v>6.1073971816228205</v>
      </c>
      <c r="G54" s="218">
        <v>6.2091344728258431</v>
      </c>
      <c r="H54" s="218">
        <v>6.6884391191677404</v>
      </c>
      <c r="I54" s="218">
        <v>5.7883348421982621</v>
      </c>
      <c r="J54" s="218">
        <v>6.1277380143046285</v>
      </c>
      <c r="K54" s="218">
        <v>9.2028070375787934</v>
      </c>
      <c r="L54" s="218">
        <v>2.3543158153699397</v>
      </c>
      <c r="M54" s="218">
        <v>2.3724717392030792</v>
      </c>
      <c r="N54" s="218">
        <v>3.4054653913648005</v>
      </c>
      <c r="O54" s="218">
        <v>4.7166226227362635</v>
      </c>
      <c r="P54" s="218">
        <v>5.405264347704291</v>
      </c>
      <c r="Q54" s="218">
        <v>3.9393018511701645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1272.6157373868932</v>
      </c>
      <c r="C57" s="38">
        <v>1179.7531700000002</v>
      </c>
      <c r="D57" s="38">
        <v>1149.8061599999992</v>
      </c>
      <c r="E57" s="38">
        <v>1058.2667599999997</v>
      </c>
      <c r="F57" s="38">
        <v>1288.6507999999994</v>
      </c>
      <c r="G57" s="38">
        <v>1774.1729127126378</v>
      </c>
      <c r="H57" s="38">
        <v>1543.6007200000006</v>
      </c>
      <c r="I57" s="38">
        <v>1595.3934899999995</v>
      </c>
      <c r="J57" s="38">
        <v>1480.2842699999994</v>
      </c>
      <c r="K57" s="38">
        <v>1105.0939399999993</v>
      </c>
      <c r="L57" s="38">
        <v>814.1775192439917</v>
      </c>
      <c r="M57" s="38">
        <v>921.44382764753288</v>
      </c>
      <c r="N57" s="38">
        <v>927.69202143840891</v>
      </c>
      <c r="O57" s="38">
        <v>789.50424385906445</v>
      </c>
      <c r="P57" s="38">
        <v>853.9830866141441</v>
      </c>
      <c r="Q57" s="38">
        <v>354.87617736456747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</row>
    <row r="59" spans="1:17" x14ac:dyDescent="0.25">
      <c r="A59" s="52" t="s">
        <v>32</v>
      </c>
      <c r="B59" s="51">
        <v>468.70727045449024</v>
      </c>
      <c r="C59" s="51">
        <v>421.32522</v>
      </c>
      <c r="D59" s="51">
        <v>555.80612999999994</v>
      </c>
      <c r="E59" s="51">
        <v>506.49838999999997</v>
      </c>
      <c r="F59" s="51">
        <v>646.43386999999996</v>
      </c>
      <c r="G59" s="51">
        <v>701.29969665838269</v>
      </c>
      <c r="H59" s="51">
        <v>817.71209999999996</v>
      </c>
      <c r="I59" s="51">
        <v>747.74204999999995</v>
      </c>
      <c r="J59" s="51">
        <v>535.78514999999993</v>
      </c>
      <c r="K59" s="51">
        <v>338.40216999999996</v>
      </c>
      <c r="L59" s="51">
        <v>51.758247629177198</v>
      </c>
      <c r="M59" s="51">
        <v>5.2545521923274503</v>
      </c>
      <c r="N59" s="51">
        <v>7.9671354277623907</v>
      </c>
      <c r="O59" s="51">
        <v>17.435732693148537</v>
      </c>
      <c r="P59" s="51">
        <v>30.643887797522783</v>
      </c>
      <c r="Q59" s="51">
        <v>21.185610753832467</v>
      </c>
    </row>
    <row r="60" spans="1:17" x14ac:dyDescent="0.25">
      <c r="A60" s="53" t="s">
        <v>31</v>
      </c>
      <c r="B60" s="51">
        <v>0</v>
      </c>
      <c r="C60" s="51">
        <v>0</v>
      </c>
      <c r="D60" s="51">
        <v>0</v>
      </c>
      <c r="E60" s="51">
        <v>0</v>
      </c>
      <c r="F60" s="51">
        <v>218.73492999999996</v>
      </c>
      <c r="G60" s="51">
        <v>339.16154819177336</v>
      </c>
      <c r="H60" s="51">
        <v>397.90866</v>
      </c>
      <c r="I60" s="51">
        <v>357.58744999999999</v>
      </c>
      <c r="J60" s="51">
        <v>162.10863999999998</v>
      </c>
      <c r="K60" s="51">
        <v>162.09744999999998</v>
      </c>
      <c r="L60" s="51">
        <v>23.001202735697177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</row>
    <row r="62" spans="1:17" x14ac:dyDescent="0.25">
      <c r="A62" s="53" t="s">
        <v>76</v>
      </c>
      <c r="B62" s="51">
        <v>0</v>
      </c>
      <c r="C62" s="51">
        <v>1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0.99984999999992397</v>
      </c>
      <c r="I63" s="51">
        <v>4.7994099999999946</v>
      </c>
      <c r="J63" s="51">
        <v>21.990819999999999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0</v>
      </c>
      <c r="C64" s="51">
        <v>0</v>
      </c>
      <c r="D64" s="51">
        <v>1</v>
      </c>
      <c r="E64" s="51">
        <v>1.0002000000000066</v>
      </c>
      <c r="F64" s="51">
        <v>0</v>
      </c>
      <c r="G64" s="51">
        <v>2.0779593006593018</v>
      </c>
      <c r="H64" s="51">
        <v>4.1903599999999983</v>
      </c>
      <c r="I64" s="51">
        <v>25.199380000000019</v>
      </c>
      <c r="J64" s="51">
        <v>3.1000699999999597</v>
      </c>
      <c r="K64" s="51">
        <v>5.1999999999999886</v>
      </c>
      <c r="L64" s="51">
        <v>6.7115696952326402</v>
      </c>
      <c r="M64" s="51">
        <v>5.2545521923274503</v>
      </c>
      <c r="N64" s="51">
        <v>7.9671354277623907</v>
      </c>
      <c r="O64" s="51">
        <v>10.079287365329044</v>
      </c>
      <c r="P64" s="51">
        <v>30.643887797522783</v>
      </c>
      <c r="Q64" s="51">
        <v>21.185610753832467</v>
      </c>
    </row>
    <row r="65" spans="1:17" x14ac:dyDescent="0.25">
      <c r="A65" s="53" t="s">
        <v>67</v>
      </c>
      <c r="B65" s="51">
        <v>468.70727045449024</v>
      </c>
      <c r="C65" s="51">
        <v>420.32522</v>
      </c>
      <c r="D65" s="51">
        <v>554.80612999999994</v>
      </c>
      <c r="E65" s="51">
        <v>505.49818999999997</v>
      </c>
      <c r="F65" s="51">
        <v>427.69893999999999</v>
      </c>
      <c r="G65" s="51">
        <v>360.06018916595002</v>
      </c>
      <c r="H65" s="51">
        <v>414.61323000000004</v>
      </c>
      <c r="I65" s="51">
        <v>360.15580999999997</v>
      </c>
      <c r="J65" s="51">
        <v>348.58562000000001</v>
      </c>
      <c r="K65" s="51">
        <v>171.10471999999999</v>
      </c>
      <c r="L65" s="51">
        <v>22.045475198247381</v>
      </c>
      <c r="M65" s="51">
        <v>0</v>
      </c>
      <c r="N65" s="51">
        <v>0</v>
      </c>
      <c r="O65" s="51">
        <v>7.3564453278194932</v>
      </c>
      <c r="P65" s="51">
        <v>0</v>
      </c>
      <c r="Q65" s="51">
        <v>0</v>
      </c>
    </row>
    <row r="66" spans="1:17" x14ac:dyDescent="0.25">
      <c r="A66" s="52" t="s">
        <v>27</v>
      </c>
      <c r="B66" s="51">
        <v>803.90846693240292</v>
      </c>
      <c r="C66" s="51">
        <v>758.42795000000024</v>
      </c>
      <c r="D66" s="51">
        <v>594.00002999999924</v>
      </c>
      <c r="E66" s="51">
        <v>551.76836999999978</v>
      </c>
      <c r="F66" s="51">
        <v>642.21692999999959</v>
      </c>
      <c r="G66" s="51">
        <v>1072.873216054255</v>
      </c>
      <c r="H66" s="51">
        <v>725.88862000000063</v>
      </c>
      <c r="I66" s="51">
        <v>847.65143999999964</v>
      </c>
      <c r="J66" s="51">
        <v>944.49911999999949</v>
      </c>
      <c r="K66" s="51">
        <v>766.69176999999945</v>
      </c>
      <c r="L66" s="51">
        <v>762.41927161481453</v>
      </c>
      <c r="M66" s="51">
        <v>916.18927545520546</v>
      </c>
      <c r="N66" s="51">
        <v>919.72488601064651</v>
      </c>
      <c r="O66" s="51">
        <v>772.06851116591588</v>
      </c>
      <c r="P66" s="51">
        <v>823.33919881662132</v>
      </c>
      <c r="Q66" s="51">
        <v>333.690566610735</v>
      </c>
    </row>
    <row r="67" spans="1:17" x14ac:dyDescent="0.25">
      <c r="A67" s="53" t="s">
        <v>66</v>
      </c>
      <c r="B67" s="51">
        <v>803.90846693240292</v>
      </c>
      <c r="C67" s="51">
        <v>758.42795000000024</v>
      </c>
      <c r="D67" s="51">
        <v>594.00002999999924</v>
      </c>
      <c r="E67" s="51">
        <v>551.76836999999978</v>
      </c>
      <c r="F67" s="51">
        <v>642.21692999999959</v>
      </c>
      <c r="G67" s="51">
        <v>1072.873216054255</v>
      </c>
      <c r="H67" s="51">
        <v>725.88862000000063</v>
      </c>
      <c r="I67" s="51">
        <v>847.65143999999964</v>
      </c>
      <c r="J67" s="51">
        <v>944.49911999999949</v>
      </c>
      <c r="K67" s="51">
        <v>766.69176999999945</v>
      </c>
      <c r="L67" s="51">
        <v>762.41927161481453</v>
      </c>
      <c r="M67" s="51">
        <v>916.18927545520546</v>
      </c>
      <c r="N67" s="51">
        <v>919.72488601064651</v>
      </c>
      <c r="O67" s="51">
        <v>772.06851116591588</v>
      </c>
      <c r="P67" s="51">
        <v>823.33919881662132</v>
      </c>
      <c r="Q67" s="51">
        <v>333.690566610735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1272.6157373868932</v>
      </c>
      <c r="C70" s="190">
        <f t="shared" si="9"/>
        <v>1179.7531700000002</v>
      </c>
      <c r="D70" s="190">
        <f t="shared" si="9"/>
        <v>1149.8061599999992</v>
      </c>
      <c r="E70" s="190">
        <f t="shared" si="9"/>
        <v>1058.2667599999997</v>
      </c>
      <c r="F70" s="190">
        <f t="shared" si="9"/>
        <v>1288.6507999999994</v>
      </c>
      <c r="G70" s="190">
        <f t="shared" si="9"/>
        <v>1774.1729127126378</v>
      </c>
      <c r="H70" s="190">
        <f t="shared" si="9"/>
        <v>1543.6007200000006</v>
      </c>
      <c r="I70" s="190">
        <f t="shared" si="9"/>
        <v>1595.3934899999995</v>
      </c>
      <c r="J70" s="190">
        <f t="shared" si="9"/>
        <v>1480.2842699999994</v>
      </c>
      <c r="K70" s="190">
        <f t="shared" si="9"/>
        <v>1105.0939399999993</v>
      </c>
      <c r="L70" s="190">
        <f t="shared" si="9"/>
        <v>814.1775192439917</v>
      </c>
      <c r="M70" s="190">
        <f t="shared" si="9"/>
        <v>921.44382764753288</v>
      </c>
      <c r="N70" s="190">
        <f t="shared" si="9"/>
        <v>927.69202143840891</v>
      </c>
      <c r="O70" s="190">
        <f t="shared" si="9"/>
        <v>789.50424385906445</v>
      </c>
      <c r="P70" s="190">
        <f t="shared" si="9"/>
        <v>853.9830866141441</v>
      </c>
      <c r="Q70" s="190">
        <f t="shared" si="9"/>
        <v>354.87617736456747</v>
      </c>
    </row>
    <row r="71" spans="1:17" x14ac:dyDescent="0.25">
      <c r="A71" s="216" t="str">
        <f>A52</f>
        <v>Basic chemicals</v>
      </c>
      <c r="B71" s="215">
        <v>1272.6157373868932</v>
      </c>
      <c r="C71" s="215">
        <v>1179.7531700000002</v>
      </c>
      <c r="D71" s="215">
        <v>1149.8061599999992</v>
      </c>
      <c r="E71" s="215">
        <v>1058.2667599999997</v>
      </c>
      <c r="F71" s="215">
        <v>1288.6507999999994</v>
      </c>
      <c r="G71" s="215">
        <v>1774.1729127126378</v>
      </c>
      <c r="H71" s="215">
        <v>1543.6007200000006</v>
      </c>
      <c r="I71" s="215">
        <v>1595.3934899999995</v>
      </c>
      <c r="J71" s="215">
        <v>1480.2842699999994</v>
      </c>
      <c r="K71" s="215">
        <v>1105.0939399999993</v>
      </c>
      <c r="L71" s="215">
        <v>814.1775192439917</v>
      </c>
      <c r="M71" s="215">
        <v>921.44382764753288</v>
      </c>
      <c r="N71" s="215">
        <v>927.69202143840891</v>
      </c>
      <c r="O71" s="215">
        <v>789.50424385906445</v>
      </c>
      <c r="P71" s="215">
        <v>853.9830866141441</v>
      </c>
      <c r="Q71" s="215">
        <v>354.87617736456747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7173.5293067151106</v>
      </c>
      <c r="C75" s="70">
        <f t="shared" si="10"/>
        <v>8414.2224276768284</v>
      </c>
      <c r="D75" s="70">
        <f t="shared" si="10"/>
        <v>8909.5549683523059</v>
      </c>
      <c r="E75" s="70">
        <f t="shared" si="10"/>
        <v>9963.1962524180199</v>
      </c>
      <c r="F75" s="70">
        <f t="shared" si="10"/>
        <v>8171.4634309746634</v>
      </c>
      <c r="G75" s="70">
        <f t="shared" si="10"/>
        <v>8073.7770697279057</v>
      </c>
      <c r="H75" s="70">
        <f t="shared" si="10"/>
        <v>7040.8725960716874</v>
      </c>
      <c r="I75" s="70">
        <f t="shared" si="10"/>
        <v>6717.5166123964882</v>
      </c>
      <c r="J75" s="70">
        <f t="shared" si="10"/>
        <v>7694.5713903501492</v>
      </c>
      <c r="K75" s="70">
        <f t="shared" si="10"/>
        <v>5858.1291261549086</v>
      </c>
      <c r="L75" s="70">
        <f t="shared" si="10"/>
        <v>6648.4755711017569</v>
      </c>
      <c r="M75" s="70">
        <f t="shared" si="10"/>
        <v>7422.9595369503968</v>
      </c>
      <c r="N75" s="70">
        <f t="shared" si="10"/>
        <v>6546.463712000741</v>
      </c>
      <c r="O75" s="70">
        <f t="shared" si="10"/>
        <v>4756.5277016043738</v>
      </c>
      <c r="P75" s="70">
        <f t="shared" si="10"/>
        <v>4743.778843356612</v>
      </c>
      <c r="Q75" s="70">
        <f t="shared" si="10"/>
        <v>3284.4664707135234</v>
      </c>
    </row>
    <row r="76" spans="1:17" x14ac:dyDescent="0.25">
      <c r="A76" s="55" t="s">
        <v>343</v>
      </c>
      <c r="B76" s="54">
        <v>4439.9858267151112</v>
      </c>
      <c r="C76" s="54">
        <v>5788.5071576768287</v>
      </c>
      <c r="D76" s="54">
        <v>6346.8281083523052</v>
      </c>
      <c r="E76" s="54">
        <v>6817.12957241802</v>
      </c>
      <c r="F76" s="54">
        <v>5003.9605909746633</v>
      </c>
      <c r="G76" s="54">
        <v>4814.1881097279056</v>
      </c>
      <c r="H76" s="54">
        <v>4107.858646071687</v>
      </c>
      <c r="I76" s="54">
        <v>4211.3708623964885</v>
      </c>
      <c r="J76" s="54">
        <v>5031.7731603501488</v>
      </c>
      <c r="K76" s="54">
        <v>4100.9200561549087</v>
      </c>
      <c r="L76" s="54">
        <v>3993.4373911017565</v>
      </c>
      <c r="M76" s="54">
        <v>4368.3345569503963</v>
      </c>
      <c r="N76" s="54">
        <v>3770.6335220007409</v>
      </c>
      <c r="O76" s="54">
        <v>3144.1070816043739</v>
      </c>
      <c r="P76" s="54">
        <v>3052.1235733566123</v>
      </c>
      <c r="Q76" s="54">
        <v>2509.7156807135234</v>
      </c>
    </row>
    <row r="77" spans="1:17" x14ac:dyDescent="0.25">
      <c r="A77" s="52" t="s">
        <v>106</v>
      </c>
      <c r="B77" s="51">
        <v>2733.5434799999998</v>
      </c>
      <c r="C77" s="51">
        <v>2625.7152700000001</v>
      </c>
      <c r="D77" s="51">
        <v>2562.7268600000002</v>
      </c>
      <c r="E77" s="51">
        <v>3146.0666799999999</v>
      </c>
      <c r="F77" s="51">
        <v>3167.5028400000001</v>
      </c>
      <c r="G77" s="51">
        <v>3259.58896</v>
      </c>
      <c r="H77" s="51">
        <v>2933.01395</v>
      </c>
      <c r="I77" s="51">
        <v>2506.1457500000001</v>
      </c>
      <c r="J77" s="51">
        <v>2662.7982299999999</v>
      </c>
      <c r="K77" s="51">
        <v>1757.2090700000001</v>
      </c>
      <c r="L77" s="51">
        <v>2655.03818</v>
      </c>
      <c r="M77" s="51">
        <v>3054.6249800000001</v>
      </c>
      <c r="N77" s="51">
        <v>2775.8301900000001</v>
      </c>
      <c r="O77" s="51">
        <v>1612.4206200000001</v>
      </c>
      <c r="P77" s="51">
        <v>1691.65527</v>
      </c>
      <c r="Q77" s="51">
        <v>774.75079000000005</v>
      </c>
    </row>
    <row r="78" spans="1:17" x14ac:dyDescent="0.25">
      <c r="A78" s="50" t="s">
        <v>105</v>
      </c>
      <c r="B78" s="38">
        <f t="shared" ref="B78:Q78" si="11">SUM(B79:B81)</f>
        <v>7173.5293067151106</v>
      </c>
      <c r="C78" s="38">
        <f t="shared" si="11"/>
        <v>8414.2224276768302</v>
      </c>
      <c r="D78" s="38">
        <f t="shared" si="11"/>
        <v>8909.5549683523022</v>
      </c>
      <c r="E78" s="38">
        <f t="shared" si="11"/>
        <v>9963.1962524180199</v>
      </c>
      <c r="F78" s="38">
        <f t="shared" si="11"/>
        <v>8171.4634309746634</v>
      </c>
      <c r="G78" s="38">
        <f t="shared" si="11"/>
        <v>8073.7770697279057</v>
      </c>
      <c r="H78" s="38">
        <f t="shared" si="11"/>
        <v>7040.8725960716856</v>
      </c>
      <c r="I78" s="38">
        <f t="shared" si="11"/>
        <v>6717.5166123964864</v>
      </c>
      <c r="J78" s="38">
        <f t="shared" si="11"/>
        <v>7694.5713903501482</v>
      </c>
      <c r="K78" s="38">
        <f t="shared" si="11"/>
        <v>5858.1291261549077</v>
      </c>
      <c r="L78" s="38">
        <f t="shared" si="11"/>
        <v>6648.4755711017569</v>
      </c>
      <c r="M78" s="38">
        <f t="shared" si="11"/>
        <v>7422.9595369503968</v>
      </c>
      <c r="N78" s="38">
        <f t="shared" si="11"/>
        <v>6546.4637120007419</v>
      </c>
      <c r="O78" s="38">
        <f t="shared" si="11"/>
        <v>4756.5277016043738</v>
      </c>
      <c r="P78" s="38">
        <f t="shared" si="11"/>
        <v>4743.7788433566129</v>
      </c>
      <c r="Q78" s="38">
        <f t="shared" si="11"/>
        <v>3284.4664707135234</v>
      </c>
    </row>
    <row r="79" spans="1:17" x14ac:dyDescent="0.25">
      <c r="A79" s="121" t="s">
        <v>41</v>
      </c>
      <c r="B79" s="120">
        <f>CHI_emi!B$5</f>
        <v>6338.8226651676487</v>
      </c>
      <c r="C79" s="120">
        <f>CHI_emi!C$5</f>
        <v>7133.9962539028438</v>
      </c>
      <c r="D79" s="120">
        <f>CHI_emi!D$5</f>
        <v>7527.2532135843994</v>
      </c>
      <c r="E79" s="120">
        <f>CHI_emi!E$5</f>
        <v>8396.6530884771673</v>
      </c>
      <c r="F79" s="120">
        <f>CHI_emi!F$5</f>
        <v>6946.5358172129618</v>
      </c>
      <c r="G79" s="120">
        <f>CHI_emi!G$5</f>
        <v>6979.567936647818</v>
      </c>
      <c r="H79" s="120">
        <f>CHI_emi!H$5</f>
        <v>5939.7550533938975</v>
      </c>
      <c r="I79" s="120">
        <f>CHI_emi!I$5</f>
        <v>5650.4019291230579</v>
      </c>
      <c r="J79" s="120">
        <f>CHI_emi!J$5</f>
        <v>6467.8585705657115</v>
      </c>
      <c r="K79" s="120">
        <f>CHI_emi!K$5</f>
        <v>5640.1611225378683</v>
      </c>
      <c r="L79" s="120">
        <f>CHI_emi!L$5</f>
        <v>6024.5571686102421</v>
      </c>
      <c r="M79" s="120">
        <f>CHI_emi!M$5</f>
        <v>6852.6566428986807</v>
      </c>
      <c r="N79" s="120">
        <f>CHI_emi!N$5</f>
        <v>5494.7532895815566</v>
      </c>
      <c r="O79" s="120">
        <f>CHI_emi!O$5</f>
        <v>4658.0273904484284</v>
      </c>
      <c r="P79" s="120">
        <f>CHI_emi!P$5</f>
        <v>4440.5180156989954</v>
      </c>
      <c r="Q79" s="120">
        <f>CHI_emi!Q$5</f>
        <v>2909.7555186359864</v>
      </c>
    </row>
    <row r="80" spans="1:17" x14ac:dyDescent="0.25">
      <c r="A80" s="179" t="s">
        <v>40</v>
      </c>
      <c r="B80" s="189">
        <f>CHI_emi!B$60</f>
        <v>825.73749981309129</v>
      </c>
      <c r="C80" s="189">
        <f>CHI_emi!C$60</f>
        <v>1270.4255182894165</v>
      </c>
      <c r="D80" s="189">
        <f>CHI_emi!D$60</f>
        <v>1370.7077259120731</v>
      </c>
      <c r="E80" s="189">
        <f>CHI_emi!E$60</f>
        <v>1554.8035480200954</v>
      </c>
      <c r="F80" s="189">
        <f>CHI_emi!F$60</f>
        <v>1215.910960079892</v>
      </c>
      <c r="G80" s="189">
        <f>CHI_emi!G$60</f>
        <v>1085.0963809625925</v>
      </c>
      <c r="H80" s="189">
        <f>CHI_emi!H$60</f>
        <v>1092.3268733896114</v>
      </c>
      <c r="I80" s="189">
        <f>CHI_emi!I$60</f>
        <v>1058.9769959966766</v>
      </c>
      <c r="J80" s="189">
        <f>CHI_emi!J$60</f>
        <v>1217.7546084210694</v>
      </c>
      <c r="K80" s="189">
        <f>CHI_emi!K$60</f>
        <v>205.347111034747</v>
      </c>
      <c r="L80" s="189">
        <f>CHI_emi!L$60</f>
        <v>620.65627592030137</v>
      </c>
      <c r="M80" s="189">
        <f>CHI_emi!M$60</f>
        <v>567.07106339181541</v>
      </c>
      <c r="N80" s="189">
        <f>CHI_emi!N$60</f>
        <v>1047.0019947258131</v>
      </c>
      <c r="O80" s="189">
        <f>CHI_emi!O$60</f>
        <v>92.544876817983052</v>
      </c>
      <c r="P80" s="189">
        <f>CHI_emi!P$60</f>
        <v>296.52871747772963</v>
      </c>
      <c r="Q80" s="189">
        <f>CHI_emi!Q$60</f>
        <v>369.96340825543706</v>
      </c>
    </row>
    <row r="81" spans="1:17" x14ac:dyDescent="0.25">
      <c r="A81" s="119" t="s">
        <v>39</v>
      </c>
      <c r="B81" s="118">
        <f>CHI_emi!B$108</f>
        <v>8.9691417343709645</v>
      </c>
      <c r="C81" s="118">
        <f>CHI_emi!C$108</f>
        <v>9.8006554845698908</v>
      </c>
      <c r="D81" s="118">
        <f>CHI_emi!D$108</f>
        <v>11.594028855831215</v>
      </c>
      <c r="E81" s="118">
        <f>CHI_emi!E$108</f>
        <v>11.739615920756941</v>
      </c>
      <c r="F81" s="118">
        <f>CHI_emi!F$108</f>
        <v>9.0166536818098404</v>
      </c>
      <c r="G81" s="118">
        <f>CHI_emi!G$108</f>
        <v>9.1127521174948516</v>
      </c>
      <c r="H81" s="118">
        <f>CHI_emi!H$108</f>
        <v>8.7906692881771562</v>
      </c>
      <c r="I81" s="118">
        <f>CHI_emi!I$108</f>
        <v>8.13768727675272</v>
      </c>
      <c r="J81" s="118">
        <f>CHI_emi!J$108</f>
        <v>8.958211363366825</v>
      </c>
      <c r="K81" s="118">
        <f>CHI_emi!K$108</f>
        <v>12.620892582291971</v>
      </c>
      <c r="L81" s="118">
        <f>CHI_emi!L$108</f>
        <v>3.2621265712132947</v>
      </c>
      <c r="M81" s="118">
        <f>CHI_emi!M$108</f>
        <v>3.2318306599009063</v>
      </c>
      <c r="N81" s="118">
        <f>CHI_emi!N$108</f>
        <v>4.7084276933718296</v>
      </c>
      <c r="O81" s="118">
        <f>CHI_emi!O$108</f>
        <v>5.9554343379621368</v>
      </c>
      <c r="P81" s="118">
        <f>CHI_emi!P$108</f>
        <v>6.7321101798879672</v>
      </c>
      <c r="Q81" s="118">
        <f>CHI_emi!Q$108</f>
        <v>4.7475438220997521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133.45680066805153</v>
      </c>
      <c r="C84" s="187">
        <f t="shared" si="12"/>
        <v>117.20257448858328</v>
      </c>
      <c r="D84" s="187">
        <f t="shared" si="12"/>
        <v>102.10468833925275</v>
      </c>
      <c r="E84" s="187">
        <f t="shared" si="12"/>
        <v>95.788795411003363</v>
      </c>
      <c r="F84" s="187">
        <f t="shared" si="12"/>
        <v>135.24702302109338</v>
      </c>
      <c r="G84" s="187">
        <f t="shared" si="12"/>
        <v>131.51794410170976</v>
      </c>
      <c r="H84" s="187">
        <f t="shared" si="12"/>
        <v>146.72381308903397</v>
      </c>
      <c r="I84" s="187">
        <f t="shared" si="12"/>
        <v>140.83398120887568</v>
      </c>
      <c r="J84" s="187">
        <f t="shared" si="12"/>
        <v>135.50314807697654</v>
      </c>
      <c r="K84" s="187">
        <f t="shared" si="12"/>
        <v>134.11760163411557</v>
      </c>
      <c r="L84" s="187">
        <f t="shared" si="12"/>
        <v>91.853683740499449</v>
      </c>
      <c r="M84" s="187">
        <f t="shared" si="12"/>
        <v>110.28404728664673</v>
      </c>
      <c r="N84" s="187">
        <f t="shared" si="12"/>
        <v>240.40199224144064</v>
      </c>
      <c r="O84" s="187">
        <f t="shared" si="12"/>
        <v>198.9137345784587</v>
      </c>
      <c r="P84" s="187">
        <f t="shared" si="12"/>
        <v>189.39541017303227</v>
      </c>
      <c r="Q84" s="187">
        <f t="shared" si="12"/>
        <v>247.63814096095902</v>
      </c>
    </row>
    <row r="85" spans="1:17" x14ac:dyDescent="0.25">
      <c r="A85" s="180" t="s">
        <v>40</v>
      </c>
      <c r="B85" s="186">
        <f t="shared" ref="B85:Q85" si="13">IF(B$6=0,"",B$6/B$11*1000)</f>
        <v>361.4482034690605</v>
      </c>
      <c r="C85" s="186">
        <f t="shared" si="13"/>
        <v>317.42601185395006</v>
      </c>
      <c r="D85" s="186">
        <f t="shared" si="13"/>
        <v>276.53559789573268</v>
      </c>
      <c r="E85" s="186">
        <f t="shared" si="13"/>
        <v>259.42992669133378</v>
      </c>
      <c r="F85" s="186">
        <f t="shared" si="13"/>
        <v>366.29675858261066</v>
      </c>
      <c r="G85" s="186">
        <f t="shared" si="13"/>
        <v>356.19709435224956</v>
      </c>
      <c r="H85" s="186">
        <f t="shared" si="13"/>
        <v>397.3799640160056</v>
      </c>
      <c r="I85" s="186">
        <f t="shared" si="13"/>
        <v>381.42821677523989</v>
      </c>
      <c r="J85" s="186">
        <f t="shared" si="13"/>
        <v>366.99043579388035</v>
      </c>
      <c r="K85" s="186">
        <f t="shared" si="13"/>
        <v>1239.2285097272947</v>
      </c>
      <c r="L85" s="186">
        <f t="shared" si="13"/>
        <v>255.41523729787735</v>
      </c>
      <c r="M85" s="186">
        <f t="shared" si="13"/>
        <v>275.83752378306855</v>
      </c>
      <c r="N85" s="186">
        <f t="shared" si="13"/>
        <v>384.43052073028412</v>
      </c>
      <c r="O85" s="186">
        <f t="shared" si="13"/>
        <v>1942.5766133488041</v>
      </c>
      <c r="P85" s="186">
        <f t="shared" si="13"/>
        <v>1024.2682872885016</v>
      </c>
      <c r="Q85" s="186">
        <f t="shared" si="13"/>
        <v>1339.2504827738771</v>
      </c>
    </row>
    <row r="86" spans="1:17" x14ac:dyDescent="0.25">
      <c r="A86" s="108" t="s">
        <v>39</v>
      </c>
      <c r="B86" s="185">
        <f t="shared" ref="B86:Q86" si="14">IF(B$7=0,"",B$7/B$12*1000)</f>
        <v>15144.400975387282</v>
      </c>
      <c r="C86" s="185">
        <f t="shared" si="14"/>
        <v>13531.750398095284</v>
      </c>
      <c r="D86" s="185">
        <f t="shared" si="14"/>
        <v>12042.368205870322</v>
      </c>
      <c r="E86" s="185">
        <f t="shared" si="14"/>
        <v>11437.464161780341</v>
      </c>
      <c r="F86" s="185">
        <f t="shared" si="14"/>
        <v>15008.22463498364</v>
      </c>
      <c r="G86" s="185">
        <f t="shared" si="14"/>
        <v>14654.057251117396</v>
      </c>
      <c r="H86" s="185">
        <f t="shared" si="14"/>
        <v>15715.55828421761</v>
      </c>
      <c r="I86" s="185">
        <f t="shared" si="14"/>
        <v>15396.898235641709</v>
      </c>
      <c r="J86" s="185">
        <f t="shared" si="14"/>
        <v>15027.734608778654</v>
      </c>
      <c r="K86" s="185">
        <f t="shared" si="14"/>
        <v>12678.843553411598</v>
      </c>
      <c r="L86" s="185">
        <f t="shared" si="14"/>
        <v>9707.1926044755965</v>
      </c>
      <c r="M86" s="185">
        <f t="shared" si="14"/>
        <v>13295.746685058099</v>
      </c>
      <c r="N86" s="185">
        <f t="shared" si="14"/>
        <v>20228.683586293679</v>
      </c>
      <c r="O86" s="185">
        <f t="shared" si="14"/>
        <v>15336.526481294419</v>
      </c>
      <c r="P86" s="185">
        <f t="shared" si="14"/>
        <v>14371.491973423937</v>
      </c>
      <c r="Q86" s="185">
        <f t="shared" si="14"/>
        <v>17369.477094366317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1.2337764695706519</v>
      </c>
      <c r="C88" s="113">
        <f t="shared" si="15"/>
        <v>1.0531517226650036</v>
      </c>
      <c r="D88" s="113">
        <f t="shared" si="15"/>
        <v>0.99151314841045901</v>
      </c>
      <c r="E88" s="113">
        <f t="shared" si="15"/>
        <v>0.93167250890275699</v>
      </c>
      <c r="F88" s="113">
        <f t="shared" si="15"/>
        <v>1.1101307484685354</v>
      </c>
      <c r="G88" s="113">
        <f t="shared" si="15"/>
        <v>1.292817448480424</v>
      </c>
      <c r="H88" s="113">
        <f t="shared" si="15"/>
        <v>1.2991136772693257</v>
      </c>
      <c r="I88" s="113">
        <f t="shared" si="15"/>
        <v>1.2799119838163548</v>
      </c>
      <c r="J88" s="113">
        <f t="shared" si="15"/>
        <v>1.1174497783277517</v>
      </c>
      <c r="K88" s="113">
        <f t="shared" si="15"/>
        <v>0.96986188783953309</v>
      </c>
      <c r="L88" s="113">
        <f t="shared" si="15"/>
        <v>0.90070848622067801</v>
      </c>
      <c r="M88" s="113">
        <f t="shared" si="15"/>
        <v>0.87943645408646565</v>
      </c>
      <c r="N88" s="113">
        <f t="shared" si="15"/>
        <v>0.98858391573057292</v>
      </c>
      <c r="O88" s="113">
        <f t="shared" si="15"/>
        <v>0.87402493844052542</v>
      </c>
      <c r="P88" s="113">
        <f t="shared" si="15"/>
        <v>0.9150927881029447</v>
      </c>
      <c r="Q88" s="113">
        <f t="shared" si="15"/>
        <v>0.7414325515470328</v>
      </c>
    </row>
    <row r="89" spans="1:17" x14ac:dyDescent="0.25">
      <c r="A89" s="179" t="s">
        <v>173</v>
      </c>
      <c r="B89" s="182">
        <f t="shared" ref="B89:Q89" si="16">IF(B$71=0,"",B$71/B$10)</f>
        <v>0.52954983936888345</v>
      </c>
      <c r="C89" s="182">
        <f t="shared" si="16"/>
        <v>0.39291001155250438</v>
      </c>
      <c r="D89" s="182">
        <f t="shared" si="16"/>
        <v>0.33900933365082475</v>
      </c>
      <c r="E89" s="182">
        <f t="shared" si="16"/>
        <v>0.28840466472771431</v>
      </c>
      <c r="F89" s="182">
        <f t="shared" si="16"/>
        <v>0.46995489818514335</v>
      </c>
      <c r="G89" s="182">
        <f t="shared" si="16"/>
        <v>0.65657275561250472</v>
      </c>
      <c r="H89" s="182">
        <f t="shared" si="16"/>
        <v>0.66697576553136062</v>
      </c>
      <c r="I89" s="182">
        <f t="shared" si="16"/>
        <v>0.6496184368594542</v>
      </c>
      <c r="J89" s="182">
        <f t="shared" si="16"/>
        <v>0.49239303301612797</v>
      </c>
      <c r="K89" s="182">
        <f t="shared" si="16"/>
        <v>0.35649871034328678</v>
      </c>
      <c r="L89" s="182">
        <f t="shared" si="16"/>
        <v>0.29316518982110823</v>
      </c>
      <c r="M89" s="182">
        <f t="shared" si="16"/>
        <v>0.28584506870669341</v>
      </c>
      <c r="N89" s="182">
        <f t="shared" si="16"/>
        <v>0.39713331738719371</v>
      </c>
      <c r="O89" s="182">
        <f t="shared" si="16"/>
        <v>0.29058988004991898</v>
      </c>
      <c r="P89" s="182">
        <f t="shared" si="16"/>
        <v>0.3370982084655928</v>
      </c>
      <c r="Q89" s="182">
        <f t="shared" si="16"/>
        <v>0.17127793687291509</v>
      </c>
    </row>
    <row r="90" spans="1:17" x14ac:dyDescent="0.25">
      <c r="A90" s="179" t="s">
        <v>172</v>
      </c>
      <c r="B90" s="182">
        <f t="shared" ref="B90:Q90" si="17">IF(B$52=0,"",B$52/B$10)</f>
        <v>0.70422663020176834</v>
      </c>
      <c r="C90" s="182">
        <f t="shared" si="17"/>
        <v>0.66024171111249919</v>
      </c>
      <c r="D90" s="182">
        <f t="shared" si="17"/>
        <v>0.65250381475963426</v>
      </c>
      <c r="E90" s="182">
        <f t="shared" si="17"/>
        <v>0.64326784417504268</v>
      </c>
      <c r="F90" s="182">
        <f t="shared" si="17"/>
        <v>0.64017585028339219</v>
      </c>
      <c r="G90" s="182">
        <f t="shared" si="17"/>
        <v>0.63624469286791929</v>
      </c>
      <c r="H90" s="182">
        <f t="shared" si="17"/>
        <v>0.63213791173796496</v>
      </c>
      <c r="I90" s="182">
        <f t="shared" si="17"/>
        <v>0.63029354695690054</v>
      </c>
      <c r="J90" s="182">
        <f t="shared" si="17"/>
        <v>0.62505674531162381</v>
      </c>
      <c r="K90" s="182">
        <f t="shared" si="17"/>
        <v>0.61336317749624625</v>
      </c>
      <c r="L90" s="182">
        <f t="shared" si="17"/>
        <v>0.60754329639956972</v>
      </c>
      <c r="M90" s="182">
        <f t="shared" si="17"/>
        <v>0.5935913853797723</v>
      </c>
      <c r="N90" s="182">
        <f t="shared" si="17"/>
        <v>0.59145059834337921</v>
      </c>
      <c r="O90" s="182">
        <f t="shared" si="17"/>
        <v>0.5834350583906065</v>
      </c>
      <c r="P90" s="182">
        <f t="shared" si="17"/>
        <v>0.5779945796373519</v>
      </c>
      <c r="Q90" s="182">
        <f t="shared" si="17"/>
        <v>0.57015461467411765</v>
      </c>
    </row>
    <row r="91" spans="1:17" x14ac:dyDescent="0.25">
      <c r="A91" s="180" t="s">
        <v>40</v>
      </c>
      <c r="B91" s="182">
        <f t="shared" ref="B91:Q91" si="18">IF(B$53=0,"",B$53/B$11)</f>
        <v>0.68674069070304444</v>
      </c>
      <c r="C91" s="182">
        <f t="shared" si="18"/>
        <v>0.63370083513511832</v>
      </c>
      <c r="D91" s="182">
        <f t="shared" si="18"/>
        <v>0.63073937551493653</v>
      </c>
      <c r="E91" s="182">
        <f t="shared" si="18"/>
        <v>0.62003570800710262</v>
      </c>
      <c r="F91" s="182">
        <f t="shared" si="18"/>
        <v>0.61705538396460091</v>
      </c>
      <c r="G91" s="182">
        <f t="shared" si="18"/>
        <v>0.61326620346465532</v>
      </c>
      <c r="H91" s="182">
        <f t="shared" si="18"/>
        <v>0.60930774204209337</v>
      </c>
      <c r="I91" s="182">
        <f t="shared" si="18"/>
        <v>0.60752998798022628</v>
      </c>
      <c r="J91" s="182">
        <f t="shared" si="18"/>
        <v>0.60248231764317406</v>
      </c>
      <c r="K91" s="182">
        <f t="shared" si="18"/>
        <v>0.6031831202432415</v>
      </c>
      <c r="L91" s="182">
        <f t="shared" si="18"/>
        <v>0.59745983236399891</v>
      </c>
      <c r="M91" s="182">
        <f t="shared" si="18"/>
        <v>0.59551518684651616</v>
      </c>
      <c r="N91" s="182">
        <f t="shared" si="18"/>
        <v>0.58288002681641882</v>
      </c>
      <c r="O91" s="182">
        <f t="shared" si="18"/>
        <v>0.57498063816805756</v>
      </c>
      <c r="P91" s="182">
        <f t="shared" si="18"/>
        <v>0.56961899611295885</v>
      </c>
      <c r="Q91" s="182">
        <f t="shared" si="18"/>
        <v>0.56189263823825319</v>
      </c>
    </row>
    <row r="92" spans="1:17" x14ac:dyDescent="0.25">
      <c r="A92" s="108" t="s">
        <v>39</v>
      </c>
      <c r="B92" s="112">
        <f t="shared" ref="B92:Q92" si="19">IF(B$54=0,"",B$54/B$12)</f>
        <v>0.39436691291299025</v>
      </c>
      <c r="C92" s="112">
        <f t="shared" si="19"/>
        <v>0.38169139137110675</v>
      </c>
      <c r="D92" s="112">
        <f t="shared" si="19"/>
        <v>0.37354558070680199</v>
      </c>
      <c r="E92" s="112">
        <f t="shared" si="19"/>
        <v>0.36442652296942879</v>
      </c>
      <c r="F92" s="112">
        <f t="shared" si="19"/>
        <v>0.36267483493903779</v>
      </c>
      <c r="G92" s="112">
        <f t="shared" si="19"/>
        <v>0.36044774082709202</v>
      </c>
      <c r="H92" s="112">
        <f t="shared" si="19"/>
        <v>0.35812115170665326</v>
      </c>
      <c r="I92" s="112">
        <f t="shared" si="19"/>
        <v>0.35707627522116292</v>
      </c>
      <c r="J92" s="112">
        <f t="shared" si="19"/>
        <v>0.35410950262037133</v>
      </c>
      <c r="K92" s="112">
        <f t="shared" si="19"/>
        <v>0.31563231210134007</v>
      </c>
      <c r="L92" s="112">
        <f t="shared" si="19"/>
        <v>0.31263744283938455</v>
      </c>
      <c r="M92" s="112">
        <f t="shared" si="19"/>
        <v>0.31161985308877443</v>
      </c>
      <c r="N92" s="112">
        <f t="shared" si="19"/>
        <v>0.31049599624346608</v>
      </c>
      <c r="O92" s="112">
        <f t="shared" si="19"/>
        <v>0.30628804874956478</v>
      </c>
      <c r="P92" s="112">
        <f t="shared" si="19"/>
        <v>0.30343194060585055</v>
      </c>
      <c r="Q92" s="112">
        <f t="shared" si="19"/>
        <v>0.2993161653600539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0.85125080844309986</v>
      </c>
      <c r="C94" s="113">
        <f t="shared" si="20"/>
        <v>0.68959812065051418</v>
      </c>
      <c r="D94" s="113">
        <f t="shared" si="20"/>
        <v>0.63757172913703708</v>
      </c>
      <c r="E94" s="113">
        <f t="shared" si="20"/>
        <v>0.58827166838647904</v>
      </c>
      <c r="F94" s="113">
        <f t="shared" si="20"/>
        <v>0.77105784043733983</v>
      </c>
      <c r="G94" s="113">
        <f t="shared" si="20"/>
        <v>0.95977328949643526</v>
      </c>
      <c r="H94" s="113">
        <f t="shared" si="20"/>
        <v>0.96945617308755261</v>
      </c>
      <c r="I94" s="113">
        <f t="shared" si="20"/>
        <v>0.95200208960415744</v>
      </c>
      <c r="J94" s="113">
        <f t="shared" si="20"/>
        <v>0.80440680969604372</v>
      </c>
      <c r="K94" s="113">
        <f t="shared" si="20"/>
        <v>0.66268731744043563</v>
      </c>
      <c r="L94" s="113">
        <f t="shared" si="20"/>
        <v>0.6086038467105328</v>
      </c>
      <c r="M94" s="113">
        <f t="shared" si="20"/>
        <v>0.60093156161538697</v>
      </c>
      <c r="N94" s="113">
        <f t="shared" si="20"/>
        <v>0.7095448840157399</v>
      </c>
      <c r="O94" s="113">
        <f t="shared" si="20"/>
        <v>0.6010064772789665</v>
      </c>
      <c r="P94" s="113">
        <f t="shared" si="20"/>
        <v>0.64494195715602842</v>
      </c>
      <c r="Q94" s="113">
        <f t="shared" si="20"/>
        <v>0.48352983357580964</v>
      </c>
    </row>
    <row r="95" spans="1:17" x14ac:dyDescent="0.25">
      <c r="A95" s="179" t="s">
        <v>173</v>
      </c>
      <c r="B95" s="182">
        <f>IF(CHI_ued!B$15=0,"",CHI_ued!B$15/B$10)</f>
        <v>0.52954983936888345</v>
      </c>
      <c r="C95" s="182">
        <f>IF(CHI_ued!C$15=0,"",CHI_ued!C$15/C$10)</f>
        <v>0.39291001155250438</v>
      </c>
      <c r="D95" s="182">
        <f>IF(CHI_ued!D$15=0,"",CHI_ued!D$15/D$10)</f>
        <v>0.33900933365082475</v>
      </c>
      <c r="E95" s="182">
        <f>IF(CHI_ued!E$15=0,"",CHI_ued!E$15/E$10)</f>
        <v>0.28840466472771431</v>
      </c>
      <c r="F95" s="182">
        <f>IF(CHI_ued!F$15=0,"",CHI_ued!F$15/F$10)</f>
        <v>0.46995489818514335</v>
      </c>
      <c r="G95" s="182">
        <f>IF(CHI_ued!G$15=0,"",CHI_ued!G$15/G$10)</f>
        <v>0.65657275561250472</v>
      </c>
      <c r="H95" s="182">
        <f>IF(CHI_ued!H$15=0,"",CHI_ued!H$15/H$10)</f>
        <v>0.66697576553136062</v>
      </c>
      <c r="I95" s="182">
        <f>IF(CHI_ued!I$15=0,"",CHI_ued!I$15/I$10)</f>
        <v>0.6496184368594542</v>
      </c>
      <c r="J95" s="182">
        <f>IF(CHI_ued!J$15=0,"",CHI_ued!J$15/J$10)</f>
        <v>0.49239303301612797</v>
      </c>
      <c r="K95" s="182">
        <f>IF(CHI_ued!K$15=0,"",CHI_ued!K$15/K$10)</f>
        <v>0.35649871034328678</v>
      </c>
      <c r="L95" s="182">
        <f>IF(CHI_ued!L$15=0,"",CHI_ued!L$15/L$10)</f>
        <v>0.29316518982110823</v>
      </c>
      <c r="M95" s="182">
        <f>IF(CHI_ued!M$15=0,"",CHI_ued!M$15/M$10)</f>
        <v>0.28584506870669341</v>
      </c>
      <c r="N95" s="182">
        <f>IF(CHI_ued!N$15=0,"",CHI_ued!N$15/N$10)</f>
        <v>0.39713331738719371</v>
      </c>
      <c r="O95" s="182">
        <f>IF(CHI_ued!O$15=0,"",CHI_ued!O$15/O$10)</f>
        <v>0.29058988004991898</v>
      </c>
      <c r="P95" s="182">
        <f>IF(CHI_ued!P$15=0,"",CHI_ued!P$15/P$10)</f>
        <v>0.3370982084655928</v>
      </c>
      <c r="Q95" s="182">
        <f>IF(CHI_ued!Q$15=0,"",CHI_ued!Q$15/Q$10)</f>
        <v>0.17127793687291509</v>
      </c>
    </row>
    <row r="96" spans="1:17" x14ac:dyDescent="0.25">
      <c r="A96" s="179" t="s">
        <v>172</v>
      </c>
      <c r="B96" s="182">
        <f>IF((CHI_ued!B$5-CHI_ued!B$15)=0,"",(CHI_ued!B$5-CHI_ued!B$15)/B$10)</f>
        <v>0.32170096907421641</v>
      </c>
      <c r="C96" s="182">
        <f>IF((CHI_ued!C$5-CHI_ued!C$15)=0,"",(CHI_ued!C$5-CHI_ued!C$15)/C$10)</f>
        <v>0.29668810909800974</v>
      </c>
      <c r="D96" s="182">
        <f>IF((CHI_ued!D$5-CHI_ued!D$15)=0,"",(CHI_ued!D$5-CHI_ued!D$15)/D$10)</f>
        <v>0.29856239548621238</v>
      </c>
      <c r="E96" s="182">
        <f>IF((CHI_ued!E$5-CHI_ued!E$15)=0,"",(CHI_ued!E$5-CHI_ued!E$15)/E$10)</f>
        <v>0.29986700365876473</v>
      </c>
      <c r="F96" s="182">
        <f>IF((CHI_ued!F$5-CHI_ued!F$15)=0,"",(CHI_ued!F$5-CHI_ued!F$15)/F$10)</f>
        <v>0.30110294225219647</v>
      </c>
      <c r="G96" s="182">
        <f>IF((CHI_ued!G$5-CHI_ued!G$15)=0,"",(CHI_ued!G$5-CHI_ued!G$15)/G$10)</f>
        <v>0.30320053388393059</v>
      </c>
      <c r="H96" s="182">
        <f>IF((CHI_ued!H$5-CHI_ued!H$15)=0,"",(CHI_ued!H$5-CHI_ued!H$15)/H$10)</f>
        <v>0.30248040755619204</v>
      </c>
      <c r="I96" s="182">
        <f>IF((CHI_ued!I$5-CHI_ued!I$15)=0,"",(CHI_ued!I$5-CHI_ued!I$15)/I$10)</f>
        <v>0.3023836527447033</v>
      </c>
      <c r="J96" s="182">
        <f>IF((CHI_ued!J$5-CHI_ued!J$15)=0,"",(CHI_ued!J$5-CHI_ued!J$15)/J$10)</f>
        <v>0.31201377667991581</v>
      </c>
      <c r="K96" s="182">
        <f>IF((CHI_ued!K$5-CHI_ued!K$15)=0,"",(CHI_ued!K$5-CHI_ued!K$15)/K$10)</f>
        <v>0.30618860709714885</v>
      </c>
      <c r="L96" s="182">
        <f>IF((CHI_ued!L$5-CHI_ued!L$15)=0,"",(CHI_ued!L$5-CHI_ued!L$15)/L$10)</f>
        <v>0.31543865688942457</v>
      </c>
      <c r="M96" s="182">
        <f>IF((CHI_ued!M$5-CHI_ued!M$15)=0,"",(CHI_ued!M$5-CHI_ued!M$15)/M$10)</f>
        <v>0.31508649290869362</v>
      </c>
      <c r="N96" s="182">
        <f>IF((CHI_ued!N$5-CHI_ued!N$15)=0,"",(CHI_ued!N$5-CHI_ued!N$15)/N$10)</f>
        <v>0.31241156662854613</v>
      </c>
      <c r="O96" s="182">
        <f>IF((CHI_ued!O$5-CHI_ued!O$15)=0,"",(CHI_ued!O$5-CHI_ued!O$15)/O$10)</f>
        <v>0.31041659722904752</v>
      </c>
      <c r="P96" s="182">
        <f>IF((CHI_ued!P$5-CHI_ued!P$15)=0,"",(CHI_ued!P$5-CHI_ued!P$15)/P$10)</f>
        <v>0.30784374869043568</v>
      </c>
      <c r="Q96" s="182">
        <f>IF((CHI_ued!Q$5-CHI_ued!Q$15)=0,"",(CHI_ued!Q$5-CHI_ued!Q$15)/Q$10)</f>
        <v>0.31225189670289455</v>
      </c>
    </row>
    <row r="97" spans="1:17" x14ac:dyDescent="0.25">
      <c r="A97" s="180" t="s">
        <v>40</v>
      </c>
      <c r="B97" s="182">
        <f>IF(CHI_ued!B$60=0,"",CHI_ued!B$60/B$11)</f>
        <v>0.28029757159274521</v>
      </c>
      <c r="C97" s="182">
        <f>IF(CHI_ued!C$60=0,"",CHI_ued!C$60/C$11)</f>
        <v>0.25480235468024137</v>
      </c>
      <c r="D97" s="182">
        <f>IF(CHI_ued!D$60=0,"",CHI_ued!D$60/D$11)</f>
        <v>0.25495244331954975</v>
      </c>
      <c r="E97" s="182">
        <f>IF(CHI_ued!E$60=0,"",CHI_ued!E$60/E$11)</f>
        <v>0.2517477766022358</v>
      </c>
      <c r="F97" s="182">
        <f>IF(CHI_ued!F$60=0,"",CHI_ued!F$60/F$11)</f>
        <v>0.25347812618118559</v>
      </c>
      <c r="G97" s="182">
        <f>IF(CHI_ued!G$60=0,"",CHI_ued!G$60/G$11)</f>
        <v>0.25435682015893518</v>
      </c>
      <c r="H97" s="182">
        <f>IF(CHI_ued!H$60=0,"",CHI_ued!H$60/H$11)</f>
        <v>0.26028991224125975</v>
      </c>
      <c r="I97" s="182">
        <f>IF(CHI_ued!I$60=0,"",CHI_ued!I$60/I$11)</f>
        <v>0.2555442055470345</v>
      </c>
      <c r="J97" s="182">
        <f>IF(CHI_ued!J$60=0,"",CHI_ued!J$60/J$11)</f>
        <v>0.25170461125464505</v>
      </c>
      <c r="K97" s="182">
        <f>IF(CHI_ued!K$60=0,"",CHI_ued!K$60/K$11)</f>
        <v>0.27048529103157271</v>
      </c>
      <c r="L97" s="182">
        <f>IF(CHI_ued!L$60=0,"",CHI_ued!L$60/L$11)</f>
        <v>0.26773527488363624</v>
      </c>
      <c r="M97" s="182">
        <f>IF(CHI_ued!M$60=0,"",CHI_ued!M$60/M$11)</f>
        <v>0.26764806450597867</v>
      </c>
      <c r="N97" s="182">
        <f>IF(CHI_ued!N$60=0,"",CHI_ued!N$60/N$11)</f>
        <v>0.26155862473022845</v>
      </c>
      <c r="O97" s="182">
        <f>IF(CHI_ued!O$60=0,"",CHI_ued!O$60/O$11)</f>
        <v>0.26131982161311901</v>
      </c>
      <c r="P97" s="182">
        <f>IF(CHI_ued!P$60=0,"",CHI_ued!P$60/P$11)</f>
        <v>0.25927338435947289</v>
      </c>
      <c r="Q97" s="182">
        <f>IF(CHI_ued!Q$60=0,"",CHI_ued!Q$60/Q$11)</f>
        <v>0.25810852544776997</v>
      </c>
    </row>
    <row r="98" spans="1:17" x14ac:dyDescent="0.25">
      <c r="A98" s="108" t="s">
        <v>39</v>
      </c>
      <c r="B98" s="112">
        <f>IF(CHI_ued!B$108=0,"",CHI_ued!B$108/B$12)</f>
        <v>0.17013336087521538</v>
      </c>
      <c r="C98" s="112">
        <f>IF(CHI_ued!C$108=0,"",CHI_ued!C$108/C$12)</f>
        <v>0.16241420303501994</v>
      </c>
      <c r="D98" s="112">
        <f>IF(CHI_ued!D$108=0,"",CHI_ued!D$108/D$12)</f>
        <v>0.15911321947587864</v>
      </c>
      <c r="E98" s="112">
        <f>IF(CHI_ued!E$108=0,"",CHI_ued!E$108/E$12)</f>
        <v>0.1562934000537835</v>
      </c>
      <c r="F98" s="112">
        <f>IF(CHI_ued!F$108=0,"",CHI_ued!F$108/F$12)</f>
        <v>0.15722691145307233</v>
      </c>
      <c r="G98" s="112">
        <f>IF(CHI_ued!G$108=0,"",CHI_ued!G$108/G$12)</f>
        <v>0.16224609516244612</v>
      </c>
      <c r="H98" s="112">
        <f>IF(CHI_ued!H$108=0,"",CHI_ued!H$108/H$12)</f>
        <v>0.16413662901121787</v>
      </c>
      <c r="I98" s="112">
        <f>IF(CHI_ued!I$108=0,"",CHI_ued!I$108/I$12)</f>
        <v>0.16169072980569052</v>
      </c>
      <c r="J98" s="112">
        <f>IF(CHI_ued!J$108=0,"",CHI_ued!J$108/J$12)</f>
        <v>0.15931246871235255</v>
      </c>
      <c r="K98" s="112">
        <f>IF(CHI_ued!K$108=0,"",CHI_ued!K$108/K$12)</f>
        <v>0.15418271867902206</v>
      </c>
      <c r="L98" s="112">
        <f>IF(CHI_ued!L$108=0,"",CHI_ued!L$108/L$12)</f>
        <v>0.15251343321945796</v>
      </c>
      <c r="M98" s="112">
        <f>IF(CHI_ued!M$108=0,"",CHI_ued!M$108/M$12)</f>
        <v>0.15242777067164384</v>
      </c>
      <c r="N98" s="112">
        <f>IF(CHI_ued!N$108=0,"",CHI_ued!N$108/N$12)</f>
        <v>0.1580887708981065</v>
      </c>
      <c r="O98" s="112">
        <f>IF(CHI_ued!O$108=0,"",CHI_ued!O$108/O$12)</f>
        <v>0.15800873236099042</v>
      </c>
      <c r="P98" s="112">
        <f>IF(CHI_ued!P$108=0,"",CHI_ued!P$108/P$12)</f>
        <v>0.15680387346624014</v>
      </c>
      <c r="Q98" s="112">
        <f>IF(CHI_ued!Q$108=0,"",CHI_ued!Q$108/Q$12)</f>
        <v>0.15563517544771971</v>
      </c>
    </row>
    <row r="99" spans="1:17" x14ac:dyDescent="0.25">
      <c r="A99" s="39" t="s">
        <v>171</v>
      </c>
      <c r="B99" s="211">
        <f t="shared" ref="B99:Q99" si="21">IF(B$51=0,"",B$78/B$51)</f>
        <v>3.3470028323677994</v>
      </c>
      <c r="C99" s="211">
        <f t="shared" si="21"/>
        <v>3.2121335192171245</v>
      </c>
      <c r="D99" s="211">
        <f t="shared" si="21"/>
        <v>3.0660630803450188</v>
      </c>
      <c r="E99" s="211">
        <f t="shared" si="21"/>
        <v>3.1932996669719822</v>
      </c>
      <c r="F99" s="211">
        <f t="shared" si="21"/>
        <v>3.424556625836654</v>
      </c>
      <c r="G99" s="211">
        <f t="shared" si="21"/>
        <v>3.5316012226806692</v>
      </c>
      <c r="H99" s="211">
        <f t="shared" si="21"/>
        <v>3.3486729503409189</v>
      </c>
      <c r="I99" s="211">
        <f t="shared" si="21"/>
        <v>3.1614047236397118</v>
      </c>
      <c r="J99" s="211">
        <f t="shared" si="21"/>
        <v>3.0583612791906343</v>
      </c>
      <c r="K99" s="211">
        <f t="shared" si="21"/>
        <v>2.894675571243654</v>
      </c>
      <c r="L99" s="211">
        <f t="shared" si="21"/>
        <v>3.2774077347731616</v>
      </c>
      <c r="M99" s="211">
        <f t="shared" si="21"/>
        <v>3.3272555396135672</v>
      </c>
      <c r="N99" s="211">
        <f t="shared" si="21"/>
        <v>3.3427823836190926</v>
      </c>
      <c r="O99" s="211">
        <f t="shared" si="21"/>
        <v>2.8908609095535103</v>
      </c>
      <c r="P99" s="211">
        <f t="shared" si="21"/>
        <v>2.8751646556315951</v>
      </c>
      <c r="Q99" s="211">
        <f t="shared" si="21"/>
        <v>2.3152111649179141</v>
      </c>
    </row>
    <row r="100" spans="1:17" x14ac:dyDescent="0.25">
      <c r="A100" s="210" t="s">
        <v>170</v>
      </c>
      <c r="B100" s="109">
        <f t="shared" ref="B100:Q100" si="22">IF(B$52=0,"",B$79/B$52)</f>
        <v>3.7454647098140152</v>
      </c>
      <c r="C100" s="109">
        <f t="shared" si="22"/>
        <v>3.5985857954301874</v>
      </c>
      <c r="D100" s="109">
        <f t="shared" si="22"/>
        <v>3.4012651960360576</v>
      </c>
      <c r="E100" s="109">
        <f t="shared" si="22"/>
        <v>3.5573081997687535</v>
      </c>
      <c r="F100" s="109">
        <f t="shared" si="22"/>
        <v>3.9572175376192407</v>
      </c>
      <c r="G100" s="109">
        <f t="shared" si="22"/>
        <v>4.0596751151760699</v>
      </c>
      <c r="H100" s="109">
        <f t="shared" si="22"/>
        <v>4.0600537206010294</v>
      </c>
      <c r="I100" s="109">
        <f t="shared" si="22"/>
        <v>3.6502869626719661</v>
      </c>
      <c r="J100" s="109">
        <f t="shared" si="22"/>
        <v>3.4419760474495096</v>
      </c>
      <c r="K100" s="109">
        <f t="shared" si="22"/>
        <v>2.9664195610770907</v>
      </c>
      <c r="L100" s="109">
        <f t="shared" si="22"/>
        <v>3.5705999228926011</v>
      </c>
      <c r="M100" s="109">
        <f t="shared" si="22"/>
        <v>3.5812383069357026</v>
      </c>
      <c r="N100" s="109">
        <f t="shared" si="22"/>
        <v>3.9770607444536052</v>
      </c>
      <c r="O100" s="109">
        <f t="shared" si="22"/>
        <v>2.9385665634912779</v>
      </c>
      <c r="P100" s="109">
        <f t="shared" si="22"/>
        <v>3.0326133725410256</v>
      </c>
      <c r="Q100" s="109">
        <f t="shared" si="22"/>
        <v>2.4631362367532339</v>
      </c>
    </row>
    <row r="101" spans="1:17" x14ac:dyDescent="0.25">
      <c r="A101" s="180" t="s">
        <v>169</v>
      </c>
      <c r="B101" s="178">
        <f t="shared" ref="B101:Q101" si="23">IF(B$53=0,"",B$80/B$53)</f>
        <v>1.8576117527762555</v>
      </c>
      <c r="C101" s="178">
        <f t="shared" si="23"/>
        <v>2.0144736183350651</v>
      </c>
      <c r="D101" s="178">
        <f t="shared" si="23"/>
        <v>2.0005962325982494</v>
      </c>
      <c r="E101" s="178">
        <f t="shared" si="23"/>
        <v>2.0671729641205232</v>
      </c>
      <c r="F101" s="178">
        <f t="shared" si="23"/>
        <v>1.9466376745094693</v>
      </c>
      <c r="G101" s="178">
        <f t="shared" si="23"/>
        <v>1.9352535581769883</v>
      </c>
      <c r="H101" s="178">
        <f t="shared" si="23"/>
        <v>1.7258448544033786</v>
      </c>
      <c r="I101" s="178">
        <f t="shared" si="23"/>
        <v>1.8541789716685209</v>
      </c>
      <c r="J101" s="178">
        <f t="shared" si="23"/>
        <v>1.9308799271615649</v>
      </c>
      <c r="K101" s="178">
        <f t="shared" si="23"/>
        <v>1.8136825682700066</v>
      </c>
      <c r="L101" s="178">
        <f t="shared" si="23"/>
        <v>1.8310838143792658</v>
      </c>
      <c r="M101" s="178">
        <f t="shared" si="23"/>
        <v>1.7996820197079499</v>
      </c>
      <c r="N101" s="178">
        <f t="shared" si="23"/>
        <v>1.8260476742801681</v>
      </c>
      <c r="O101" s="178">
        <f t="shared" si="23"/>
        <v>1.6670349623754888</v>
      </c>
      <c r="P101" s="178">
        <f t="shared" si="23"/>
        <v>1.6450449189487781</v>
      </c>
      <c r="Q101" s="178">
        <f t="shared" si="23"/>
        <v>1.5852002052704672</v>
      </c>
    </row>
    <row r="102" spans="1:17" x14ac:dyDescent="0.25">
      <c r="A102" s="108" t="s">
        <v>39</v>
      </c>
      <c r="B102" s="107">
        <f t="shared" ref="B102:Q102" si="24">IF(B$54=0,"",B$81/B$54)</f>
        <v>1.4114859796005881</v>
      </c>
      <c r="C102" s="107">
        <f t="shared" si="24"/>
        <v>1.5268749628330915</v>
      </c>
      <c r="D102" s="107">
        <f t="shared" si="24"/>
        <v>1.518038034972526</v>
      </c>
      <c r="E102" s="107">
        <f t="shared" si="24"/>
        <v>1.5660097796185117</v>
      </c>
      <c r="F102" s="107">
        <f t="shared" si="24"/>
        <v>1.4763496484133998</v>
      </c>
      <c r="G102" s="107">
        <f t="shared" si="24"/>
        <v>1.4676364568003213</v>
      </c>
      <c r="H102" s="107">
        <f t="shared" si="24"/>
        <v>1.3143080368310209</v>
      </c>
      <c r="I102" s="107">
        <f t="shared" si="24"/>
        <v>1.4058770784003631</v>
      </c>
      <c r="J102" s="107">
        <f t="shared" si="24"/>
        <v>1.4619116128096081</v>
      </c>
      <c r="K102" s="107">
        <f t="shared" si="24"/>
        <v>1.3714177131777019</v>
      </c>
      <c r="L102" s="107">
        <f t="shared" si="24"/>
        <v>1.3855942987413983</v>
      </c>
      <c r="M102" s="107">
        <f t="shared" si="24"/>
        <v>1.3622209303898762</v>
      </c>
      <c r="N102" s="107">
        <f t="shared" si="24"/>
        <v>1.382609174449676</v>
      </c>
      <c r="O102" s="107">
        <f t="shared" si="24"/>
        <v>1.2626480459246916</v>
      </c>
      <c r="P102" s="107">
        <f t="shared" si="24"/>
        <v>1.2454728847345293</v>
      </c>
      <c r="Q102" s="107">
        <f t="shared" si="24"/>
        <v>1.2051739118924081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2965.0152542101091</v>
      </c>
      <c r="C5" s="96">
        <v>3162.1975688419684</v>
      </c>
      <c r="D5" s="96">
        <v>3362.8806425063613</v>
      </c>
      <c r="E5" s="96">
        <v>3418.6619287466933</v>
      </c>
      <c r="F5" s="96">
        <v>3044.0599356302246</v>
      </c>
      <c r="G5" s="96">
        <v>3493.4158911855857</v>
      </c>
      <c r="H5" s="96">
        <v>3006.5752179124584</v>
      </c>
      <c r="I5" s="96">
        <v>3143.3271146449597</v>
      </c>
      <c r="J5" s="96">
        <v>3359.3962921067109</v>
      </c>
      <c r="K5" s="96">
        <v>3006.4302164132914</v>
      </c>
      <c r="L5" s="96">
        <v>2501.4450089406951</v>
      </c>
      <c r="M5" s="96">
        <v>2834.9318604397927</v>
      </c>
      <c r="N5" s="96">
        <v>2309.3036292682668</v>
      </c>
      <c r="O5" s="96">
        <v>2374.6401561503549</v>
      </c>
      <c r="P5" s="96">
        <v>2318.2376651588165</v>
      </c>
      <c r="Q5" s="96">
        <v>1536.1975656087923</v>
      </c>
    </row>
    <row r="6" spans="1:17" x14ac:dyDescent="0.25">
      <c r="A6" s="132" t="s">
        <v>83</v>
      </c>
      <c r="B6" s="160">
        <v>22.462882810949687</v>
      </c>
      <c r="C6" s="160">
        <v>26.312590950155869</v>
      </c>
      <c r="D6" s="160">
        <v>29.373698265854756</v>
      </c>
      <c r="E6" s="160">
        <v>31.329056488159747</v>
      </c>
      <c r="F6" s="160">
        <v>23.299196972679802</v>
      </c>
      <c r="G6" s="160">
        <v>22.819170748451587</v>
      </c>
      <c r="H6" s="160">
        <v>19.417770080495856</v>
      </c>
      <c r="I6" s="160">
        <v>20.545415703495738</v>
      </c>
      <c r="J6" s="160">
        <v>24.94108082733452</v>
      </c>
      <c r="K6" s="160">
        <v>25.236058942777717</v>
      </c>
      <c r="L6" s="160">
        <v>22.394766433711602</v>
      </c>
      <c r="M6" s="160">
        <v>25.397346792824106</v>
      </c>
      <c r="N6" s="160">
        <v>18.337856592623751</v>
      </c>
      <c r="O6" s="160">
        <v>21.039194282012108</v>
      </c>
      <c r="P6" s="160">
        <v>19.434760336605102</v>
      </c>
      <c r="Q6" s="160">
        <v>15.679444269760028</v>
      </c>
    </row>
    <row r="7" spans="1:17" x14ac:dyDescent="0.25">
      <c r="A7" s="76" t="s">
        <v>82</v>
      </c>
      <c r="B7" s="159">
        <v>22.395677228816165</v>
      </c>
      <c r="C7" s="159">
        <v>26.233867617664256</v>
      </c>
      <c r="D7" s="159">
        <v>29.285816558596373</v>
      </c>
      <c r="E7" s="159">
        <v>31.235324641864647</v>
      </c>
      <c r="F7" s="159">
        <v>23.229489263790839</v>
      </c>
      <c r="G7" s="159">
        <v>22.750899206153981</v>
      </c>
      <c r="H7" s="159">
        <v>19.359675019724829</v>
      </c>
      <c r="I7" s="159">
        <v>20.483946895856519</v>
      </c>
      <c r="J7" s="159">
        <v>24.866460847782157</v>
      </c>
      <c r="K7" s="159">
        <v>25.160556432869303</v>
      </c>
      <c r="L7" s="159">
        <v>22.327764645580107</v>
      </c>
      <c r="M7" s="159">
        <v>25.321361733817046</v>
      </c>
      <c r="N7" s="159">
        <v>18.282992471319268</v>
      </c>
      <c r="O7" s="159">
        <v>20.976248162796562</v>
      </c>
      <c r="P7" s="159">
        <v>19.376614443531647</v>
      </c>
      <c r="Q7" s="159">
        <v>15.632533720096934</v>
      </c>
    </row>
    <row r="8" spans="1:17" x14ac:dyDescent="0.25">
      <c r="A8" s="76" t="s">
        <v>81</v>
      </c>
      <c r="B8" s="159">
        <v>19.22964305799232</v>
      </c>
      <c r="C8" s="159">
        <v>22.525235792790234</v>
      </c>
      <c r="D8" s="159">
        <v>25.14573653343448</v>
      </c>
      <c r="E8" s="159">
        <v>26.819646377593333</v>
      </c>
      <c r="F8" s="159">
        <v>19.945580676051517</v>
      </c>
      <c r="G8" s="159">
        <v>19.534647981968067</v>
      </c>
      <c r="H8" s="159">
        <v>16.622834690126385</v>
      </c>
      <c r="I8" s="159">
        <v>17.588170395640773</v>
      </c>
      <c r="J8" s="159">
        <v>21.351136709683157</v>
      </c>
      <c r="K8" s="159">
        <v>21.60365656288414</v>
      </c>
      <c r="L8" s="159">
        <v>19.171331147107338</v>
      </c>
      <c r="M8" s="159">
        <v>21.741729125167694</v>
      </c>
      <c r="N8" s="159">
        <v>15.698360699852554</v>
      </c>
      <c r="O8" s="159">
        <v>18.010875971521891</v>
      </c>
      <c r="P8" s="159">
        <v>16.637379419901023</v>
      </c>
      <c r="Q8" s="159">
        <v>13.42259224662808</v>
      </c>
    </row>
    <row r="9" spans="1:17" x14ac:dyDescent="0.25">
      <c r="A9" s="76" t="s">
        <v>80</v>
      </c>
      <c r="B9" s="159">
        <v>27.977795140486801</v>
      </c>
      <c r="C9" s="159">
        <v>32.772653688957391</v>
      </c>
      <c r="D9" s="159">
        <v>36.585300271430839</v>
      </c>
      <c r="E9" s="159">
        <v>39.020722840756996</v>
      </c>
      <c r="F9" s="159">
        <v>29.019434652516285</v>
      </c>
      <c r="G9" s="159">
        <v>28.421556122118048</v>
      </c>
      <c r="H9" s="159">
        <v>24.185070009463256</v>
      </c>
      <c r="I9" s="159">
        <v>25.58956641791082</v>
      </c>
      <c r="J9" s="159">
        <v>31.064421064839578</v>
      </c>
      <c r="K9" s="159">
        <v>31.431819913609498</v>
      </c>
      <c r="L9" s="159">
        <v>27.892955359942238</v>
      </c>
      <c r="M9" s="159">
        <v>31.632705902519515</v>
      </c>
      <c r="N9" s="159">
        <v>22.840024558822943</v>
      </c>
      <c r="O9" s="159">
        <v>26.20457367369179</v>
      </c>
      <c r="P9" s="159">
        <v>24.206231581146174</v>
      </c>
      <c r="Q9" s="159">
        <v>19.528939512705374</v>
      </c>
    </row>
    <row r="10" spans="1:17" x14ac:dyDescent="0.25">
      <c r="A10" s="129" t="s">
        <v>79</v>
      </c>
      <c r="B10" s="158">
        <v>62.896071870659135</v>
      </c>
      <c r="C10" s="158">
        <v>73.675254660436437</v>
      </c>
      <c r="D10" s="158">
        <v>82.246355144393348</v>
      </c>
      <c r="E10" s="158">
        <v>87.72135816684731</v>
      </c>
      <c r="F10" s="158">
        <v>65.237751523503462</v>
      </c>
      <c r="G10" s="158">
        <v>63.893678095664455</v>
      </c>
      <c r="H10" s="158">
        <v>54.3697562253884</v>
      </c>
      <c r="I10" s="158">
        <v>57.527163969788077</v>
      </c>
      <c r="J10" s="158">
        <v>69.83502631653667</v>
      </c>
      <c r="K10" s="158">
        <v>70.660965039777636</v>
      </c>
      <c r="L10" s="158">
        <v>62.705346014392504</v>
      </c>
      <c r="M10" s="158">
        <v>71.112571019907506</v>
      </c>
      <c r="N10" s="158">
        <v>51.345998459346518</v>
      </c>
      <c r="O10" s="158">
        <v>58.90974398963391</v>
      </c>
      <c r="P10" s="158">
        <v>54.417328942494294</v>
      </c>
      <c r="Q10" s="158">
        <v>43.902443955328081</v>
      </c>
    </row>
    <row r="11" spans="1:17" x14ac:dyDescent="0.25">
      <c r="A11" s="92" t="s">
        <v>125</v>
      </c>
      <c r="B11" s="91">
        <v>3.5971345252942211</v>
      </c>
      <c r="C11" s="91">
        <v>2.3589853840428217</v>
      </c>
      <c r="D11" s="91">
        <v>5.942881694239925</v>
      </c>
      <c r="E11" s="91">
        <v>2.8613166123926219</v>
      </c>
      <c r="F11" s="91">
        <v>1.6096707711599909</v>
      </c>
      <c r="G11" s="91">
        <v>1.1608888229910332</v>
      </c>
      <c r="H11" s="91">
        <v>4.0679943788411386</v>
      </c>
      <c r="I11" s="91">
        <v>3.8384422144047772</v>
      </c>
      <c r="J11" s="91">
        <v>2.1939522219499117</v>
      </c>
      <c r="K11" s="91">
        <v>0.26895120011965712</v>
      </c>
      <c r="L11" s="91">
        <v>0.65890691736645479</v>
      </c>
      <c r="M11" s="91">
        <v>0.62398354041668713</v>
      </c>
      <c r="N11" s="91">
        <v>0.36838085276816024</v>
      </c>
      <c r="O11" s="91">
        <v>0.7660865843032546</v>
      </c>
      <c r="P11" s="91">
        <v>0.26925599989047438</v>
      </c>
      <c r="Q11" s="91">
        <v>0.7708230067250913</v>
      </c>
    </row>
    <row r="12" spans="1:17" x14ac:dyDescent="0.25">
      <c r="A12" s="92" t="s">
        <v>26</v>
      </c>
      <c r="B12" s="91">
        <v>18.868821561197741</v>
      </c>
      <c r="C12" s="91">
        <v>22.102576398130928</v>
      </c>
      <c r="D12" s="91">
        <v>24.673906543317997</v>
      </c>
      <c r="E12" s="91">
        <v>26.316407450054189</v>
      </c>
      <c r="F12" s="91">
        <v>19.571325457051039</v>
      </c>
      <c r="G12" s="91">
        <v>19.168103428699336</v>
      </c>
      <c r="H12" s="91">
        <v>16.310926867616523</v>
      </c>
      <c r="I12" s="91">
        <v>17.258149190936422</v>
      </c>
      <c r="J12" s="91">
        <v>20.950507894961</v>
      </c>
      <c r="K12" s="91">
        <v>21.198289511933286</v>
      </c>
      <c r="L12" s="91">
        <v>18.811603804317748</v>
      </c>
      <c r="M12" s="91">
        <v>21.333771305972252</v>
      </c>
      <c r="N12" s="91">
        <v>15.403799537803954</v>
      </c>
      <c r="O12" s="91">
        <v>17.672923196890171</v>
      </c>
      <c r="P12" s="91">
        <v>16.325198682748287</v>
      </c>
      <c r="Q12" s="91">
        <v>13.170733186598426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40.430115784167171</v>
      </c>
      <c r="C14" s="157">
        <v>49.213692878262684</v>
      </c>
      <c r="D14" s="157">
        <v>51.629566906835421</v>
      </c>
      <c r="E14" s="157">
        <v>58.543634104400496</v>
      </c>
      <c r="F14" s="157">
        <v>44.056755295292433</v>
      </c>
      <c r="G14" s="157">
        <v>43.56468584397409</v>
      </c>
      <c r="H14" s="157">
        <v>33.990834978930742</v>
      </c>
      <c r="I14" s="157">
        <v>36.430572564446877</v>
      </c>
      <c r="J14" s="157">
        <v>46.690566199625763</v>
      </c>
      <c r="K14" s="157">
        <v>49.193724327724688</v>
      </c>
      <c r="L14" s="157">
        <v>43.234835292708297</v>
      </c>
      <c r="M14" s="157">
        <v>49.154816173518569</v>
      </c>
      <c r="N14" s="157">
        <v>35.573818068774401</v>
      </c>
      <c r="O14" s="157">
        <v>40.470734208440483</v>
      </c>
      <c r="P14" s="157">
        <v>37.822874259855531</v>
      </c>
      <c r="Q14" s="157">
        <v>29.960887762004567</v>
      </c>
    </row>
    <row r="15" spans="1:17" x14ac:dyDescent="0.25">
      <c r="A15" s="232" t="s">
        <v>185</v>
      </c>
      <c r="B15" s="246">
        <v>1272.6157373868932</v>
      </c>
      <c r="C15" s="246">
        <v>1179.7531700000002</v>
      </c>
      <c r="D15" s="246">
        <v>1149.8061599999992</v>
      </c>
      <c r="E15" s="246">
        <v>1058.2667599999997</v>
      </c>
      <c r="F15" s="246">
        <v>1288.6507999999994</v>
      </c>
      <c r="G15" s="246">
        <v>1774.1729127126378</v>
      </c>
      <c r="H15" s="246">
        <v>1543.6007200000006</v>
      </c>
      <c r="I15" s="246">
        <v>1595.3934899999995</v>
      </c>
      <c r="J15" s="246">
        <v>1480.2842699999994</v>
      </c>
      <c r="K15" s="246">
        <v>1105.0939399999993</v>
      </c>
      <c r="L15" s="246">
        <v>814.1775192439917</v>
      </c>
      <c r="M15" s="246">
        <v>921.44382764753288</v>
      </c>
      <c r="N15" s="246">
        <v>927.69202143840891</v>
      </c>
      <c r="O15" s="246">
        <v>789.50424385906445</v>
      </c>
      <c r="P15" s="246">
        <v>853.9830866141441</v>
      </c>
      <c r="Q15" s="246">
        <v>354.87617736456747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218.73492999999996</v>
      </c>
      <c r="G17" s="244">
        <v>339.16154819177336</v>
      </c>
      <c r="H17" s="244">
        <v>397.90866</v>
      </c>
      <c r="I17" s="244">
        <v>357.58744999999999</v>
      </c>
      <c r="J17" s="244">
        <v>162.10863999999998</v>
      </c>
      <c r="K17" s="244">
        <v>162.09744999999998</v>
      </c>
      <c r="L17" s="244">
        <v>23.001202735697177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1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0.99984999999992397</v>
      </c>
      <c r="I20" s="244">
        <v>4.7994099999999946</v>
      </c>
      <c r="J20" s="244">
        <v>21.990819999999999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1</v>
      </c>
      <c r="E21" s="244">
        <v>1.0002000000000066</v>
      </c>
      <c r="F21" s="244">
        <v>0</v>
      </c>
      <c r="G21" s="244">
        <v>2.0779593006593018</v>
      </c>
      <c r="H21" s="244">
        <v>4.1903599999999983</v>
      </c>
      <c r="I21" s="244">
        <v>25.199380000000019</v>
      </c>
      <c r="J21" s="244">
        <v>3.1000699999999597</v>
      </c>
      <c r="K21" s="244">
        <v>5.1999999999999886</v>
      </c>
      <c r="L21" s="244">
        <v>6.7115696952326402</v>
      </c>
      <c r="M21" s="244">
        <v>5.2545521923274503</v>
      </c>
      <c r="N21" s="244">
        <v>7.9671354277623907</v>
      </c>
      <c r="O21" s="244">
        <v>10.079287365329044</v>
      </c>
      <c r="P21" s="244">
        <v>30.643887797522783</v>
      </c>
      <c r="Q21" s="244">
        <v>21.185610753832467</v>
      </c>
    </row>
    <row r="22" spans="1:17" x14ac:dyDescent="0.25">
      <c r="A22" s="245" t="s">
        <v>67</v>
      </c>
      <c r="B22" s="244">
        <v>468.70727045449024</v>
      </c>
      <c r="C22" s="244">
        <v>420.32522</v>
      </c>
      <c r="D22" s="244">
        <v>554.80612999999994</v>
      </c>
      <c r="E22" s="244">
        <v>505.49818999999997</v>
      </c>
      <c r="F22" s="244">
        <v>427.69893999999999</v>
      </c>
      <c r="G22" s="244">
        <v>360.06018916595002</v>
      </c>
      <c r="H22" s="244">
        <v>414.61323000000004</v>
      </c>
      <c r="I22" s="244">
        <v>360.15580999999997</v>
      </c>
      <c r="J22" s="244">
        <v>348.58562000000001</v>
      </c>
      <c r="K22" s="244">
        <v>171.10471999999999</v>
      </c>
      <c r="L22" s="244">
        <v>22.045475198247381</v>
      </c>
      <c r="M22" s="244">
        <v>0</v>
      </c>
      <c r="N22" s="244">
        <v>0</v>
      </c>
      <c r="O22" s="244">
        <v>7.3564453278194932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803.90846693240292</v>
      </c>
      <c r="C23" s="244">
        <v>758.42795000000024</v>
      </c>
      <c r="D23" s="244">
        <v>594.00002999999924</v>
      </c>
      <c r="E23" s="244">
        <v>551.76836999999978</v>
      </c>
      <c r="F23" s="244">
        <v>642.21692999999959</v>
      </c>
      <c r="G23" s="244">
        <v>1072.873216054255</v>
      </c>
      <c r="H23" s="244">
        <v>725.88862000000063</v>
      </c>
      <c r="I23" s="244">
        <v>847.65143999999964</v>
      </c>
      <c r="J23" s="244">
        <v>944.49911999999949</v>
      </c>
      <c r="K23" s="244">
        <v>766.69176999999945</v>
      </c>
      <c r="L23" s="244">
        <v>762.41927161481453</v>
      </c>
      <c r="M23" s="244">
        <v>916.18927545520546</v>
      </c>
      <c r="N23" s="244">
        <v>919.72488601064651</v>
      </c>
      <c r="O23" s="244">
        <v>772.06851116591588</v>
      </c>
      <c r="P23" s="244">
        <v>823.33919881662132</v>
      </c>
      <c r="Q23" s="244">
        <v>333.690566610735</v>
      </c>
    </row>
    <row r="24" spans="1:17" x14ac:dyDescent="0.25">
      <c r="A24" s="156" t="s">
        <v>184</v>
      </c>
      <c r="B24" s="206">
        <v>1081.614284120622</v>
      </c>
      <c r="C24" s="206">
        <v>1266.9822686355528</v>
      </c>
      <c r="D24" s="206">
        <v>1414.3781939827716</v>
      </c>
      <c r="E24" s="206">
        <v>1508.53099714777</v>
      </c>
      <c r="F24" s="206">
        <v>1121.8837967629938</v>
      </c>
      <c r="G24" s="206">
        <v>1098.769968264337</v>
      </c>
      <c r="H24" s="206">
        <v>934.98851690560991</v>
      </c>
      <c r="I24" s="206">
        <v>989.28598279757591</v>
      </c>
      <c r="J24" s="206">
        <v>1200.9424396365575</v>
      </c>
      <c r="K24" s="206">
        <v>1215.1459835828764</v>
      </c>
      <c r="L24" s="206">
        <v>1078.3344002685217</v>
      </c>
      <c r="M24" s="206">
        <v>1222.9121836709721</v>
      </c>
      <c r="N24" s="206">
        <v>882.98940958143248</v>
      </c>
      <c r="O24" s="206">
        <v>1013.0620033649691</v>
      </c>
      <c r="P24" s="206">
        <v>935.80661776351337</v>
      </c>
      <c r="Q24" s="206">
        <v>754.98372279175351</v>
      </c>
    </row>
    <row r="25" spans="1:17" x14ac:dyDescent="0.25">
      <c r="A25" s="88" t="s">
        <v>33</v>
      </c>
      <c r="B25" s="87">
        <v>130.90199829239336</v>
      </c>
      <c r="C25" s="87">
        <v>150.26383289473685</v>
      </c>
      <c r="D25" s="87">
        <v>153.72342631578948</v>
      </c>
      <c r="E25" s="87">
        <v>151.15997105263156</v>
      </c>
      <c r="F25" s="87">
        <v>129.7607223684191</v>
      </c>
      <c r="G25" s="87">
        <v>131.50908170730042</v>
      </c>
      <c r="H25" s="87">
        <v>117.65845921052951</v>
      </c>
      <c r="I25" s="87">
        <v>98.400786842105262</v>
      </c>
      <c r="J25" s="87">
        <v>113.06028815789475</v>
      </c>
      <c r="K25" s="87">
        <v>122.13620263157898</v>
      </c>
      <c r="L25" s="87">
        <v>117.4253637182584</v>
      </c>
      <c r="M25" s="87">
        <v>117.86357727040853</v>
      </c>
      <c r="N25" s="87">
        <v>120.34837769390197</v>
      </c>
      <c r="O25" s="87">
        <v>90.114768938459832</v>
      </c>
      <c r="P25" s="87">
        <v>78.520078349385955</v>
      </c>
      <c r="Q25" s="87">
        <v>77.319730349333341</v>
      </c>
    </row>
    <row r="26" spans="1:17" x14ac:dyDescent="0.25">
      <c r="A26" s="88" t="s">
        <v>31</v>
      </c>
      <c r="B26" s="87">
        <v>49.012430145883009</v>
      </c>
      <c r="C26" s="87">
        <v>176.3903105263158</v>
      </c>
      <c r="D26" s="87">
        <v>319.04289605263159</v>
      </c>
      <c r="E26" s="87">
        <v>230.8271</v>
      </c>
      <c r="F26" s="87">
        <v>83.829467105263163</v>
      </c>
      <c r="G26" s="87">
        <v>31.766442943795404</v>
      </c>
      <c r="H26" s="87">
        <v>0</v>
      </c>
      <c r="I26" s="87">
        <v>158.8931197368421</v>
      </c>
      <c r="J26" s="87">
        <v>162.02114342105264</v>
      </c>
      <c r="K26" s="87">
        <v>154.63829868421053</v>
      </c>
      <c r="L26" s="87">
        <v>136.61574847856275</v>
      </c>
      <c r="M26" s="87">
        <v>164.1568407841242</v>
      </c>
      <c r="N26" s="87">
        <v>139.78142195646345</v>
      </c>
      <c r="O26" s="87">
        <v>166.26694186204844</v>
      </c>
      <c r="P26" s="87">
        <v>170.51397122786864</v>
      </c>
      <c r="Q26" s="87">
        <v>200.16840514051427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8.6913904257160107E-14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4.0313450920354681</v>
      </c>
      <c r="C28" s="87">
        <v>1.6776649420579219</v>
      </c>
      <c r="D28" s="87">
        <v>4.6870996417355775</v>
      </c>
      <c r="E28" s="87">
        <v>2.9861891451949534</v>
      </c>
      <c r="F28" s="87">
        <v>1.6482693415042144</v>
      </c>
      <c r="G28" s="87">
        <v>1.3349971709147643</v>
      </c>
      <c r="H28" s="87">
        <v>4.5973473141864973</v>
      </c>
      <c r="I28" s="87">
        <v>4.0949026235360924</v>
      </c>
      <c r="J28" s="87">
        <v>2.704657556887454</v>
      </c>
      <c r="K28" s="87">
        <v>0.64497827115733108</v>
      </c>
      <c r="L28" s="87">
        <v>1.0970269149994618</v>
      </c>
      <c r="M28" s="87">
        <v>1.1649917344209042</v>
      </c>
      <c r="N28" s="87">
        <v>0.39527485392845729</v>
      </c>
      <c r="O28" s="87">
        <v>2.0332461682752179</v>
      </c>
      <c r="P28" s="87">
        <v>0.61467399547580903</v>
      </c>
      <c r="Q28" s="87">
        <v>0.9239893111299563</v>
      </c>
    </row>
    <row r="29" spans="1:17" x14ac:dyDescent="0.25">
      <c r="A29" s="88" t="s">
        <v>29</v>
      </c>
      <c r="B29" s="87">
        <v>145.18073943229891</v>
      </c>
      <c r="C29" s="87">
        <v>224.39736973684211</v>
      </c>
      <c r="D29" s="87">
        <v>49.286668421052639</v>
      </c>
      <c r="E29" s="87">
        <v>26.416535526315794</v>
      </c>
      <c r="F29" s="87">
        <v>21.986152631578946</v>
      </c>
      <c r="G29" s="87">
        <v>7.9190020013520206</v>
      </c>
      <c r="H29" s="87">
        <v>22.840447368421053</v>
      </c>
      <c r="I29" s="87">
        <v>11.407209210526315</v>
      </c>
      <c r="J29" s="87">
        <v>3.4946671052631579</v>
      </c>
      <c r="K29" s="87">
        <v>7.9167144736842108</v>
      </c>
      <c r="L29" s="87">
        <v>6.1598548984002672</v>
      </c>
      <c r="M29" s="87">
        <v>8.7989010050509204</v>
      </c>
      <c r="N29" s="87">
        <v>6.1610989857579375</v>
      </c>
      <c r="O29" s="87">
        <v>1.7601867267381583</v>
      </c>
      <c r="P29" s="87">
        <v>0.8798302511312065</v>
      </c>
      <c r="Q29" s="87">
        <v>0.87994989976852744</v>
      </c>
    </row>
    <row r="30" spans="1:17" x14ac:dyDescent="0.25">
      <c r="A30" s="88" t="s">
        <v>28</v>
      </c>
      <c r="B30" s="87">
        <v>0.989717490071234</v>
      </c>
      <c r="C30" s="87">
        <v>7.3870815789474369</v>
      </c>
      <c r="D30" s="87">
        <v>55.33067105263143</v>
      </c>
      <c r="E30" s="87">
        <v>6.2841578947367971</v>
      </c>
      <c r="F30" s="87">
        <v>25.680586842105122</v>
      </c>
      <c r="G30" s="87">
        <v>53.215137786264506</v>
      </c>
      <c r="H30" s="87">
        <v>55.133510526315831</v>
      </c>
      <c r="I30" s="87">
        <v>54.618034210526318</v>
      </c>
      <c r="J30" s="87">
        <v>10.695935526315775</v>
      </c>
      <c r="K30" s="87">
        <v>19.872069736842061</v>
      </c>
      <c r="L30" s="87">
        <v>7.8209453706748713</v>
      </c>
      <c r="M30" s="87">
        <v>0</v>
      </c>
      <c r="N30" s="87">
        <v>2.1779121596259241</v>
      </c>
      <c r="O30" s="87">
        <v>3.272301138247836</v>
      </c>
      <c r="P30" s="87">
        <v>4.3557860777761404</v>
      </c>
      <c r="Q30" s="87">
        <v>6.5336797499877175</v>
      </c>
    </row>
    <row r="31" spans="1:17" x14ac:dyDescent="0.25">
      <c r="A31" s="88" t="s">
        <v>26</v>
      </c>
      <c r="B31" s="87">
        <v>580.60831079945456</v>
      </c>
      <c r="C31" s="87">
        <v>503.32043264086354</v>
      </c>
      <c r="D31" s="87">
        <v>612.8792706568255</v>
      </c>
      <c r="E31" s="87">
        <v>917.16022247625949</v>
      </c>
      <c r="F31" s="87">
        <v>643.95244189517643</v>
      </c>
      <c r="G31" s="87">
        <v>683.92225486954453</v>
      </c>
      <c r="H31" s="87">
        <v>539.6879656440517</v>
      </c>
      <c r="I31" s="87">
        <v>474.00231964772394</v>
      </c>
      <c r="J31" s="87">
        <v>703.56793471124934</v>
      </c>
      <c r="K31" s="87">
        <v>764.3071592590868</v>
      </c>
      <c r="L31" s="87">
        <v>627.89798914837456</v>
      </c>
      <c r="M31" s="87">
        <v>742.79313627437807</v>
      </c>
      <c r="N31" s="87">
        <v>428.9596216095772</v>
      </c>
      <c r="O31" s="87">
        <v>571.77549145825753</v>
      </c>
      <c r="P31" s="87">
        <v>498.5954014347783</v>
      </c>
      <c r="Q31" s="87">
        <v>274.68846687871451</v>
      </c>
    </row>
    <row r="32" spans="1:17" x14ac:dyDescent="0.25">
      <c r="A32" s="88" t="s">
        <v>25</v>
      </c>
      <c r="B32" s="87">
        <v>0</v>
      </c>
      <c r="C32" s="87">
        <v>9.2114473684210524E-2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18.435356966428731</v>
      </c>
      <c r="C33" s="87">
        <v>44.947211842105268</v>
      </c>
      <c r="D33" s="87">
        <v>64.013047368421056</v>
      </c>
      <c r="E33" s="87">
        <v>47.696618421052634</v>
      </c>
      <c r="F33" s="87">
        <v>52.852118421052204</v>
      </c>
      <c r="G33" s="87">
        <v>45.67001423720609</v>
      </c>
      <c r="H33" s="87">
        <v>34.815568421052632</v>
      </c>
      <c r="I33" s="87">
        <v>27.648996052631581</v>
      </c>
      <c r="J33" s="87">
        <v>24.407434210525903</v>
      </c>
      <c r="K33" s="87">
        <v>12.912909210526902</v>
      </c>
      <c r="L33" s="87">
        <v>18.523135110844326</v>
      </c>
      <c r="M33" s="87">
        <v>17.687123004118995</v>
      </c>
      <c r="N33" s="87">
        <v>15.949105309319012</v>
      </c>
      <c r="O33" s="87">
        <v>20.745054370226352</v>
      </c>
      <c r="P33" s="87">
        <v>19.44737227399165</v>
      </c>
      <c r="Q33" s="87">
        <v>19.732584090445418</v>
      </c>
    </row>
    <row r="34" spans="1:17" x14ac:dyDescent="0.25">
      <c r="A34" s="88" t="s">
        <v>22</v>
      </c>
      <c r="B34" s="87">
        <v>152.45438590205674</v>
      </c>
      <c r="C34" s="87">
        <v>158.50624999999999</v>
      </c>
      <c r="D34" s="87">
        <v>155.41511447368421</v>
      </c>
      <c r="E34" s="87">
        <v>126.00020263157896</v>
      </c>
      <c r="F34" s="87">
        <v>162.17403815789473</v>
      </c>
      <c r="G34" s="87">
        <v>143.4330375479592</v>
      </c>
      <c r="H34" s="87">
        <v>160.25521842105263</v>
      </c>
      <c r="I34" s="87">
        <v>160.22061447368421</v>
      </c>
      <c r="J34" s="87">
        <v>180.99037894736844</v>
      </c>
      <c r="K34" s="87">
        <v>132.71765131578945</v>
      </c>
      <c r="L34" s="87">
        <v>162.79433662840717</v>
      </c>
      <c r="M34" s="87">
        <v>170.44761359847044</v>
      </c>
      <c r="N34" s="87">
        <v>169.21659701285853</v>
      </c>
      <c r="O34" s="87">
        <v>157.09401270271564</v>
      </c>
      <c r="P34" s="87">
        <v>162.87950415310573</v>
      </c>
      <c r="Q34" s="87">
        <v>174.73691737185982</v>
      </c>
    </row>
    <row r="35" spans="1:17" x14ac:dyDescent="0.25">
      <c r="A35" s="156" t="s">
        <v>181</v>
      </c>
      <c r="B35" s="204">
        <v>332.21010155133325</v>
      </c>
      <c r="C35" s="204">
        <v>389.14455393806207</v>
      </c>
      <c r="D35" s="204">
        <v>434.41615958042195</v>
      </c>
      <c r="E35" s="204">
        <v>463.33452055252872</v>
      </c>
      <c r="F35" s="204">
        <v>344.57859472006163</v>
      </c>
      <c r="G35" s="204">
        <v>337.47934739547441</v>
      </c>
      <c r="H35" s="204">
        <v>287.17504447815116</v>
      </c>
      <c r="I35" s="204">
        <v>303.85212328782632</v>
      </c>
      <c r="J35" s="204">
        <v>368.86089217408494</v>
      </c>
      <c r="K35" s="204">
        <v>373.22340924331121</v>
      </c>
      <c r="L35" s="204">
        <v>331.20270865390262</v>
      </c>
      <c r="M35" s="204">
        <v>375.60874212751219</v>
      </c>
      <c r="N35" s="204">
        <v>271.20389008572522</v>
      </c>
      <c r="O35" s="204">
        <v>311.15475817638287</v>
      </c>
      <c r="P35" s="204">
        <v>287.4263183130787</v>
      </c>
      <c r="Q35" s="204">
        <v>231.88785771460954</v>
      </c>
    </row>
    <row r="36" spans="1:17" x14ac:dyDescent="0.25">
      <c r="A36" s="152" t="s">
        <v>190</v>
      </c>
      <c r="B36" s="151">
        <v>284.88767110146466</v>
      </c>
      <c r="C36" s="151">
        <v>371.93667679501812</v>
      </c>
      <c r="D36" s="151">
        <v>410.54145723990109</v>
      </c>
      <c r="E36" s="151">
        <v>457.98805178607574</v>
      </c>
      <c r="F36" s="151">
        <v>315.1122740416975</v>
      </c>
      <c r="G36" s="151">
        <v>306.30695413906949</v>
      </c>
      <c r="H36" s="151">
        <v>222.50555002258031</v>
      </c>
      <c r="I36" s="151">
        <v>255.03963764150313</v>
      </c>
      <c r="J36" s="151">
        <v>328.5473815451935</v>
      </c>
      <c r="K36" s="151">
        <v>301.59204023827272</v>
      </c>
      <c r="L36" s="151">
        <v>272.90415730666263</v>
      </c>
      <c r="M36" s="151">
        <v>302.43495511932332</v>
      </c>
      <c r="N36" s="151">
        <v>223.7706172716594</v>
      </c>
      <c r="O36" s="151">
        <v>223.15165430984374</v>
      </c>
      <c r="P36" s="151">
        <v>201.94899918747456</v>
      </c>
      <c r="Q36" s="151">
        <v>157.61237040075343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0.52283453139542524</v>
      </c>
      <c r="D38" s="208">
        <v>0</v>
      </c>
      <c r="E38" s="208">
        <v>0</v>
      </c>
      <c r="F38" s="208">
        <v>0</v>
      </c>
      <c r="G38" s="208">
        <v>0.53752207509626349</v>
      </c>
      <c r="H38" s="208">
        <v>0.91956835326660513</v>
      </c>
      <c r="I38" s="208">
        <v>38.349883604124109</v>
      </c>
      <c r="J38" s="208">
        <v>40.957075907086306</v>
      </c>
      <c r="K38" s="208">
        <v>77.620411526406755</v>
      </c>
      <c r="L38" s="208">
        <v>55.591760481912011</v>
      </c>
      <c r="M38" s="208">
        <v>62.93453493479705</v>
      </c>
      <c r="N38" s="208">
        <v>36.797050286081571</v>
      </c>
      <c r="O38" s="208">
        <v>67.328338866017276</v>
      </c>
      <c r="P38" s="208">
        <v>67.417523825660808</v>
      </c>
      <c r="Q38" s="208">
        <v>24.510536696186492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284.88767110146466</v>
      </c>
      <c r="C41" s="208">
        <v>371.41384226362271</v>
      </c>
      <c r="D41" s="208">
        <v>410.54145723990109</v>
      </c>
      <c r="E41" s="208">
        <v>457.98805178607574</v>
      </c>
      <c r="F41" s="208">
        <v>315.1122740416975</v>
      </c>
      <c r="G41" s="208">
        <v>305.76943206397323</v>
      </c>
      <c r="H41" s="208">
        <v>221.5859816693137</v>
      </c>
      <c r="I41" s="208">
        <v>216.68975403737903</v>
      </c>
      <c r="J41" s="208">
        <v>287.59030563810717</v>
      </c>
      <c r="K41" s="208">
        <v>223.97162871186597</v>
      </c>
      <c r="L41" s="208">
        <v>217.31239682475064</v>
      </c>
      <c r="M41" s="208">
        <v>239.50042018452629</v>
      </c>
      <c r="N41" s="208">
        <v>186.97356698557783</v>
      </c>
      <c r="O41" s="208">
        <v>155.82331544382646</v>
      </c>
      <c r="P41" s="208">
        <v>134.53147536181373</v>
      </c>
      <c r="Q41" s="208">
        <v>133.10183370456693</v>
      </c>
    </row>
    <row r="42" spans="1:17" x14ac:dyDescent="0.25">
      <c r="A42" s="152" t="s">
        <v>189</v>
      </c>
      <c r="B42" s="151">
        <v>47.322430449868598</v>
      </c>
      <c r="C42" s="151">
        <v>17.207877143043948</v>
      </c>
      <c r="D42" s="151">
        <v>23.874702340520852</v>
      </c>
      <c r="E42" s="151">
        <v>5.3464687664529507</v>
      </c>
      <c r="F42" s="151">
        <v>29.466320678364141</v>
      </c>
      <c r="G42" s="151">
        <v>31.172393256404899</v>
      </c>
      <c r="H42" s="151">
        <v>64.669494455570842</v>
      </c>
      <c r="I42" s="151">
        <v>48.812485646323175</v>
      </c>
      <c r="J42" s="151">
        <v>40.313510628891422</v>
      </c>
      <c r="K42" s="151">
        <v>71.631369005038493</v>
      </c>
      <c r="L42" s="151">
        <v>58.298551347239993</v>
      </c>
      <c r="M42" s="151">
        <v>73.173787008188881</v>
      </c>
      <c r="N42" s="151">
        <v>47.433272814065816</v>
      </c>
      <c r="O42" s="151">
        <v>88.003103866539107</v>
      </c>
      <c r="P42" s="151">
        <v>85.477319125604168</v>
      </c>
      <c r="Q42" s="151">
        <v>74.27548731385609</v>
      </c>
    </row>
    <row r="43" spans="1:17" x14ac:dyDescent="0.25">
      <c r="A43" s="156" t="s">
        <v>180</v>
      </c>
      <c r="B43" s="155">
        <v>100.43561209691485</v>
      </c>
      <c r="C43" s="155">
        <v>117.64835351615841</v>
      </c>
      <c r="D43" s="155">
        <v>131.33511801268588</v>
      </c>
      <c r="E43" s="155">
        <v>140.07787830657861</v>
      </c>
      <c r="F43" s="155">
        <v>104.17492398513519</v>
      </c>
      <c r="G43" s="155">
        <v>102.02863991025983</v>
      </c>
      <c r="H43" s="155">
        <v>86.820362284092283</v>
      </c>
      <c r="I43" s="155">
        <v>91.862269831203506</v>
      </c>
      <c r="J43" s="155">
        <v>111.51608368053746</v>
      </c>
      <c r="K43" s="155">
        <v>112.83498418983855</v>
      </c>
      <c r="L43" s="155">
        <v>100.13105145350549</v>
      </c>
      <c r="M43" s="155">
        <v>113.55613134087598</v>
      </c>
      <c r="N43" s="155">
        <v>81.991873746847205</v>
      </c>
      <c r="O43" s="155">
        <v>94.070043169604304</v>
      </c>
      <c r="P43" s="155">
        <v>86.896328792326301</v>
      </c>
      <c r="Q43" s="155">
        <v>70.105631402091419</v>
      </c>
    </row>
    <row r="44" spans="1:17" x14ac:dyDescent="0.25">
      <c r="A44" s="152" t="s">
        <v>193</v>
      </c>
      <c r="B44" s="151">
        <v>6.6252946767782719</v>
      </c>
      <c r="C44" s="151">
        <v>8.6496901580237093</v>
      </c>
      <c r="D44" s="151">
        <v>9.5474757497651783</v>
      </c>
      <c r="E44" s="151">
        <v>10.650884925257611</v>
      </c>
      <c r="F44" s="151">
        <v>7.3281924195743882</v>
      </c>
      <c r="G44" s="151">
        <v>7.1234175381179119</v>
      </c>
      <c r="H44" s="151">
        <v>5.1745476749437476</v>
      </c>
      <c r="I44" s="151">
        <v>5.9311543637559003</v>
      </c>
      <c r="J44" s="151">
        <v>7.6406367801208024</v>
      </c>
      <c r="K44" s="151">
        <v>7.0137683776342685</v>
      </c>
      <c r="L44" s="151">
        <v>6.3466083094572889</v>
      </c>
      <c r="M44" s="151">
        <v>7.0333710492866182</v>
      </c>
      <c r="N44" s="151">
        <v>5.2039678435269821</v>
      </c>
      <c r="O44" s="151">
        <v>5.1895733560428985</v>
      </c>
      <c r="P44" s="151">
        <v>4.696488353197096</v>
      </c>
      <c r="Q44" s="151">
        <v>3.6654039628082371</v>
      </c>
    </row>
    <row r="45" spans="1:17" x14ac:dyDescent="0.25">
      <c r="A45" s="152" t="s">
        <v>187</v>
      </c>
      <c r="B45" s="151">
        <v>92.709795781767539</v>
      </c>
      <c r="C45" s="151">
        <v>108.5984801687616</v>
      </c>
      <c r="D45" s="151">
        <v>121.23241662709464</v>
      </c>
      <c r="E45" s="151">
        <v>129.30265689838023</v>
      </c>
      <c r="F45" s="151">
        <v>96.161468293970941</v>
      </c>
      <c r="G45" s="151">
        <v>94.180282994085985</v>
      </c>
      <c r="H45" s="151">
        <v>80.141872877623626</v>
      </c>
      <c r="I45" s="151">
        <v>84.795941382649389</v>
      </c>
      <c r="J45" s="151">
        <v>102.93792339741918</v>
      </c>
      <c r="K45" s="151">
        <v>104.15537002138943</v>
      </c>
      <c r="L45" s="151">
        <v>92.428662880158896</v>
      </c>
      <c r="M45" s="151">
        <v>104.82104431465473</v>
      </c>
      <c r="N45" s="151">
        <v>75.684806535551246</v>
      </c>
      <c r="O45" s="151">
        <v>86.833886002711651</v>
      </c>
      <c r="P45" s="151">
        <v>80.211995808301197</v>
      </c>
      <c r="Q45" s="151">
        <v>64.712890525007452</v>
      </c>
    </row>
    <row r="46" spans="1:17" x14ac:dyDescent="0.25">
      <c r="A46" s="150" t="s">
        <v>33</v>
      </c>
      <c r="B46" s="87">
        <v>11.220171282205143</v>
      </c>
      <c r="C46" s="87">
        <v>12.879757105263138</v>
      </c>
      <c r="D46" s="87">
        <v>13.17629368421052</v>
      </c>
      <c r="E46" s="87">
        <v>12.956568947368424</v>
      </c>
      <c r="F46" s="87">
        <v>11.122347631578805</v>
      </c>
      <c r="G46" s="87">
        <v>11.27220700348289</v>
      </c>
      <c r="H46" s="87">
        <v>10.085010789473955</v>
      </c>
      <c r="I46" s="87">
        <v>8.4343531578947335</v>
      </c>
      <c r="J46" s="87">
        <v>9.6908818421052558</v>
      </c>
      <c r="K46" s="87">
        <v>10.468817368421043</v>
      </c>
      <c r="L46" s="87">
        <v>10.06503117585072</v>
      </c>
      <c r="M46" s="87">
        <v>10.102592337463577</v>
      </c>
      <c r="N46" s="87">
        <v>10.315575230905864</v>
      </c>
      <c r="O46" s="87">
        <v>7.7241230518679913</v>
      </c>
      <c r="P46" s="87">
        <v>6.7302924299473688</v>
      </c>
      <c r="Q46" s="87">
        <v>6.6274054585142892</v>
      </c>
    </row>
    <row r="47" spans="1:17" x14ac:dyDescent="0.25">
      <c r="A47" s="150" t="s">
        <v>31</v>
      </c>
      <c r="B47" s="87">
        <v>4.2010654410756771</v>
      </c>
      <c r="C47" s="87">
        <v>15.119169473684195</v>
      </c>
      <c r="D47" s="87">
        <v>27.346533947368414</v>
      </c>
      <c r="E47" s="87">
        <v>19.785179999999997</v>
      </c>
      <c r="F47" s="87">
        <v>7.185382894736847</v>
      </c>
      <c r="G47" s="87">
        <v>2.7228379666110314</v>
      </c>
      <c r="H47" s="87">
        <v>0</v>
      </c>
      <c r="I47" s="87">
        <v>13.619410263157903</v>
      </c>
      <c r="J47" s="87">
        <v>13.887526578947359</v>
      </c>
      <c r="K47" s="87">
        <v>13.254711315789478</v>
      </c>
      <c r="L47" s="87">
        <v>11.709921298162499</v>
      </c>
      <c r="M47" s="87">
        <v>14.07058635292492</v>
      </c>
      <c r="N47" s="87">
        <v>11.981264739125407</v>
      </c>
      <c r="O47" s="87">
        <v>14.251452159604185</v>
      </c>
      <c r="P47" s="87">
        <v>14.615483248103033</v>
      </c>
      <c r="Q47" s="87">
        <v>17.157291869186935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7.4497632220422891E-15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0.34554386503161094</v>
      </c>
      <c r="C49" s="87">
        <v>0.14379985217639324</v>
      </c>
      <c r="D49" s="87">
        <v>0.40175139786304914</v>
      </c>
      <c r="E49" s="87">
        <v>0.25595906958813908</v>
      </c>
      <c r="F49" s="87">
        <v>0.14128022927179007</v>
      </c>
      <c r="G49" s="87">
        <v>0.11442832893555099</v>
      </c>
      <c r="H49" s="87">
        <v>0.3940583412159846</v>
      </c>
      <c r="I49" s="87">
        <v>0.35099165344595118</v>
      </c>
      <c r="J49" s="87">
        <v>0.23182779059035319</v>
      </c>
      <c r="K49" s="87">
        <v>5.5283851813485496E-2</v>
      </c>
      <c r="L49" s="87">
        <v>9.4030878428525311E-2</v>
      </c>
      <c r="M49" s="87">
        <v>9.9856434378934544E-2</v>
      </c>
      <c r="N49" s="87">
        <v>3.3880701765296284E-2</v>
      </c>
      <c r="O49" s="87">
        <v>0.17427824299501893</v>
      </c>
      <c r="P49" s="87">
        <v>5.2686342469354996E-2</v>
      </c>
      <c r="Q49" s="87">
        <v>7.9199083811139048E-2</v>
      </c>
    </row>
    <row r="50" spans="1:17" x14ac:dyDescent="0.25">
      <c r="A50" s="150" t="s">
        <v>29</v>
      </c>
      <c r="B50" s="87">
        <v>12.444063379911313</v>
      </c>
      <c r="C50" s="87">
        <v>19.234060263157886</v>
      </c>
      <c r="D50" s="87">
        <v>4.2245715789473621</v>
      </c>
      <c r="E50" s="87">
        <v>2.2642744736842069</v>
      </c>
      <c r="F50" s="87">
        <v>1.8845273684210539</v>
      </c>
      <c r="G50" s="87">
        <v>0.67877160011588611</v>
      </c>
      <c r="H50" s="87">
        <v>1.9577526315789484</v>
      </c>
      <c r="I50" s="87">
        <v>0.97776078947368461</v>
      </c>
      <c r="J50" s="87">
        <v>0.29954289473684215</v>
      </c>
      <c r="K50" s="87">
        <v>0.67857552631578955</v>
      </c>
      <c r="L50" s="87">
        <v>0.52798756272002301</v>
      </c>
      <c r="M50" s="87">
        <v>0.75419151471865042</v>
      </c>
      <c r="N50" s="87">
        <v>0.52809419877925112</v>
      </c>
      <c r="O50" s="87">
        <v>0.15087314800612783</v>
      </c>
      <c r="P50" s="87">
        <v>7.5414021525532005E-2</v>
      </c>
      <c r="Q50" s="87">
        <v>7.5424277123016581E-2</v>
      </c>
    </row>
    <row r="51" spans="1:17" x14ac:dyDescent="0.25">
      <c r="A51" s="150" t="s">
        <v>28</v>
      </c>
      <c r="B51" s="87">
        <v>8.4832927720391416E-2</v>
      </c>
      <c r="C51" s="87">
        <v>0.63317842105263633</v>
      </c>
      <c r="D51" s="87">
        <v>4.7426289473684022</v>
      </c>
      <c r="E51" s="87">
        <v>0.53864210526315404</v>
      </c>
      <c r="F51" s="87">
        <v>2.2011931578947284</v>
      </c>
      <c r="G51" s="87">
        <v>4.561297524536954</v>
      </c>
      <c r="H51" s="87">
        <v>4.7257294736842113</v>
      </c>
      <c r="I51" s="87">
        <v>4.681545789473688</v>
      </c>
      <c r="J51" s="87">
        <v>0.91679447368420952</v>
      </c>
      <c r="K51" s="87">
        <v>1.7033202631578916</v>
      </c>
      <c r="L51" s="87">
        <v>0.67036674605784707</v>
      </c>
      <c r="M51" s="87">
        <v>0</v>
      </c>
      <c r="N51" s="87">
        <v>0.18667818511079304</v>
      </c>
      <c r="O51" s="87">
        <v>0.28048295470695717</v>
      </c>
      <c r="P51" s="87">
        <v>0.37335309238081216</v>
      </c>
      <c r="Q51" s="87">
        <v>0.56002969285609083</v>
      </c>
    </row>
    <row r="52" spans="1:17" x14ac:dyDescent="0.25">
      <c r="A52" s="150" t="s">
        <v>26</v>
      </c>
      <c r="B52" s="87">
        <v>49.766426639953238</v>
      </c>
      <c r="C52" s="87">
        <v>43.14175136921682</v>
      </c>
      <c r="D52" s="87">
        <v>52.532508913442143</v>
      </c>
      <c r="E52" s="87">
        <v>78.613733355107911</v>
      </c>
      <c r="F52" s="87">
        <v>55.195923591015116</v>
      </c>
      <c r="G52" s="87">
        <v>58.621907560246655</v>
      </c>
      <c r="H52" s="87">
        <v>46.258968483775789</v>
      </c>
      <c r="I52" s="87">
        <v>40.628770255519214</v>
      </c>
      <c r="J52" s="87">
        <v>60.305822975249953</v>
      </c>
      <c r="K52" s="87">
        <v>65.512042222207469</v>
      </c>
      <c r="L52" s="87">
        <v>53.81982764128918</v>
      </c>
      <c r="M52" s="87">
        <v>63.667983109232409</v>
      </c>
      <c r="N52" s="87">
        <v>36.767967566535162</v>
      </c>
      <c r="O52" s="87">
        <v>49.009327839279194</v>
      </c>
      <c r="P52" s="87">
        <v>42.736748694409584</v>
      </c>
      <c r="Q52" s="87">
        <v>23.544725732461245</v>
      </c>
    </row>
    <row r="53" spans="1:17" x14ac:dyDescent="0.25">
      <c r="A53" s="150" t="s">
        <v>25</v>
      </c>
      <c r="B53" s="87">
        <v>0</v>
      </c>
      <c r="C53" s="87">
        <v>7.8955263157894778E-3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1.5801734542653172</v>
      </c>
      <c r="C54" s="87">
        <v>3.8526181578947316</v>
      </c>
      <c r="D54" s="87">
        <v>5.4868326315789488</v>
      </c>
      <c r="E54" s="87">
        <v>4.0882815789473668</v>
      </c>
      <c r="F54" s="87">
        <v>4.5301815789473352</v>
      </c>
      <c r="G54" s="87">
        <v>3.9145726489033805</v>
      </c>
      <c r="H54" s="87">
        <v>2.9841915789473674</v>
      </c>
      <c r="I54" s="87">
        <v>2.3699139473684205</v>
      </c>
      <c r="J54" s="87">
        <v>2.0920657894736472</v>
      </c>
      <c r="K54" s="87">
        <v>1.1068207894737352</v>
      </c>
      <c r="L54" s="87">
        <v>1.5876972952152286</v>
      </c>
      <c r="M54" s="87">
        <v>1.5160391146387724</v>
      </c>
      <c r="N54" s="87">
        <v>1.3670661693702009</v>
      </c>
      <c r="O54" s="87">
        <v>1.7781475174479766</v>
      </c>
      <c r="P54" s="87">
        <v>1.6669176234849985</v>
      </c>
      <c r="Q54" s="87">
        <v>1.6913643506096072</v>
      </c>
    </row>
    <row r="55" spans="1:17" x14ac:dyDescent="0.25">
      <c r="A55" s="150" t="s">
        <v>22</v>
      </c>
      <c r="B55" s="87">
        <v>13.06751879160484</v>
      </c>
      <c r="C55" s="87">
        <v>13.586250000000007</v>
      </c>
      <c r="D55" s="87">
        <v>13.321295526315794</v>
      </c>
      <c r="E55" s="87">
        <v>10.800017368421038</v>
      </c>
      <c r="F55" s="87">
        <v>13.90063184210527</v>
      </c>
      <c r="G55" s="87">
        <v>12.294260361253635</v>
      </c>
      <c r="H55" s="87">
        <v>13.73616157894736</v>
      </c>
      <c r="I55" s="87">
        <v>13.733195526315797</v>
      </c>
      <c r="J55" s="87">
        <v>15.513461052631556</v>
      </c>
      <c r="K55" s="87">
        <v>11.375798684210537</v>
      </c>
      <c r="L55" s="87">
        <v>13.953800282434884</v>
      </c>
      <c r="M55" s="87">
        <v>14.609795451297458</v>
      </c>
      <c r="N55" s="87">
        <v>14.504279743959273</v>
      </c>
      <c r="O55" s="87">
        <v>13.465201088804207</v>
      </c>
      <c r="P55" s="87">
        <v>13.961100355980506</v>
      </c>
      <c r="Q55" s="87">
        <v>14.977450060445136</v>
      </c>
    </row>
    <row r="56" spans="1:17" x14ac:dyDescent="0.25">
      <c r="A56" s="152" t="s">
        <v>186</v>
      </c>
      <c r="B56" s="151">
        <v>1.1005216383690406</v>
      </c>
      <c r="C56" s="151">
        <v>0.40018318937311642</v>
      </c>
      <c r="D56" s="151">
        <v>0.55522563582606821</v>
      </c>
      <c r="E56" s="151">
        <v>0.1243364829407665</v>
      </c>
      <c r="F56" s="151">
        <v>0.68526327158986566</v>
      </c>
      <c r="G56" s="151">
        <v>0.72493937805592945</v>
      </c>
      <c r="H56" s="151">
        <v>1.5039417315249093</v>
      </c>
      <c r="I56" s="151">
        <v>1.1351740847982159</v>
      </c>
      <c r="J56" s="151">
        <v>0.93752350299747755</v>
      </c>
      <c r="K56" s="151">
        <v>1.6658457908148514</v>
      </c>
      <c r="L56" s="151">
        <v>1.3557802638893064</v>
      </c>
      <c r="M56" s="151">
        <v>1.7017159769346324</v>
      </c>
      <c r="N56" s="151">
        <v>1.1030993677689762</v>
      </c>
      <c r="O56" s="151">
        <v>2.0465838108497549</v>
      </c>
      <c r="P56" s="151">
        <v>1.9878446308280089</v>
      </c>
      <c r="Q56" s="151">
        <v>1.7273369142757291</v>
      </c>
    </row>
    <row r="57" spans="1:17" x14ac:dyDescent="0.25">
      <c r="A57" s="243" t="s">
        <v>179</v>
      </c>
      <c r="B57" s="242">
        <v>23.177448945441899</v>
      </c>
      <c r="C57" s="242">
        <v>27.149620042190417</v>
      </c>
      <c r="D57" s="242">
        <v>30.308104156773666</v>
      </c>
      <c r="E57" s="242">
        <v>32.325664224595073</v>
      </c>
      <c r="F57" s="242">
        <v>24.040367073492728</v>
      </c>
      <c r="G57" s="242">
        <v>23.545070748521503</v>
      </c>
      <c r="H57" s="242">
        <v>20.035468219405921</v>
      </c>
      <c r="I57" s="242">
        <v>21.198985345662336</v>
      </c>
      <c r="J57" s="242">
        <v>25.734480849354796</v>
      </c>
      <c r="K57" s="242">
        <v>26.03884250534735</v>
      </c>
      <c r="L57" s="242">
        <v>23.107165720039749</v>
      </c>
      <c r="M57" s="242">
        <v>26.205261078663682</v>
      </c>
      <c r="N57" s="242">
        <v>18.921201633887833</v>
      </c>
      <c r="O57" s="242">
        <v>21.708471500677902</v>
      </c>
      <c r="P57" s="242">
        <v>20.052998952075285</v>
      </c>
      <c r="Q57" s="242">
        <v>16.17822263125186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444.51565219643021</v>
      </c>
      <c r="C60" s="96">
        <v>630.64887359478325</v>
      </c>
      <c r="D60" s="96">
        <v>685.14960869034724</v>
      </c>
      <c r="E60" s="96">
        <v>752.14003617814592</v>
      </c>
      <c r="F60" s="96">
        <v>624.62109718814884</v>
      </c>
      <c r="G60" s="96">
        <v>560.69985061014688</v>
      </c>
      <c r="H60" s="96">
        <v>632.92298296837737</v>
      </c>
      <c r="I60" s="96">
        <v>571.12987051284176</v>
      </c>
      <c r="J60" s="96">
        <v>630.67339987898424</v>
      </c>
      <c r="K60" s="96">
        <v>113.22108654913004</v>
      </c>
      <c r="L60" s="96">
        <v>338.95568900034363</v>
      </c>
      <c r="M60" s="96">
        <v>315.09514302078702</v>
      </c>
      <c r="N60" s="96">
        <v>573.37056938480191</v>
      </c>
      <c r="O60" s="96">
        <v>55.514658604465374</v>
      </c>
      <c r="P60" s="96">
        <v>180.25569640202795</v>
      </c>
      <c r="Q60" s="96">
        <v>233.38591997741614</v>
      </c>
    </row>
    <row r="61" spans="1:17" x14ac:dyDescent="0.25">
      <c r="A61" s="132" t="s">
        <v>83</v>
      </c>
      <c r="B61" s="160">
        <v>4.0331852016891716</v>
      </c>
      <c r="C61" s="160">
        <v>5.7220115689434694</v>
      </c>
      <c r="D61" s="160">
        <v>6.2165083480388317</v>
      </c>
      <c r="E61" s="160">
        <v>6.8243267667235079</v>
      </c>
      <c r="F61" s="160">
        <v>5.6673202695883109</v>
      </c>
      <c r="G61" s="160">
        <v>5.0873491830853776</v>
      </c>
      <c r="H61" s="160">
        <v>5.7426450477136353</v>
      </c>
      <c r="I61" s="160">
        <v>5.1819829754322084</v>
      </c>
      <c r="J61" s="160">
        <v>5.722234101144533</v>
      </c>
      <c r="K61" s="160">
        <v>1.0272790362561446</v>
      </c>
      <c r="L61" s="160">
        <v>3.0754171695633294</v>
      </c>
      <c r="M61" s="160">
        <v>2.8589253531931695</v>
      </c>
      <c r="N61" s="160">
        <v>5.2023133136040505</v>
      </c>
      <c r="O61" s="160">
        <v>0.50369632307438972</v>
      </c>
      <c r="P61" s="160">
        <v>1.635498330950951</v>
      </c>
      <c r="Q61" s="160">
        <v>2.1175601670817557</v>
      </c>
    </row>
    <row r="62" spans="1:17" x14ac:dyDescent="0.25">
      <c r="A62" s="76" t="s">
        <v>82</v>
      </c>
      <c r="B62" s="159">
        <v>9.8205068975855454</v>
      </c>
      <c r="C62" s="159">
        <v>13.932673872089719</v>
      </c>
      <c r="D62" s="159">
        <v>15.136736861288918</v>
      </c>
      <c r="E62" s="159">
        <v>16.616729639868101</v>
      </c>
      <c r="F62" s="159">
        <v>13.799504613626134</v>
      </c>
      <c r="G62" s="159">
        <v>12.387318023975649</v>
      </c>
      <c r="H62" s="159">
        <v>13.982914862882488</v>
      </c>
      <c r="I62" s="159">
        <v>12.617744291060408</v>
      </c>
      <c r="J62" s="159">
        <v>13.933215721498113</v>
      </c>
      <c r="K62" s="159">
        <v>2.5013482785450298</v>
      </c>
      <c r="L62" s="159">
        <v>7.4884127597216397</v>
      </c>
      <c r="M62" s="159">
        <v>6.9612712401495784</v>
      </c>
      <c r="N62" s="159">
        <v>12.667247156974724</v>
      </c>
      <c r="O62" s="159">
        <v>1.2264631966240516</v>
      </c>
      <c r="P62" s="159">
        <v>3.9823171604831442</v>
      </c>
      <c r="Q62" s="159">
        <v>5.1561019856388537</v>
      </c>
    </row>
    <row r="63" spans="1:17" x14ac:dyDescent="0.25">
      <c r="A63" s="76" t="s">
        <v>81</v>
      </c>
      <c r="B63" s="159">
        <v>2.5611349125116751</v>
      </c>
      <c r="C63" s="159">
        <v>3.6335657467153029</v>
      </c>
      <c r="D63" s="159">
        <v>3.9475788410148858</v>
      </c>
      <c r="E63" s="159">
        <v>4.3335529271810715</v>
      </c>
      <c r="F63" s="159">
        <v>3.5988359266885754</v>
      </c>
      <c r="G63" s="159">
        <v>3.2305453266764848</v>
      </c>
      <c r="H63" s="159">
        <v>3.6466683245048643</v>
      </c>
      <c r="I63" s="159">
        <v>3.2906392468320331</v>
      </c>
      <c r="J63" s="159">
        <v>3.6337070581009199</v>
      </c>
      <c r="K63" s="159">
        <v>0.65233805865028149</v>
      </c>
      <c r="L63" s="159">
        <v>1.9529374153727515</v>
      </c>
      <c r="M63" s="159">
        <v>1.815461767354787</v>
      </c>
      <c r="N63" s="159">
        <v>3.3035493256583828</v>
      </c>
      <c r="O63" s="159">
        <v>0.31985494685175614</v>
      </c>
      <c r="P63" s="159">
        <v>1.0385667072761093</v>
      </c>
      <c r="Q63" s="159">
        <v>1.3446834206834186</v>
      </c>
    </row>
    <row r="64" spans="1:17" x14ac:dyDescent="0.25">
      <c r="A64" s="76" t="s">
        <v>80</v>
      </c>
      <c r="B64" s="159">
        <v>10.981807612718805</v>
      </c>
      <c r="C64" s="159">
        <v>15.580249124580432</v>
      </c>
      <c r="D64" s="159">
        <v>16.926695722386054</v>
      </c>
      <c r="E64" s="159">
        <v>18.581701531359691</v>
      </c>
      <c r="F64" s="159">
        <v>15.431332251793032</v>
      </c>
      <c r="G64" s="159">
        <v>13.852150891550215</v>
      </c>
      <c r="H64" s="159">
        <v>15.636431244394858</v>
      </c>
      <c r="I64" s="159">
        <v>14.109825669484941</v>
      </c>
      <c r="J64" s="159">
        <v>15.580855049103484</v>
      </c>
      <c r="K64" s="159">
        <v>2.7971392774175898</v>
      </c>
      <c r="L64" s="159">
        <v>8.3739372223352575</v>
      </c>
      <c r="M64" s="159">
        <v>7.7844598345601028</v>
      </c>
      <c r="N64" s="159">
        <v>14.165182379216786</v>
      </c>
      <c r="O64" s="159">
        <v>1.3714956885491181</v>
      </c>
      <c r="P64" s="159">
        <v>4.4532366165341903</v>
      </c>
      <c r="Q64" s="159">
        <v>5.7658245779313724</v>
      </c>
    </row>
    <row r="65" spans="1:17" x14ac:dyDescent="0.25">
      <c r="A65" s="129" t="s">
        <v>79</v>
      </c>
      <c r="B65" s="158">
        <v>11.292918564729682</v>
      </c>
      <c r="C65" s="158">
        <v>16.021632393041713</v>
      </c>
      <c r="D65" s="158">
        <v>17.406223374508727</v>
      </c>
      <c r="E65" s="158">
        <v>19.108114946825822</v>
      </c>
      <c r="F65" s="158">
        <v>15.86849675484727</v>
      </c>
      <c r="G65" s="158">
        <v>14.24457771263906</v>
      </c>
      <c r="H65" s="158">
        <v>16.079406133598177</v>
      </c>
      <c r="I65" s="158">
        <v>14.509552331210184</v>
      </c>
      <c r="J65" s="158">
        <v>16.022255483204695</v>
      </c>
      <c r="K65" s="158">
        <v>2.8763813015172053</v>
      </c>
      <c r="L65" s="158">
        <v>8.6111680747773214</v>
      </c>
      <c r="M65" s="158">
        <v>8.0049909889408735</v>
      </c>
      <c r="N65" s="158">
        <v>14.566477278091341</v>
      </c>
      <c r="O65" s="158">
        <v>1.4103497046082913</v>
      </c>
      <c r="P65" s="158">
        <v>4.579395326662663</v>
      </c>
      <c r="Q65" s="158">
        <v>5.929168467828914</v>
      </c>
    </row>
    <row r="66" spans="1:17" x14ac:dyDescent="0.25">
      <c r="A66" s="92" t="s">
        <v>125</v>
      </c>
      <c r="B66" s="91">
        <v>0.64586143541780272</v>
      </c>
      <c r="C66" s="91">
        <v>0.51299173403452381</v>
      </c>
      <c r="D66" s="91">
        <v>1.2577229237285008</v>
      </c>
      <c r="E66" s="91">
        <v>0.62327314432215053</v>
      </c>
      <c r="F66" s="91">
        <v>0.39153794868792069</v>
      </c>
      <c r="G66" s="91">
        <v>0.25881075479910343</v>
      </c>
      <c r="H66" s="91">
        <v>1.2030757227496442</v>
      </c>
      <c r="I66" s="91">
        <v>0.96813530055960417</v>
      </c>
      <c r="J66" s="91">
        <v>0.50335862778506923</v>
      </c>
      <c r="K66" s="91">
        <v>1.0948140923483037E-2</v>
      </c>
      <c r="L66" s="91">
        <v>9.0486036226857497E-2</v>
      </c>
      <c r="M66" s="91">
        <v>7.0240501034404865E-2</v>
      </c>
      <c r="N66" s="91">
        <v>0.10450690380049554</v>
      </c>
      <c r="O66" s="91">
        <v>1.834076868618869E-2</v>
      </c>
      <c r="P66" s="91">
        <v>2.2658768659471126E-2</v>
      </c>
      <c r="Q66" s="91">
        <v>0.10410216502757635</v>
      </c>
    </row>
    <row r="67" spans="1:17" x14ac:dyDescent="0.25">
      <c r="A67" s="92" t="s">
        <v>26</v>
      </c>
      <c r="B67" s="91">
        <v>3.3878755694189042</v>
      </c>
      <c r="C67" s="91">
        <v>4.8064897179125134</v>
      </c>
      <c r="D67" s="91">
        <v>5.2218670123526172</v>
      </c>
      <c r="E67" s="91">
        <v>5.7324344840477455</v>
      </c>
      <c r="F67" s="91">
        <v>4.7605490264541803</v>
      </c>
      <c r="G67" s="91">
        <v>4.2733733137917174</v>
      </c>
      <c r="H67" s="91">
        <v>4.8238218400794537</v>
      </c>
      <c r="I67" s="91">
        <v>4.352865699363055</v>
      </c>
      <c r="J67" s="91">
        <v>4.8066766449614073</v>
      </c>
      <c r="K67" s="91">
        <v>0.86291439045516138</v>
      </c>
      <c r="L67" s="91">
        <v>2.5833504224331962</v>
      </c>
      <c r="M67" s="91">
        <v>2.4014972966822619</v>
      </c>
      <c r="N67" s="91">
        <v>4.3699431834274023</v>
      </c>
      <c r="O67" s="91">
        <v>0.4231049113824874</v>
      </c>
      <c r="P67" s="91">
        <v>1.3738185979987987</v>
      </c>
      <c r="Q67" s="91">
        <v>1.7787505403486745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7.2591815598929736</v>
      </c>
      <c r="C69" s="157">
        <v>10.702150941094676</v>
      </c>
      <c r="D69" s="157">
        <v>10.926633438427608</v>
      </c>
      <c r="E69" s="157">
        <v>12.752407318455925</v>
      </c>
      <c r="F69" s="157">
        <v>10.716409779705169</v>
      </c>
      <c r="G69" s="157">
        <v>9.7123936440482392</v>
      </c>
      <c r="H69" s="157">
        <v>10.05250857076908</v>
      </c>
      <c r="I69" s="157">
        <v>9.188551331287524</v>
      </c>
      <c r="J69" s="157">
        <v>10.712220210458216</v>
      </c>
      <c r="K69" s="157">
        <v>2.0025187701385607</v>
      </c>
      <c r="L69" s="157">
        <v>5.9373316161172678</v>
      </c>
      <c r="M69" s="157">
        <v>5.5332531912242064</v>
      </c>
      <c r="N69" s="157">
        <v>10.092027190863444</v>
      </c>
      <c r="O69" s="157">
        <v>0.96890402453961522</v>
      </c>
      <c r="P69" s="157">
        <v>3.1829179600043931</v>
      </c>
      <c r="Q69" s="157">
        <v>4.0463157624526636</v>
      </c>
    </row>
    <row r="70" spans="1:17" x14ac:dyDescent="0.25">
      <c r="A70" s="156" t="s">
        <v>183</v>
      </c>
      <c r="B70" s="204">
        <v>45.55575300554721</v>
      </c>
      <c r="C70" s="204">
        <v>64.631434633970883</v>
      </c>
      <c r="D70" s="204">
        <v>70.21688930663808</v>
      </c>
      <c r="E70" s="204">
        <v>77.082337920856062</v>
      </c>
      <c r="F70" s="204">
        <v>64.013683848826531</v>
      </c>
      <c r="G70" s="204">
        <v>57.462777246268132</v>
      </c>
      <c r="H70" s="204">
        <v>64.864494514807802</v>
      </c>
      <c r="I70" s="204">
        <v>58.531687661868411</v>
      </c>
      <c r="J70" s="204">
        <v>64.633948186282637</v>
      </c>
      <c r="K70" s="204">
        <v>11.603352611692971</v>
      </c>
      <c r="L70" s="204">
        <v>34.73754314752729</v>
      </c>
      <c r="M70" s="204">
        <v>32.292218367958348</v>
      </c>
      <c r="N70" s="204">
        <v>58.76132350003617</v>
      </c>
      <c r="O70" s="204">
        <v>5.6893656344293086</v>
      </c>
      <c r="P70" s="204">
        <v>18.473329212499742</v>
      </c>
      <c r="Q70" s="204">
        <v>23.918328348908833</v>
      </c>
    </row>
    <row r="71" spans="1:17" x14ac:dyDescent="0.25">
      <c r="A71" s="152" t="s">
        <v>192</v>
      </c>
      <c r="B71" s="151">
        <v>44.189080415380793</v>
      </c>
      <c r="C71" s="151">
        <v>62.692491594951768</v>
      </c>
      <c r="D71" s="151">
        <v>68.110382627438938</v>
      </c>
      <c r="E71" s="151">
        <v>74.769867783230367</v>
      </c>
      <c r="F71" s="151">
        <v>62.093273333361751</v>
      </c>
      <c r="G71" s="151">
        <v>55.738893928880081</v>
      </c>
      <c r="H71" s="151">
        <v>62.918559679363568</v>
      </c>
      <c r="I71" s="151">
        <v>56.775737032012358</v>
      </c>
      <c r="J71" s="151">
        <v>62.694929740694157</v>
      </c>
      <c r="K71" s="151">
        <v>11.255252033342183</v>
      </c>
      <c r="L71" s="151">
        <v>33.69541685310147</v>
      </c>
      <c r="M71" s="151">
        <v>31.323451816919594</v>
      </c>
      <c r="N71" s="151">
        <v>56.998483795035085</v>
      </c>
      <c r="O71" s="151">
        <v>5.5186846653964299</v>
      </c>
      <c r="P71" s="151">
        <v>17.919129336124747</v>
      </c>
      <c r="Q71" s="151">
        <v>23.200778498441569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1.004711599188458E-14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0.30470295789714485</v>
      </c>
      <c r="C75" s="87">
        <v>0.20827206237512863</v>
      </c>
      <c r="D75" s="87">
        <v>0.51693253610491496</v>
      </c>
      <c r="E75" s="87">
        <v>0.24265373938533588</v>
      </c>
      <c r="F75" s="87">
        <v>0.1585290055721463</v>
      </c>
      <c r="G75" s="87">
        <v>0.1085888043992267</v>
      </c>
      <c r="H75" s="87">
        <v>0.53144640222287065</v>
      </c>
      <c r="I75" s="87">
        <v>0.48628417755933573</v>
      </c>
      <c r="J75" s="87">
        <v>0.24008904969275627</v>
      </c>
      <c r="K75" s="87">
        <v>9.4899963562989076E-3</v>
      </c>
      <c r="L75" s="87">
        <v>5.8768000152571019E-2</v>
      </c>
      <c r="M75" s="87">
        <v>4.9050559549516988E-2</v>
      </c>
      <c r="N75" s="87">
        <v>5.2474229458661925E-2</v>
      </c>
      <c r="O75" s="87">
        <v>1.955502541883504E-2</v>
      </c>
      <c r="P75" s="87">
        <v>2.2063702971120085E-2</v>
      </c>
      <c r="Q75" s="87">
        <v>7.7780488004096357E-2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43.884377457483652</v>
      </c>
      <c r="C78" s="87">
        <v>62.484219532576638</v>
      </c>
      <c r="D78" s="87">
        <v>67.59345009133402</v>
      </c>
      <c r="E78" s="87">
        <v>74.527214043845035</v>
      </c>
      <c r="F78" s="87">
        <v>61.934744327789602</v>
      </c>
      <c r="G78" s="87">
        <v>55.630305124480856</v>
      </c>
      <c r="H78" s="87">
        <v>62.387113277140685</v>
      </c>
      <c r="I78" s="87">
        <v>56.289452854453025</v>
      </c>
      <c r="J78" s="87">
        <v>62.454840691001401</v>
      </c>
      <c r="K78" s="87">
        <v>11.245762036985884</v>
      </c>
      <c r="L78" s="87">
        <v>33.636648852948902</v>
      </c>
      <c r="M78" s="87">
        <v>31.274401257370076</v>
      </c>
      <c r="N78" s="87">
        <v>56.946009565576425</v>
      </c>
      <c r="O78" s="87">
        <v>5.4991296399775944</v>
      </c>
      <c r="P78" s="87">
        <v>17.897065633153627</v>
      </c>
      <c r="Q78" s="87">
        <v>23.122998010437474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1.3666725901664165</v>
      </c>
      <c r="C82" s="151">
        <v>1.9389430390191222</v>
      </c>
      <c r="D82" s="151">
        <v>2.1065066791991427</v>
      </c>
      <c r="E82" s="151">
        <v>2.3124701376256951</v>
      </c>
      <c r="F82" s="151">
        <v>1.9204105154647877</v>
      </c>
      <c r="G82" s="151">
        <v>1.7238833173880508</v>
      </c>
      <c r="H82" s="151">
        <v>1.9459348354442341</v>
      </c>
      <c r="I82" s="151">
        <v>1.7559506298560519</v>
      </c>
      <c r="J82" s="151">
        <v>1.9390184455884807</v>
      </c>
      <c r="K82" s="151">
        <v>0.34810057835078823</v>
      </c>
      <c r="L82" s="151">
        <v>1.0421262944258203</v>
      </c>
      <c r="M82" s="151">
        <v>0.96876655103875464</v>
      </c>
      <c r="N82" s="151">
        <v>1.7628397050010847</v>
      </c>
      <c r="O82" s="151">
        <v>0.17068096903287877</v>
      </c>
      <c r="P82" s="151">
        <v>0.55419987637499446</v>
      </c>
      <c r="Q82" s="151">
        <v>0.7175498504672646</v>
      </c>
    </row>
    <row r="83" spans="1:17" x14ac:dyDescent="0.25">
      <c r="A83" s="156" t="s">
        <v>181</v>
      </c>
      <c r="B83" s="204">
        <v>301.04786709443675</v>
      </c>
      <c r="C83" s="204">
        <v>427.10644123127975</v>
      </c>
      <c r="D83" s="204">
        <v>464.01702013784211</v>
      </c>
      <c r="E83" s="204">
        <v>509.38623314821888</v>
      </c>
      <c r="F83" s="204">
        <v>423.02413451930443</v>
      </c>
      <c r="G83" s="204">
        <v>379.73352180580343</v>
      </c>
      <c r="H83" s="204">
        <v>428.64657997122538</v>
      </c>
      <c r="I83" s="204">
        <v>386.7972443765247</v>
      </c>
      <c r="J83" s="204">
        <v>427.12305163748238</v>
      </c>
      <c r="K83" s="204">
        <v>76.678889589849959</v>
      </c>
      <c r="L83" s="204">
        <v>229.55746711926056</v>
      </c>
      <c r="M83" s="204">
        <v>213.39793159028434</v>
      </c>
      <c r="N83" s="204">
        <v>388.31475588117331</v>
      </c>
      <c r="O83" s="204">
        <v>37.597257785570363</v>
      </c>
      <c r="P83" s="204">
        <v>122.07802507137148</v>
      </c>
      <c r="Q83" s="204">
        <v>158.06042615576152</v>
      </c>
    </row>
    <row r="84" spans="1:17" x14ac:dyDescent="0.25">
      <c r="A84" s="152" t="s">
        <v>190</v>
      </c>
      <c r="B84" s="151">
        <v>258.16441265963408</v>
      </c>
      <c r="C84" s="151">
        <v>408.21989870271494</v>
      </c>
      <c r="D84" s="151">
        <v>438.51550967969911</v>
      </c>
      <c r="E84" s="151">
        <v>503.50836852820225</v>
      </c>
      <c r="F84" s="151">
        <v>386.84961586541095</v>
      </c>
      <c r="G84" s="151">
        <v>344.65818233473732</v>
      </c>
      <c r="H84" s="151">
        <v>332.11884136767975</v>
      </c>
      <c r="I84" s="151">
        <v>324.65999572125781</v>
      </c>
      <c r="J84" s="151">
        <v>380.44195844664961</v>
      </c>
      <c r="K84" s="151">
        <v>61.962197927225951</v>
      </c>
      <c r="L84" s="151">
        <v>189.15058808621714</v>
      </c>
      <c r="M84" s="151">
        <v>171.82505789802485</v>
      </c>
      <c r="N84" s="151">
        <v>320.39891681405317</v>
      </c>
      <c r="O84" s="151">
        <v>26.963721594794769</v>
      </c>
      <c r="P84" s="151">
        <v>85.773408401290069</v>
      </c>
      <c r="Q84" s="151">
        <v>107.43244031182959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0.57383816321547754</v>
      </c>
      <c r="D86" s="208">
        <v>0</v>
      </c>
      <c r="E86" s="208">
        <v>0</v>
      </c>
      <c r="F86" s="208">
        <v>0</v>
      </c>
      <c r="G86" s="208">
        <v>0.60482264233335681</v>
      </c>
      <c r="H86" s="208">
        <v>1.3725768908429334</v>
      </c>
      <c r="I86" s="208">
        <v>48.818580366425138</v>
      </c>
      <c r="J86" s="208">
        <v>47.426310619360819</v>
      </c>
      <c r="K86" s="208">
        <v>15.947142697772049</v>
      </c>
      <c r="L86" s="208">
        <v>38.530795176146142</v>
      </c>
      <c r="M86" s="208">
        <v>35.75555644581592</v>
      </c>
      <c r="N86" s="208">
        <v>52.68669853692159</v>
      </c>
      <c r="O86" s="208">
        <v>8.1353758735868258</v>
      </c>
      <c r="P86" s="208">
        <v>28.63411469117478</v>
      </c>
      <c r="Q86" s="208">
        <v>16.706980320951867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258.16441265963408</v>
      </c>
      <c r="C89" s="208">
        <v>407.64606053949944</v>
      </c>
      <c r="D89" s="208">
        <v>438.51550967969911</v>
      </c>
      <c r="E89" s="208">
        <v>503.50836852820225</v>
      </c>
      <c r="F89" s="208">
        <v>386.84961586541095</v>
      </c>
      <c r="G89" s="208">
        <v>344.05335969240394</v>
      </c>
      <c r="H89" s="208">
        <v>330.74626447683681</v>
      </c>
      <c r="I89" s="208">
        <v>275.84141535483269</v>
      </c>
      <c r="J89" s="208">
        <v>333.01564782728877</v>
      </c>
      <c r="K89" s="208">
        <v>46.0150552294539</v>
      </c>
      <c r="L89" s="208">
        <v>150.619792910071</v>
      </c>
      <c r="M89" s="208">
        <v>136.06950145220893</v>
      </c>
      <c r="N89" s="208">
        <v>267.71221827713157</v>
      </c>
      <c r="O89" s="208">
        <v>18.828345721207945</v>
      </c>
      <c r="P89" s="208">
        <v>57.13929371011529</v>
      </c>
      <c r="Q89" s="208">
        <v>90.725459990877724</v>
      </c>
    </row>
    <row r="90" spans="1:17" x14ac:dyDescent="0.25">
      <c r="A90" s="152" t="s">
        <v>189</v>
      </c>
      <c r="B90" s="151">
        <v>42.883454434802672</v>
      </c>
      <c r="C90" s="151">
        <v>18.886542528564785</v>
      </c>
      <c r="D90" s="151">
        <v>25.501510458143006</v>
      </c>
      <c r="E90" s="151">
        <v>5.8778646200166218</v>
      </c>
      <c r="F90" s="151">
        <v>36.174518653893493</v>
      </c>
      <c r="G90" s="151">
        <v>35.075339471066087</v>
      </c>
      <c r="H90" s="151">
        <v>96.527738603545629</v>
      </c>
      <c r="I90" s="151">
        <v>62.137248655266866</v>
      </c>
      <c r="J90" s="151">
        <v>46.68109319083279</v>
      </c>
      <c r="K90" s="151">
        <v>14.716691662624012</v>
      </c>
      <c r="L90" s="151">
        <v>40.406879033043424</v>
      </c>
      <c r="M90" s="151">
        <v>41.572873692259485</v>
      </c>
      <c r="N90" s="151">
        <v>67.91583906712016</v>
      </c>
      <c r="O90" s="151">
        <v>10.633536190775594</v>
      </c>
      <c r="P90" s="151">
        <v>36.304616670081423</v>
      </c>
      <c r="Q90" s="151">
        <v>50.627985843931924</v>
      </c>
    </row>
    <row r="91" spans="1:17" x14ac:dyDescent="0.25">
      <c r="A91" s="156" t="s">
        <v>180</v>
      </c>
      <c r="B91" s="155">
        <v>45.555753005547224</v>
      </c>
      <c r="C91" s="155">
        <v>64.631434633970883</v>
      </c>
      <c r="D91" s="155">
        <v>70.21688930663808</v>
      </c>
      <c r="E91" s="155">
        <v>77.082337920856077</v>
      </c>
      <c r="F91" s="155">
        <v>64.013683848826531</v>
      </c>
      <c r="G91" s="155">
        <v>57.462777246268132</v>
      </c>
      <c r="H91" s="155">
        <v>64.864494514807802</v>
      </c>
      <c r="I91" s="155">
        <v>58.531687661868389</v>
      </c>
      <c r="J91" s="155">
        <v>64.633948186282637</v>
      </c>
      <c r="K91" s="155">
        <v>11.603352611692971</v>
      </c>
      <c r="L91" s="155">
        <v>34.737543147527298</v>
      </c>
      <c r="M91" s="155">
        <v>32.292218367958348</v>
      </c>
      <c r="N91" s="155">
        <v>58.761323500036163</v>
      </c>
      <c r="O91" s="155">
        <v>5.6893656344293069</v>
      </c>
      <c r="P91" s="155">
        <v>18.473329212499738</v>
      </c>
      <c r="Q91" s="155">
        <v>23.91832834890884</v>
      </c>
    </row>
    <row r="92" spans="1:17" x14ac:dyDescent="0.25">
      <c r="A92" s="152" t="s">
        <v>193</v>
      </c>
      <c r="B92" s="151">
        <v>4.6879751043398681</v>
      </c>
      <c r="C92" s="151">
        <v>7.4128138053540944</v>
      </c>
      <c r="D92" s="151">
        <v>7.9629479952980686</v>
      </c>
      <c r="E92" s="151">
        <v>9.1431451460314523</v>
      </c>
      <c r="F92" s="151">
        <v>7.0247535267049832</v>
      </c>
      <c r="G92" s="151">
        <v>6.2586045909530288</v>
      </c>
      <c r="H92" s="151">
        <v>6.0309042752015465</v>
      </c>
      <c r="I92" s="151">
        <v>5.8954600350860753</v>
      </c>
      <c r="J92" s="151">
        <v>6.9083976814247254</v>
      </c>
      <c r="K92" s="151">
        <v>1.1251637601809268</v>
      </c>
      <c r="L92" s="151">
        <v>3.4347617426593415</v>
      </c>
      <c r="M92" s="151">
        <v>3.1201496187225835</v>
      </c>
      <c r="N92" s="151">
        <v>5.8180836390568587</v>
      </c>
      <c r="O92" s="151">
        <v>0.48963082965041577</v>
      </c>
      <c r="P92" s="151">
        <v>1.5575485368301323</v>
      </c>
      <c r="Q92" s="151">
        <v>1.9508521735888491</v>
      </c>
    </row>
    <row r="93" spans="1:17" x14ac:dyDescent="0.25">
      <c r="A93" s="152" t="s">
        <v>187</v>
      </c>
      <c r="B93" s="151">
        <v>40.089062644881551</v>
      </c>
      <c r="C93" s="151">
        <v>56.87566247789438</v>
      </c>
      <c r="D93" s="151">
        <v>61.790862589841502</v>
      </c>
      <c r="E93" s="151">
        <v>67.832457370353339</v>
      </c>
      <c r="F93" s="151">
        <v>56.332041786967345</v>
      </c>
      <c r="G93" s="151">
        <v>50.56724397671595</v>
      </c>
      <c r="H93" s="151">
        <v>57.080755173030852</v>
      </c>
      <c r="I93" s="151">
        <v>51.507885142444181</v>
      </c>
      <c r="J93" s="151">
        <v>56.877874403928729</v>
      </c>
      <c r="K93" s="151">
        <v>10.210950298289815</v>
      </c>
      <c r="L93" s="151">
        <v>30.569037969824024</v>
      </c>
      <c r="M93" s="151">
        <v>28.41715216380334</v>
      </c>
      <c r="N93" s="151">
        <v>51.709964680031817</v>
      </c>
      <c r="O93" s="151">
        <v>5.00664175829779</v>
      </c>
      <c r="P93" s="151">
        <v>16.256529706999768</v>
      </c>
      <c r="Q93" s="151">
        <v>21.048128947039778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9.1149093534622961E-15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0.27643154943246129</v>
      </c>
      <c r="C97" s="87">
        <v>0.18894785040217854</v>
      </c>
      <c r="D97" s="87">
        <v>0.4689697234766238</v>
      </c>
      <c r="E97" s="87">
        <v>0.22013947490628413</v>
      </c>
      <c r="F97" s="87">
        <v>0.14382012876648323</v>
      </c>
      <c r="G97" s="87">
        <v>9.8513554506514958E-2</v>
      </c>
      <c r="H97" s="87">
        <v>0.48213694222281034</v>
      </c>
      <c r="I97" s="87">
        <v>0.44116502706413963</v>
      </c>
      <c r="J97" s="87">
        <v>0.21781274611301601</v>
      </c>
      <c r="K97" s="87">
        <v>8.6094812304567392E-3</v>
      </c>
      <c r="L97" s="87">
        <v>5.331529910748712E-2</v>
      </c>
      <c r="M97" s="87">
        <v>4.4499476704716441E-2</v>
      </c>
      <c r="N97" s="87">
        <v>4.7605486519198437E-2</v>
      </c>
      <c r="O97" s="87">
        <v>1.7740641617087452E-2</v>
      </c>
      <c r="P97" s="87">
        <v>2.0016555272768737E-2</v>
      </c>
      <c r="Q97" s="87">
        <v>7.0563741694437923E-2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39.812631095449092</v>
      </c>
      <c r="C100" s="87">
        <v>56.686714627492201</v>
      </c>
      <c r="D100" s="87">
        <v>61.321892866364877</v>
      </c>
      <c r="E100" s="87">
        <v>67.612317895447049</v>
      </c>
      <c r="F100" s="87">
        <v>56.18822165820086</v>
      </c>
      <c r="G100" s="87">
        <v>50.468730422209433</v>
      </c>
      <c r="H100" s="87">
        <v>56.598618230808029</v>
      </c>
      <c r="I100" s="87">
        <v>51.066720115380043</v>
      </c>
      <c r="J100" s="87">
        <v>56.66006165781571</v>
      </c>
      <c r="K100" s="87">
        <v>10.202340817059358</v>
      </c>
      <c r="L100" s="87">
        <v>30.515722670716535</v>
      </c>
      <c r="M100" s="87">
        <v>28.372652687098626</v>
      </c>
      <c r="N100" s="87">
        <v>51.662359193512621</v>
      </c>
      <c r="O100" s="87">
        <v>4.9889011166807027</v>
      </c>
      <c r="P100" s="87">
        <v>16.236513151726999</v>
      </c>
      <c r="Q100" s="87">
        <v>20.977565205345339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0.77871525632580529</v>
      </c>
      <c r="C104" s="151">
        <v>0.34295835072240949</v>
      </c>
      <c r="D104" s="151">
        <v>0.46307872149850982</v>
      </c>
      <c r="E104" s="151">
        <v>0.10673540447128579</v>
      </c>
      <c r="F104" s="151">
        <v>0.6568885351541961</v>
      </c>
      <c r="G104" s="151">
        <v>0.63692867859915303</v>
      </c>
      <c r="H104" s="151">
        <v>1.7528350665753973</v>
      </c>
      <c r="I104" s="151">
        <v>1.1283424843381331</v>
      </c>
      <c r="J104" s="151">
        <v>0.84767610092918988</v>
      </c>
      <c r="K104" s="151">
        <v>0.26723855322222978</v>
      </c>
      <c r="L104" s="151">
        <v>0.73374343504393547</v>
      </c>
      <c r="M104" s="151">
        <v>0.75491658543242446</v>
      </c>
      <c r="N104" s="151">
        <v>1.2332751809474873</v>
      </c>
      <c r="O104" s="151">
        <v>0.19309304648110112</v>
      </c>
      <c r="P104" s="151">
        <v>0.65925096866983846</v>
      </c>
      <c r="Q104" s="151">
        <v>0.91934722828021298</v>
      </c>
    </row>
    <row r="105" spans="1:17" x14ac:dyDescent="0.25">
      <c r="A105" s="243" t="s">
        <v>179</v>
      </c>
      <c r="B105" s="242">
        <v>13.666725901664163</v>
      </c>
      <c r="C105" s="242">
        <v>19.389430390191265</v>
      </c>
      <c r="D105" s="242">
        <v>21.06506679199142</v>
      </c>
      <c r="E105" s="242">
        <v>23.124701376256812</v>
      </c>
      <c r="F105" s="242">
        <v>19.204105154647959</v>
      </c>
      <c r="G105" s="242">
        <v>17.238833173880437</v>
      </c>
      <c r="H105" s="242">
        <v>19.459348354442337</v>
      </c>
      <c r="I105" s="242">
        <v>17.559506298560521</v>
      </c>
      <c r="J105" s="242">
        <v>19.390184455884789</v>
      </c>
      <c r="K105" s="242">
        <v>3.4810057835078916</v>
      </c>
      <c r="L105" s="242">
        <v>10.421262944258185</v>
      </c>
      <c r="M105" s="242">
        <v>9.687665510387502</v>
      </c>
      <c r="N105" s="242">
        <v>17.628397050010847</v>
      </c>
      <c r="O105" s="242">
        <v>1.7068096903287922</v>
      </c>
      <c r="P105" s="242">
        <v>5.5419987637499215</v>
      </c>
      <c r="Q105" s="242">
        <v>7.1754985046726514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6.3543966174633812</v>
      </c>
      <c r="C108" s="96">
        <v>6.4187675632488812</v>
      </c>
      <c r="D108" s="96">
        <v>7.6375088032896699</v>
      </c>
      <c r="E108" s="96">
        <v>7.4965150751592216</v>
      </c>
      <c r="F108" s="96">
        <v>6.1073971816228196</v>
      </c>
      <c r="G108" s="96">
        <v>6.2091344728258431</v>
      </c>
      <c r="H108" s="96">
        <v>6.6884391191677413</v>
      </c>
      <c r="I108" s="96">
        <v>5.7883348421982621</v>
      </c>
      <c r="J108" s="96">
        <v>6.1277380143046285</v>
      </c>
      <c r="K108" s="96">
        <v>9.2028070375787916</v>
      </c>
      <c r="L108" s="96">
        <v>2.3543158153699397</v>
      </c>
      <c r="M108" s="96">
        <v>2.3724717392030792</v>
      </c>
      <c r="N108" s="96">
        <v>3.4054653913648005</v>
      </c>
      <c r="O108" s="96">
        <v>4.7166226227362635</v>
      </c>
      <c r="P108" s="96">
        <v>5.405264347704291</v>
      </c>
      <c r="Q108" s="96">
        <v>3.9393018511701632</v>
      </c>
    </row>
    <row r="109" spans="1:17" x14ac:dyDescent="0.25">
      <c r="A109" s="132" t="s">
        <v>83</v>
      </c>
      <c r="B109" s="160">
        <v>6.7919653753058251E-2</v>
      </c>
      <c r="C109" s="160">
        <v>6.8607689551373502E-2</v>
      </c>
      <c r="D109" s="160">
        <v>8.1634336772394248E-2</v>
      </c>
      <c r="E109" s="160">
        <v>8.0127310098979651E-2</v>
      </c>
      <c r="F109" s="160">
        <v>6.5279573636971872E-2</v>
      </c>
      <c r="G109" s="160">
        <v>6.6367003649334205E-2</v>
      </c>
      <c r="H109" s="160">
        <v>7.1490103068767213E-2</v>
      </c>
      <c r="I109" s="160">
        <v>6.1869241401838672E-2</v>
      </c>
      <c r="J109" s="160">
        <v>6.5496988821444391E-2</v>
      </c>
      <c r="K109" s="160">
        <v>9.8365195812733897E-2</v>
      </c>
      <c r="L109" s="160">
        <v>2.516435857431696E-2</v>
      </c>
      <c r="M109" s="160">
        <v>2.5358420124854231E-2</v>
      </c>
      <c r="N109" s="160">
        <v>3.6399684214526162E-2</v>
      </c>
      <c r="O109" s="160">
        <v>5.0414129728649192E-2</v>
      </c>
      <c r="P109" s="160">
        <v>5.7774751096096713E-2</v>
      </c>
      <c r="Q109" s="160">
        <v>4.2105652805012508E-2</v>
      </c>
    </row>
    <row r="110" spans="1:17" x14ac:dyDescent="0.25">
      <c r="A110" s="76" t="s">
        <v>82</v>
      </c>
      <c r="B110" s="159">
        <v>0.19630897894047095</v>
      </c>
      <c r="C110" s="159">
        <v>0.19829761694991715</v>
      </c>
      <c r="D110" s="159">
        <v>0.23594868955805984</v>
      </c>
      <c r="E110" s="159">
        <v>0.23159291253113773</v>
      </c>
      <c r="F110" s="159">
        <v>0.18867832414069408</v>
      </c>
      <c r="G110" s="159">
        <v>0.1918213359730602</v>
      </c>
      <c r="H110" s="159">
        <v>0.20662869084704066</v>
      </c>
      <c r="I110" s="159">
        <v>0.17882140052678905</v>
      </c>
      <c r="J110" s="159">
        <v>0.18930672182106403</v>
      </c>
      <c r="K110" s="159">
        <v>0.28430608941977709</v>
      </c>
      <c r="L110" s="159">
        <v>7.2732843358960908E-2</v>
      </c>
      <c r="M110" s="159">
        <v>7.3293741754822658E-2</v>
      </c>
      <c r="N110" s="159">
        <v>0.10520643800525059</v>
      </c>
      <c r="O110" s="159">
        <v>0.14571255570863298</v>
      </c>
      <c r="P110" s="159">
        <v>0.1669870467457133</v>
      </c>
      <c r="Q110" s="159">
        <v>0.12169846654145813</v>
      </c>
    </row>
    <row r="111" spans="1:17" x14ac:dyDescent="0.25">
      <c r="A111" s="76" t="s">
        <v>81</v>
      </c>
      <c r="B111" s="159">
        <v>4.7072952567681639E-2</v>
      </c>
      <c r="C111" s="159">
        <v>4.7549808303971403E-2</v>
      </c>
      <c r="D111" s="159">
        <v>5.6578163321511832E-2</v>
      </c>
      <c r="E111" s="159">
        <v>5.5533691048820333E-2</v>
      </c>
      <c r="F111" s="159">
        <v>4.5243196978360517E-2</v>
      </c>
      <c r="G111" s="159">
        <v>4.5996860146001455E-2</v>
      </c>
      <c r="H111" s="159">
        <v>4.9547517468950905E-2</v>
      </c>
      <c r="I111" s="159">
        <v>4.2879604134849703E-2</v>
      </c>
      <c r="J111" s="159">
        <v>4.5393880530184533E-2</v>
      </c>
      <c r="K111" s="159">
        <v>6.8173789778706667E-2</v>
      </c>
      <c r="L111" s="159">
        <v>1.7440616848133111E-2</v>
      </c>
      <c r="M111" s="159">
        <v>1.7575114738785865E-2</v>
      </c>
      <c r="N111" s="159">
        <v>2.5227463831583918E-2</v>
      </c>
      <c r="O111" s="159">
        <v>3.4940430439853287E-2</v>
      </c>
      <c r="P111" s="159">
        <v>4.0041843084833384E-2</v>
      </c>
      <c r="Q111" s="159">
        <v>2.9182089245152826E-2</v>
      </c>
    </row>
    <row r="112" spans="1:17" x14ac:dyDescent="0.25">
      <c r="A112" s="76" t="s">
        <v>80</v>
      </c>
      <c r="B112" s="159">
        <v>0.32324301440500769</v>
      </c>
      <c r="C112" s="159">
        <v>0.32651751233272958</v>
      </c>
      <c r="D112" s="159">
        <v>0.38851389309495871</v>
      </c>
      <c r="E112" s="159">
        <v>0.38134165622704991</v>
      </c>
      <c r="F112" s="159">
        <v>0.31067835295815721</v>
      </c>
      <c r="G112" s="159">
        <v>0.31585364664308191</v>
      </c>
      <c r="H112" s="159">
        <v>0.34023548618329752</v>
      </c>
      <c r="I112" s="159">
        <v>0.29444790991416003</v>
      </c>
      <c r="J112" s="159">
        <v>0.31171307465832715</v>
      </c>
      <c r="K112" s="159">
        <v>0.46813934774535354</v>
      </c>
      <c r="L112" s="159">
        <v>0.11976214058312176</v>
      </c>
      <c r="M112" s="159">
        <v>0.12068571773803258</v>
      </c>
      <c r="N112" s="159">
        <v>0.17323326899857788</v>
      </c>
      <c r="O112" s="159">
        <v>0.23993077646335775</v>
      </c>
      <c r="P112" s="159">
        <v>0.27496142381262395</v>
      </c>
      <c r="Q112" s="159">
        <v>0.20038909776641889</v>
      </c>
    </row>
    <row r="113" spans="1:17" x14ac:dyDescent="0.25">
      <c r="A113" s="129" t="s">
        <v>79</v>
      </c>
      <c r="B113" s="158">
        <v>0.1901750305085631</v>
      </c>
      <c r="C113" s="158">
        <v>0.19210153074384578</v>
      </c>
      <c r="D113" s="158">
        <v>0.2285761429627039</v>
      </c>
      <c r="E113" s="158">
        <v>0.22435646827714303</v>
      </c>
      <c r="F113" s="158">
        <v>0.18278280618352125</v>
      </c>
      <c r="G113" s="158">
        <v>0.18582761021813576</v>
      </c>
      <c r="H113" s="158">
        <v>0.20017228859254821</v>
      </c>
      <c r="I113" s="158">
        <v>0.17323387592514827</v>
      </c>
      <c r="J113" s="158">
        <v>0.18339156870004428</v>
      </c>
      <c r="K113" s="158">
        <v>0.27542254827565493</v>
      </c>
      <c r="L113" s="158">
        <v>7.0460204008087488E-2</v>
      </c>
      <c r="M113" s="158">
        <v>7.100357634959184E-2</v>
      </c>
      <c r="N113" s="158">
        <v>0.10191911580067324</v>
      </c>
      <c r="O113" s="158">
        <v>0.14115956324021772</v>
      </c>
      <c r="P113" s="158">
        <v>0.16176930306907078</v>
      </c>
      <c r="Q113" s="158">
        <v>0.11789582785403499</v>
      </c>
    </row>
    <row r="114" spans="1:17" x14ac:dyDescent="0.25">
      <c r="A114" s="92" t="s">
        <v>125</v>
      </c>
      <c r="B114" s="91">
        <v>1.0876437076992693E-2</v>
      </c>
      <c r="C114" s="91">
        <v>6.150839998661505E-3</v>
      </c>
      <c r="D114" s="91">
        <v>1.6516245289754001E-2</v>
      </c>
      <c r="E114" s="91">
        <v>7.3181138914666585E-3</v>
      </c>
      <c r="F114" s="91">
        <v>4.5099675220752504E-3</v>
      </c>
      <c r="G114" s="91">
        <v>3.3763151869637981E-3</v>
      </c>
      <c r="H114" s="91">
        <v>1.4977071837854005E-2</v>
      </c>
      <c r="I114" s="91">
        <v>1.1558856311172646E-2</v>
      </c>
      <c r="J114" s="91">
        <v>5.7614690057196487E-3</v>
      </c>
      <c r="K114" s="91">
        <v>1.0483188965371749E-3</v>
      </c>
      <c r="L114" s="91">
        <v>7.4039485898577629E-4</v>
      </c>
      <c r="M114" s="91">
        <v>6.2302715704740802E-4</v>
      </c>
      <c r="N114" s="91">
        <v>7.3121668520586657E-4</v>
      </c>
      <c r="O114" s="91">
        <v>1.8356971244598628E-3</v>
      </c>
      <c r="P114" s="91">
        <v>8.0043170614781968E-4</v>
      </c>
      <c r="Q114" s="91">
        <v>2.0699716990530328E-3</v>
      </c>
    </row>
    <row r="115" spans="1:17" x14ac:dyDescent="0.25">
      <c r="A115" s="92" t="s">
        <v>26</v>
      </c>
      <c r="B115" s="91">
        <v>5.7052509152568931E-2</v>
      </c>
      <c r="C115" s="91">
        <v>5.7630459223153734E-2</v>
      </c>
      <c r="D115" s="91">
        <v>6.8572842888811159E-2</v>
      </c>
      <c r="E115" s="91">
        <v>6.7306940483142896E-2</v>
      </c>
      <c r="F115" s="91">
        <v>5.4834841855056368E-2</v>
      </c>
      <c r="G115" s="91">
        <v>5.5748283065440725E-2</v>
      </c>
      <c r="H115" s="91">
        <v>6.0051686577764461E-2</v>
      </c>
      <c r="I115" s="91">
        <v>5.197016277754448E-2</v>
      </c>
      <c r="J115" s="91">
        <v>5.5017470610013275E-2</v>
      </c>
      <c r="K115" s="91">
        <v>8.2626764482696458E-2</v>
      </c>
      <c r="L115" s="91">
        <v>2.1138061202426246E-2</v>
      </c>
      <c r="M115" s="91">
        <v>2.1301072904877552E-2</v>
      </c>
      <c r="N115" s="91">
        <v>3.0575734740201969E-2</v>
      </c>
      <c r="O115" s="91">
        <v>4.2347868972065314E-2</v>
      </c>
      <c r="P115" s="91">
        <v>4.8530790920721233E-2</v>
      </c>
      <c r="Q115" s="91">
        <v>3.5368748356210497E-2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0.12224608427900147</v>
      </c>
      <c r="C117" s="157">
        <v>0.12832023152203054</v>
      </c>
      <c r="D117" s="157">
        <v>0.14348705478413876</v>
      </c>
      <c r="E117" s="157">
        <v>0.14973141390253347</v>
      </c>
      <c r="F117" s="157">
        <v>0.12343799680638963</v>
      </c>
      <c r="G117" s="157">
        <v>0.12670301196573125</v>
      </c>
      <c r="H117" s="157">
        <v>0.12514353017692972</v>
      </c>
      <c r="I117" s="157">
        <v>0.10970485683643114</v>
      </c>
      <c r="J117" s="157">
        <v>0.12261262908431135</v>
      </c>
      <c r="K117" s="157">
        <v>0.19174746489642128</v>
      </c>
      <c r="L117" s="157">
        <v>4.8581747946675469E-2</v>
      </c>
      <c r="M117" s="157">
        <v>4.907947628766688E-2</v>
      </c>
      <c r="N117" s="157">
        <v>7.0612164375265407E-2</v>
      </c>
      <c r="O117" s="157">
        <v>9.6975997143692538E-2</v>
      </c>
      <c r="P117" s="157">
        <v>0.11243808044220173</v>
      </c>
      <c r="Q117" s="157">
        <v>8.0457107798771466E-2</v>
      </c>
    </row>
    <row r="118" spans="1:17" x14ac:dyDescent="0.25">
      <c r="A118" s="156" t="s">
        <v>183</v>
      </c>
      <c r="B118" s="204">
        <v>0.64398739249809112</v>
      </c>
      <c r="C118" s="204">
        <v>0.65051107681063713</v>
      </c>
      <c r="D118" s="204">
        <v>0.77402461248557308</v>
      </c>
      <c r="E118" s="204">
        <v>0.75973557942651349</v>
      </c>
      <c r="F118" s="204">
        <v>0.61895519318615067</v>
      </c>
      <c r="G118" s="204">
        <v>0.62926577605118561</v>
      </c>
      <c r="H118" s="204">
        <v>0.67784098593998154</v>
      </c>
      <c r="I118" s="204">
        <v>0.58661976680661432</v>
      </c>
      <c r="J118" s="204">
        <v>0.62101663829078868</v>
      </c>
      <c r="K118" s="204">
        <v>0.93266002495123623</v>
      </c>
      <c r="L118" s="204">
        <v>0.23859853174577861</v>
      </c>
      <c r="M118" s="204">
        <v>0.24043854689616515</v>
      </c>
      <c r="N118" s="204">
        <v>0.34512746207884115</v>
      </c>
      <c r="O118" s="204">
        <v>0.47800691191761902</v>
      </c>
      <c r="P118" s="204">
        <v>0.54779742320058933</v>
      </c>
      <c r="Q118" s="204">
        <v>0.39922920776239962</v>
      </c>
    </row>
    <row r="119" spans="1:17" x14ac:dyDescent="0.25">
      <c r="A119" s="152" t="s">
        <v>192</v>
      </c>
      <c r="B119" s="151">
        <v>0.62466777072314839</v>
      </c>
      <c r="C119" s="151">
        <v>0.63099574450631801</v>
      </c>
      <c r="D119" s="151">
        <v>0.75080387411100591</v>
      </c>
      <c r="E119" s="151">
        <v>0.73694351204371811</v>
      </c>
      <c r="F119" s="151">
        <v>0.60038653739056624</v>
      </c>
      <c r="G119" s="151">
        <v>0.61038780276964999</v>
      </c>
      <c r="H119" s="151">
        <v>0.6575057563617821</v>
      </c>
      <c r="I119" s="151">
        <v>0.5690211738024159</v>
      </c>
      <c r="J119" s="151">
        <v>0.60238613914206507</v>
      </c>
      <c r="K119" s="151">
        <v>0.90468022420269922</v>
      </c>
      <c r="L119" s="151">
        <v>0.23144057579340527</v>
      </c>
      <c r="M119" s="151">
        <v>0.23322539048928018</v>
      </c>
      <c r="N119" s="151">
        <v>0.33477363821647593</v>
      </c>
      <c r="O119" s="151">
        <v>0.46366670456009046</v>
      </c>
      <c r="P119" s="151">
        <v>0.53136350050457171</v>
      </c>
      <c r="Q119" s="151">
        <v>0.38725233152952765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1.0499344920105214E-16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4.3073563797473421E-3</v>
      </c>
      <c r="C123" s="87">
        <v>2.0962444100537697E-3</v>
      </c>
      <c r="D123" s="87">
        <v>5.6983228663472756E-3</v>
      </c>
      <c r="E123" s="87">
        <v>2.3916332102071379E-3</v>
      </c>
      <c r="F123" s="87">
        <v>1.5328340031365796E-3</v>
      </c>
      <c r="G123" s="87">
        <v>1.1891388050720695E-3</v>
      </c>
      <c r="H123" s="87">
        <v>5.5536724050901046E-3</v>
      </c>
      <c r="I123" s="87">
        <v>4.8736662521939285E-3</v>
      </c>
      <c r="J123" s="87">
        <v>2.3068263461316634E-3</v>
      </c>
      <c r="K123" s="87">
        <v>7.6279162882058585E-4</v>
      </c>
      <c r="L123" s="87">
        <v>4.0365429675003544E-4</v>
      </c>
      <c r="M123" s="87">
        <v>3.6521632326851273E-4</v>
      </c>
      <c r="N123" s="87">
        <v>3.0820098253232179E-4</v>
      </c>
      <c r="O123" s="87">
        <v>1.642966529758903E-3</v>
      </c>
      <c r="P123" s="87">
        <v>6.5426429068695627E-4</v>
      </c>
      <c r="Q123" s="87">
        <v>1.2982614065779738E-3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0.62036041434340106</v>
      </c>
      <c r="C126" s="87">
        <v>0.62889950009626427</v>
      </c>
      <c r="D126" s="87">
        <v>0.7451055512446586</v>
      </c>
      <c r="E126" s="87">
        <v>0.73455187883351092</v>
      </c>
      <c r="F126" s="87">
        <v>0.59885370338742971</v>
      </c>
      <c r="G126" s="87">
        <v>0.60919866396457789</v>
      </c>
      <c r="H126" s="87">
        <v>0.65195208395669191</v>
      </c>
      <c r="I126" s="87">
        <v>0.56414750755022203</v>
      </c>
      <c r="J126" s="87">
        <v>0.60007931279593341</v>
      </c>
      <c r="K126" s="87">
        <v>0.90391743257387869</v>
      </c>
      <c r="L126" s="87">
        <v>0.23103692149665522</v>
      </c>
      <c r="M126" s="87">
        <v>0.23286017416601165</v>
      </c>
      <c r="N126" s="87">
        <v>0.33446543723394362</v>
      </c>
      <c r="O126" s="87">
        <v>0.46202373803033153</v>
      </c>
      <c r="P126" s="87">
        <v>0.53070923621388477</v>
      </c>
      <c r="Q126" s="87">
        <v>0.38595407012294969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1.931962177494273E-2</v>
      </c>
      <c r="C130" s="151">
        <v>1.9515332304319122E-2</v>
      </c>
      <c r="D130" s="151">
        <v>2.3220738374567174E-2</v>
      </c>
      <c r="E130" s="151">
        <v>2.2792067382795378E-2</v>
      </c>
      <c r="F130" s="151">
        <v>1.8568655795584421E-2</v>
      </c>
      <c r="G130" s="151">
        <v>1.887797328153562E-2</v>
      </c>
      <c r="H130" s="151">
        <v>2.0335229578199443E-2</v>
      </c>
      <c r="I130" s="151">
        <v>1.7598593004198415E-2</v>
      </c>
      <c r="J130" s="151">
        <v>1.8630499148723612E-2</v>
      </c>
      <c r="K130" s="151">
        <v>2.7979800748537006E-2</v>
      </c>
      <c r="L130" s="151">
        <v>7.1579559523733405E-3</v>
      </c>
      <c r="M130" s="151">
        <v>7.2131564068849685E-3</v>
      </c>
      <c r="N130" s="151">
        <v>1.0353823862365219E-2</v>
      </c>
      <c r="O130" s="151">
        <v>1.4340207357528554E-2</v>
      </c>
      <c r="P130" s="151">
        <v>1.6433922696017622E-2</v>
      </c>
      <c r="Q130" s="151">
        <v>1.1976876232871971E-2</v>
      </c>
    </row>
    <row r="131" spans="1:17" x14ac:dyDescent="0.25">
      <c r="A131" s="156" t="s">
        <v>181</v>
      </c>
      <c r="B131" s="204">
        <v>2.6064051088353497</v>
      </c>
      <c r="C131" s="204">
        <v>2.6328083650461442</v>
      </c>
      <c r="D131" s="204">
        <v>3.1327037265759512</v>
      </c>
      <c r="E131" s="204">
        <v>3.0748718354561873</v>
      </c>
      <c r="F131" s="204">
        <v>2.5050924854329906</v>
      </c>
      <c r="G131" s="204">
        <v>2.5468224263721337</v>
      </c>
      <c r="H131" s="204">
        <v>2.7434204913214915</v>
      </c>
      <c r="I131" s="204">
        <v>2.3742215685582595</v>
      </c>
      <c r="J131" s="204">
        <v>2.5134357559921714</v>
      </c>
      <c r="K131" s="204">
        <v>3.7747475838148685</v>
      </c>
      <c r="L131" s="204">
        <v>0.96567796100861447</v>
      </c>
      <c r="M131" s="204">
        <v>0.97312503985545074</v>
      </c>
      <c r="N131" s="204">
        <v>1.3968316629185198</v>
      </c>
      <c r="O131" s="204">
        <v>1.934633615182745</v>
      </c>
      <c r="P131" s="204">
        <v>2.2170962026109682</v>
      </c>
      <c r="Q131" s="204">
        <v>1.6157972327250052</v>
      </c>
    </row>
    <row r="132" spans="1:17" x14ac:dyDescent="0.25">
      <c r="A132" s="152" t="s">
        <v>190</v>
      </c>
      <c r="B132" s="151">
        <v>2.2351297505272454</v>
      </c>
      <c r="C132" s="151">
        <v>2.5163862220958837</v>
      </c>
      <c r="D132" s="151">
        <v>2.9605361693992593</v>
      </c>
      <c r="E132" s="151">
        <v>3.0393905460208397</v>
      </c>
      <c r="F132" s="151">
        <v>2.2908718123099332</v>
      </c>
      <c r="G132" s="151">
        <v>2.3115767710696487</v>
      </c>
      <c r="H132" s="151">
        <v>2.1256244130612414</v>
      </c>
      <c r="I132" s="151">
        <v>1.9928134843150516</v>
      </c>
      <c r="J132" s="151">
        <v>2.2387375670163521</v>
      </c>
      <c r="K132" s="151">
        <v>3.0502744388282745</v>
      </c>
      <c r="L132" s="151">
        <v>0.79569859573238377</v>
      </c>
      <c r="M132" s="151">
        <v>0.7835467994891907</v>
      </c>
      <c r="N132" s="151">
        <v>1.1525272861575657</v>
      </c>
      <c r="O132" s="151">
        <v>1.3874661414200131</v>
      </c>
      <c r="P132" s="151">
        <v>1.5577569995936655</v>
      </c>
      <c r="Q132" s="151">
        <v>1.0982447914551632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3.5373053891227016E-3</v>
      </c>
      <c r="D134" s="208">
        <v>0</v>
      </c>
      <c r="E134" s="208">
        <v>0</v>
      </c>
      <c r="F134" s="208">
        <v>0</v>
      </c>
      <c r="G134" s="208">
        <v>4.0564653395546071E-3</v>
      </c>
      <c r="H134" s="208">
        <v>8.7847558902852396E-3</v>
      </c>
      <c r="I134" s="208">
        <v>0.29965602945075143</v>
      </c>
      <c r="J134" s="208">
        <v>0.27908347355287533</v>
      </c>
      <c r="K134" s="208">
        <v>0.78504577582112256</v>
      </c>
      <c r="L134" s="208">
        <v>0.1620872550506525</v>
      </c>
      <c r="M134" s="208">
        <v>0.16305044304830824</v>
      </c>
      <c r="N134" s="208">
        <v>0.18952266844460394</v>
      </c>
      <c r="O134" s="208">
        <v>0.41862020169003661</v>
      </c>
      <c r="P134" s="208">
        <v>0.520032879871828</v>
      </c>
      <c r="Q134" s="208">
        <v>0.17078969876484251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2.2351297505272454</v>
      </c>
      <c r="C137" s="208">
        <v>2.5128489167067611</v>
      </c>
      <c r="D137" s="208">
        <v>2.9605361693992593</v>
      </c>
      <c r="E137" s="208">
        <v>3.0393905460208397</v>
      </c>
      <c r="F137" s="208">
        <v>2.2908718123099332</v>
      </c>
      <c r="G137" s="208">
        <v>2.3075203057300939</v>
      </c>
      <c r="H137" s="208">
        <v>2.116839657170956</v>
      </c>
      <c r="I137" s="208">
        <v>1.6931574548643002</v>
      </c>
      <c r="J137" s="208">
        <v>1.9596540934634767</v>
      </c>
      <c r="K137" s="208">
        <v>2.2652286630071519</v>
      </c>
      <c r="L137" s="208">
        <v>0.63361134068173131</v>
      </c>
      <c r="M137" s="208">
        <v>0.62049635644088241</v>
      </c>
      <c r="N137" s="208">
        <v>0.96300461771296186</v>
      </c>
      <c r="O137" s="208">
        <v>0.96884593972997657</v>
      </c>
      <c r="P137" s="208">
        <v>1.0377241197218374</v>
      </c>
      <c r="Q137" s="208">
        <v>0.92745509269032067</v>
      </c>
    </row>
    <row r="138" spans="1:17" x14ac:dyDescent="0.25">
      <c r="A138" s="152" t="s">
        <v>189</v>
      </c>
      <c r="B138" s="151">
        <v>0.37127535830810449</v>
      </c>
      <c r="C138" s="151">
        <v>0.1164221429502606</v>
      </c>
      <c r="D138" s="151">
        <v>0.17216755717669205</v>
      </c>
      <c r="E138" s="151">
        <v>3.5481289435347771E-2</v>
      </c>
      <c r="F138" s="151">
        <v>0.21422067312305726</v>
      </c>
      <c r="G138" s="151">
        <v>0.23524565530248531</v>
      </c>
      <c r="H138" s="151">
        <v>0.61779607826024985</v>
      </c>
      <c r="I138" s="151">
        <v>0.38140808424320816</v>
      </c>
      <c r="J138" s="151">
        <v>0.27469818897581949</v>
      </c>
      <c r="K138" s="151">
        <v>0.72447314498659399</v>
      </c>
      <c r="L138" s="151">
        <v>0.1699793652762307</v>
      </c>
      <c r="M138" s="151">
        <v>0.18957824036625998</v>
      </c>
      <c r="N138" s="151">
        <v>0.24430437676095396</v>
      </c>
      <c r="O138" s="151">
        <v>0.547167473762732</v>
      </c>
      <c r="P138" s="151">
        <v>0.65933920301730276</v>
      </c>
      <c r="Q138" s="151">
        <v>0.5175524412698419</v>
      </c>
    </row>
    <row r="139" spans="1:17" x14ac:dyDescent="0.25">
      <c r="A139" s="156" t="s">
        <v>180</v>
      </c>
      <c r="B139" s="155">
        <v>0.97683620826649631</v>
      </c>
      <c r="C139" s="155">
        <v>0.98673169864725552</v>
      </c>
      <c r="D139" s="155">
        <v>1.174083959365078</v>
      </c>
      <c r="E139" s="155">
        <v>1.1524095523257385</v>
      </c>
      <c r="F139" s="155">
        <v>0.93886596390255961</v>
      </c>
      <c r="G139" s="155">
        <v>0.95450563447410453</v>
      </c>
      <c r="H139" s="155">
        <v>1.028187238176713</v>
      </c>
      <c r="I139" s="155">
        <v>0.88981777497025794</v>
      </c>
      <c r="J139" s="155">
        <v>0.94199287949597343</v>
      </c>
      <c r="K139" s="155">
        <v>1.4147110533344831</v>
      </c>
      <c r="L139" s="155">
        <v>0.36191963967553986</v>
      </c>
      <c r="M139" s="155">
        <v>0.36471067789087552</v>
      </c>
      <c r="N139" s="155">
        <v>0.52350869807864042</v>
      </c>
      <c r="O139" s="155">
        <v>0.72506770288079525</v>
      </c>
      <c r="P139" s="155">
        <v>0.83092986603616947</v>
      </c>
      <c r="Q139" s="155">
        <v>0.6055732613445779</v>
      </c>
    </row>
    <row r="140" spans="1:17" x14ac:dyDescent="0.25">
      <c r="A140" s="152" t="s">
        <v>193</v>
      </c>
      <c r="B140" s="151">
        <v>0.55119905432640204</v>
      </c>
      <c r="C140" s="151">
        <v>0.62055892084656472</v>
      </c>
      <c r="D140" s="151">
        <v>0.73008948875878188</v>
      </c>
      <c r="E140" s="151">
        <v>0.74953554454729254</v>
      </c>
      <c r="F140" s="151">
        <v>0.56494544722980033</v>
      </c>
      <c r="G140" s="151">
        <v>0.57005143881061526</v>
      </c>
      <c r="H140" s="151">
        <v>0.52419425138790732</v>
      </c>
      <c r="I140" s="151">
        <v>0.49144212220532074</v>
      </c>
      <c r="J140" s="151">
        <v>0.55208876779225757</v>
      </c>
      <c r="K140" s="151">
        <v>0.75221959070677569</v>
      </c>
      <c r="L140" s="151">
        <v>0.19622499024635015</v>
      </c>
      <c r="M140" s="151">
        <v>0.19322826999060891</v>
      </c>
      <c r="N140" s="151">
        <v>0.28422150887015402</v>
      </c>
      <c r="O140" s="151">
        <v>0.34215911844948205</v>
      </c>
      <c r="P140" s="151">
        <v>0.38415406749600017</v>
      </c>
      <c r="Q140" s="151">
        <v>0.27083505569472494</v>
      </c>
    </row>
    <row r="141" spans="1:17" x14ac:dyDescent="0.25">
      <c r="A141" s="152" t="s">
        <v>187</v>
      </c>
      <c r="B141" s="151">
        <v>0.33407798322714172</v>
      </c>
      <c r="C141" s="151">
        <v>0.33746224093736127</v>
      </c>
      <c r="D141" s="151">
        <v>0.40153671410285663</v>
      </c>
      <c r="E141" s="151">
        <v>0.39412406689540247</v>
      </c>
      <c r="F141" s="151">
        <v>0.3210921596546753</v>
      </c>
      <c r="G141" s="151">
        <v>0.32644092699014382</v>
      </c>
      <c r="H141" s="151">
        <v>0.35164003545643568</v>
      </c>
      <c r="I141" s="151">
        <v>0.3043176790398282</v>
      </c>
      <c r="J141" s="151">
        <v>0.32216156478762292</v>
      </c>
      <c r="K141" s="151">
        <v>0.48383118024039318</v>
      </c>
      <c r="L141" s="151">
        <v>0.12377651676903464</v>
      </c>
      <c r="M141" s="151">
        <v>0.12473105183867943</v>
      </c>
      <c r="N141" s="151">
        <v>0.17903997474289499</v>
      </c>
      <c r="O141" s="151">
        <v>0.24797315438523196</v>
      </c>
      <c r="P141" s="151">
        <v>0.28417801418437</v>
      </c>
      <c r="Q141" s="151">
        <v>0.20710605537984558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5.6151447865707912E-17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2.3036132162232428E-3</v>
      </c>
      <c r="C145" s="87">
        <v>1.1210905023180855E-3</v>
      </c>
      <c r="D145" s="87">
        <v>3.0475146953117139E-3</v>
      </c>
      <c r="E145" s="87">
        <v>1.2790671088410721E-3</v>
      </c>
      <c r="F145" s="87">
        <v>8.1977351224161413E-4</v>
      </c>
      <c r="G145" s="87">
        <v>6.3596220646331011E-4</v>
      </c>
      <c r="H145" s="87">
        <v>2.9701543181087607E-3</v>
      </c>
      <c r="I145" s="87">
        <v>2.6064808667337815E-3</v>
      </c>
      <c r="J145" s="87">
        <v>1.2337116295895114E-3</v>
      </c>
      <c r="K145" s="87">
        <v>4.0794787392972262E-4</v>
      </c>
      <c r="L145" s="87">
        <v>2.1587797498038073E-4</v>
      </c>
      <c r="M145" s="87">
        <v>1.9532099851722861E-4</v>
      </c>
      <c r="N145" s="87">
        <v>1.6482867773668871E-4</v>
      </c>
      <c r="O145" s="87">
        <v>8.7867338527188423E-4</v>
      </c>
      <c r="P145" s="87">
        <v>3.499064702460966E-4</v>
      </c>
      <c r="Q145" s="87">
        <v>6.9432196239147068E-4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0.33177437001091847</v>
      </c>
      <c r="C148" s="87">
        <v>0.3363411504350432</v>
      </c>
      <c r="D148" s="87">
        <v>0.3984891994075449</v>
      </c>
      <c r="E148" s="87">
        <v>0.3928449997865614</v>
      </c>
      <c r="F148" s="87">
        <v>0.3202723861424337</v>
      </c>
      <c r="G148" s="87">
        <v>0.32580496478368048</v>
      </c>
      <c r="H148" s="87">
        <v>0.34866988113832686</v>
      </c>
      <c r="I148" s="87">
        <v>0.30171119817309444</v>
      </c>
      <c r="J148" s="87">
        <v>0.3209278531580334</v>
      </c>
      <c r="K148" s="87">
        <v>0.48342323236646345</v>
      </c>
      <c r="L148" s="87">
        <v>0.12356063879405427</v>
      </c>
      <c r="M148" s="87">
        <v>0.1245357308401622</v>
      </c>
      <c r="N148" s="87">
        <v>0.17887514606515831</v>
      </c>
      <c r="O148" s="87">
        <v>0.24709448099996006</v>
      </c>
      <c r="P148" s="87">
        <v>0.28382810771412392</v>
      </c>
      <c r="Q148" s="87">
        <v>0.20641173341745411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9.1559170712952581E-2</v>
      </c>
      <c r="C152" s="151">
        <v>2.8710536863329441E-2</v>
      </c>
      <c r="D152" s="151">
        <v>4.2457756503439525E-2</v>
      </c>
      <c r="E152" s="151">
        <v>8.749940883043433E-3</v>
      </c>
      <c r="F152" s="151">
        <v>5.2828357018084027E-2</v>
      </c>
      <c r="G152" s="151">
        <v>5.8013268673345407E-2</v>
      </c>
      <c r="H152" s="151">
        <v>0.15235295133236992</v>
      </c>
      <c r="I152" s="151">
        <v>9.4057973725108976E-2</v>
      </c>
      <c r="J152" s="151">
        <v>6.7742546916092897E-2</v>
      </c>
      <c r="K152" s="151">
        <v>0.17866028238731418</v>
      </c>
      <c r="L152" s="151">
        <v>4.1918132660155073E-2</v>
      </c>
      <c r="M152" s="151">
        <v>4.6751356061587208E-2</v>
      </c>
      <c r="N152" s="151">
        <v>6.024721446559142E-2</v>
      </c>
      <c r="O152" s="151">
        <v>0.13493543004608127</v>
      </c>
      <c r="P152" s="151">
        <v>0.16259778435579933</v>
      </c>
      <c r="Q152" s="151">
        <v>0.12763215027000738</v>
      </c>
    </row>
    <row r="153" spans="1:17" x14ac:dyDescent="0.25">
      <c r="A153" s="243" t="s">
        <v>179</v>
      </c>
      <c r="B153" s="242">
        <v>1.3024482776886619</v>
      </c>
      <c r="C153" s="242">
        <v>1.3156422648630073</v>
      </c>
      <c r="D153" s="242">
        <v>1.5654452791534375</v>
      </c>
      <c r="E153" s="242">
        <v>1.5365460697676514</v>
      </c>
      <c r="F153" s="242">
        <v>1.251821285203413</v>
      </c>
      <c r="G153" s="242">
        <v>1.2726741792988059</v>
      </c>
      <c r="H153" s="242">
        <v>1.3709163175689505</v>
      </c>
      <c r="I153" s="242">
        <v>1.1864236999603439</v>
      </c>
      <c r="J153" s="242">
        <v>1.255990505994631</v>
      </c>
      <c r="K153" s="242">
        <v>1.8862814044459775</v>
      </c>
      <c r="L153" s="242">
        <v>0.48255951956738657</v>
      </c>
      <c r="M153" s="242">
        <v>0.48628090385450062</v>
      </c>
      <c r="N153" s="242">
        <v>0.69801159743818741</v>
      </c>
      <c r="O153" s="242">
        <v>0.96675693717439359</v>
      </c>
      <c r="P153" s="242">
        <v>1.1079064880482261</v>
      </c>
      <c r="Q153" s="242">
        <v>0.80743101512610382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0.99999999999999978</v>
      </c>
      <c r="D157" s="77">
        <f t="shared" si="0"/>
        <v>1.0000000000000004</v>
      </c>
      <c r="E157" s="77">
        <f t="shared" si="0"/>
        <v>1.0000000000000002</v>
      </c>
      <c r="F157" s="77">
        <f t="shared" si="0"/>
        <v>1</v>
      </c>
      <c r="G157" s="77">
        <f t="shared" si="0"/>
        <v>1.0000000000000004</v>
      </c>
      <c r="H157" s="77">
        <f t="shared" si="0"/>
        <v>1</v>
      </c>
      <c r="I157" s="77">
        <f t="shared" si="0"/>
        <v>0.99999999999999989</v>
      </c>
      <c r="J157" s="77">
        <f t="shared" si="0"/>
        <v>0.99999999999999978</v>
      </c>
      <c r="K157" s="77">
        <f t="shared" si="0"/>
        <v>1</v>
      </c>
      <c r="L157" s="77">
        <f t="shared" si="0"/>
        <v>1</v>
      </c>
      <c r="M157" s="77">
        <f t="shared" si="0"/>
        <v>1</v>
      </c>
      <c r="N157" s="77">
        <f t="shared" si="0"/>
        <v>0.99999999999999989</v>
      </c>
      <c r="O157" s="77">
        <f t="shared" si="0"/>
        <v>0.99999999999999989</v>
      </c>
      <c r="P157" s="77">
        <f t="shared" si="0"/>
        <v>0.99999999999999989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7.5759754622017556E-3</v>
      </c>
      <c r="C158" s="240">
        <f t="shared" si="1"/>
        <v>8.3209826006513023E-3</v>
      </c>
      <c r="D158" s="240">
        <f t="shared" si="1"/>
        <v>8.7346835610444037E-3</v>
      </c>
      <c r="E158" s="240">
        <f t="shared" si="1"/>
        <v>9.164128287948381E-3</v>
      </c>
      <c r="F158" s="240">
        <f t="shared" si="1"/>
        <v>7.6539875907062488E-3</v>
      </c>
      <c r="G158" s="240">
        <f t="shared" si="1"/>
        <v>6.5320509951385377E-3</v>
      </c>
      <c r="H158" s="240">
        <f t="shared" si="1"/>
        <v>6.4584348213906012E-3</v>
      </c>
      <c r="I158" s="240">
        <f t="shared" si="1"/>
        <v>6.5362003234640609E-3</v>
      </c>
      <c r="J158" s="240">
        <f t="shared" si="1"/>
        <v>7.4242746787381011E-3</v>
      </c>
      <c r="K158" s="240">
        <f t="shared" si="1"/>
        <v>8.3940278423906504E-3</v>
      </c>
      <c r="L158" s="240">
        <f t="shared" si="1"/>
        <v>8.9527318624506858E-3</v>
      </c>
      <c r="M158" s="240">
        <f t="shared" si="1"/>
        <v>8.9587150743313197E-3</v>
      </c>
      <c r="N158" s="240">
        <f t="shared" si="1"/>
        <v>7.9408599026167658E-3</v>
      </c>
      <c r="O158" s="240">
        <f t="shared" si="1"/>
        <v>8.8599505181954693E-3</v>
      </c>
      <c r="P158" s="240">
        <f t="shared" si="1"/>
        <v>8.383420142245716E-3</v>
      </c>
      <c r="Q158" s="240">
        <f t="shared" si="1"/>
        <v>1.020665871420405E-2</v>
      </c>
    </row>
    <row r="159" spans="1:17" x14ac:dyDescent="0.25">
      <c r="A159" s="76" t="s">
        <v>82</v>
      </c>
      <c r="B159" s="239">
        <f t="shared" ref="B159:Q159" si="2">IF(B$7=0,0,B$7/B$5)</f>
        <v>7.5533092779256055E-3</v>
      </c>
      <c r="C159" s="239">
        <f t="shared" si="2"/>
        <v>8.2960874665624976E-3</v>
      </c>
      <c r="D159" s="239">
        <f t="shared" si="2"/>
        <v>8.7085506956231431E-3</v>
      </c>
      <c r="E159" s="239">
        <f t="shared" si="2"/>
        <v>9.136710588202486E-3</v>
      </c>
      <c r="F159" s="239">
        <f t="shared" si="2"/>
        <v>7.6310880058219153E-3</v>
      </c>
      <c r="G159" s="239">
        <f t="shared" si="2"/>
        <v>6.5125080765671001E-3</v>
      </c>
      <c r="H159" s="239">
        <f t="shared" si="2"/>
        <v>6.4391121513888965E-3</v>
      </c>
      <c r="I159" s="239">
        <f t="shared" si="2"/>
        <v>6.5166449907235286E-3</v>
      </c>
      <c r="J159" s="239">
        <f t="shared" si="2"/>
        <v>7.4020623604927989E-3</v>
      </c>
      <c r="K159" s="239">
        <f t="shared" si="2"/>
        <v>8.3689141678752015E-3</v>
      </c>
      <c r="L159" s="239">
        <f t="shared" si="2"/>
        <v>8.9259466291587222E-3</v>
      </c>
      <c r="M159" s="239">
        <f t="shared" si="2"/>
        <v>8.9319119401652415E-3</v>
      </c>
      <c r="N159" s="239">
        <f t="shared" si="2"/>
        <v>7.917102038726918E-3</v>
      </c>
      <c r="O159" s="239">
        <f t="shared" si="2"/>
        <v>8.833442872793907E-3</v>
      </c>
      <c r="P159" s="239">
        <f t="shared" si="2"/>
        <v>8.3583382043808715E-3</v>
      </c>
      <c r="Q159" s="239">
        <f t="shared" si="2"/>
        <v>1.0176121919514818E-2</v>
      </c>
    </row>
    <row r="160" spans="1:17" x14ac:dyDescent="0.25">
      <c r="A160" s="76" t="s">
        <v>81</v>
      </c>
      <c r="B160" s="239">
        <f t="shared" ref="B160:Q160" si="3">IF(B$8=0,0,B$8/B$5)</f>
        <v>6.4855123529929922E-3</v>
      </c>
      <c r="C160" s="239">
        <f t="shared" si="3"/>
        <v>7.123285405927127E-3</v>
      </c>
      <c r="D160" s="239">
        <f t="shared" si="3"/>
        <v>7.47743949505544E-3</v>
      </c>
      <c r="E160" s="239">
        <f t="shared" si="3"/>
        <v>7.8450712403216813E-3</v>
      </c>
      <c r="F160" s="239">
        <f t="shared" si="3"/>
        <v>6.5522956504869539E-3</v>
      </c>
      <c r="G160" s="239">
        <f t="shared" si="3"/>
        <v>5.5918472321766569E-3</v>
      </c>
      <c r="H160" s="239">
        <f t="shared" si="3"/>
        <v>5.5288271489405951E-3</v>
      </c>
      <c r="I160" s="239">
        <f t="shared" si="3"/>
        <v>5.595399318669818E-3</v>
      </c>
      <c r="J160" s="239">
        <f t="shared" si="3"/>
        <v>6.3556469237791673E-3</v>
      </c>
      <c r="K160" s="239">
        <f t="shared" si="3"/>
        <v>7.185816735389778E-3</v>
      </c>
      <c r="L160" s="239">
        <f t="shared" si="3"/>
        <v>7.6641025801426508E-3</v>
      </c>
      <c r="M160" s="239">
        <f t="shared" si="3"/>
        <v>7.6692245865108118E-3</v>
      </c>
      <c r="N160" s="239">
        <f t="shared" si="3"/>
        <v>6.797876425122488E-3</v>
      </c>
      <c r="O160" s="239">
        <f t="shared" si="3"/>
        <v>7.5846759033672715E-3</v>
      </c>
      <c r="P160" s="239">
        <f t="shared" si="3"/>
        <v>7.17673587568134E-3</v>
      </c>
      <c r="Q160" s="239">
        <f t="shared" si="3"/>
        <v>8.7375429743691401E-3</v>
      </c>
    </row>
    <row r="161" spans="1:17" x14ac:dyDescent="0.25">
      <c r="A161" s="76" t="s">
        <v>80</v>
      </c>
      <c r="B161" s="239">
        <f t="shared" ref="B161:Q161" si="4">IF(B$9=0,0,B$9/B$5)</f>
        <v>9.4359700513379618E-3</v>
      </c>
      <c r="C161" s="239">
        <f t="shared" si="4"/>
        <v>1.0363885549680913E-2</v>
      </c>
      <c r="D161" s="239">
        <f t="shared" si="4"/>
        <v>1.0879155153173604E-2</v>
      </c>
      <c r="E161" s="239">
        <f t="shared" si="4"/>
        <v>1.1414033810316623E-2</v>
      </c>
      <c r="F161" s="239">
        <f t="shared" si="4"/>
        <v>9.5331351110563029E-3</v>
      </c>
      <c r="G161" s="239">
        <f t="shared" si="4"/>
        <v>8.1357493660660085E-3</v>
      </c>
      <c r="H161" s="239">
        <f t="shared" si="4"/>
        <v>8.0440595217356869E-3</v>
      </c>
      <c r="I161" s="239">
        <f t="shared" si="4"/>
        <v>8.1409174052192706E-3</v>
      </c>
      <c r="J161" s="239">
        <f t="shared" si="4"/>
        <v>9.2470248710546654E-3</v>
      </c>
      <c r="K161" s="239">
        <f t="shared" si="4"/>
        <v>1.0454864291215131E-2</v>
      </c>
      <c r="L161" s="239">
        <f t="shared" si="4"/>
        <v>1.1150736978125403E-2</v>
      </c>
      <c r="M161" s="239">
        <f t="shared" si="4"/>
        <v>1.1158189141665022E-2</v>
      </c>
      <c r="N161" s="239">
        <f t="shared" si="4"/>
        <v>9.8904380824361773E-3</v>
      </c>
      <c r="O161" s="239">
        <f t="shared" si="4"/>
        <v>1.1035176679641982E-2</v>
      </c>
      <c r="P161" s="239">
        <f t="shared" si="4"/>
        <v>1.044165227100987E-2</v>
      </c>
      <c r="Q161" s="239">
        <f t="shared" si="4"/>
        <v>1.2712518200721203E-2</v>
      </c>
    </row>
    <row r="162" spans="1:17" x14ac:dyDescent="0.25">
      <c r="A162" s="129" t="s">
        <v>79</v>
      </c>
      <c r="B162" s="238">
        <f t="shared" ref="B162:Q162" si="5">IF(B$10=0,0,B$10/B$5)</f>
        <v>2.121273129416492E-2</v>
      </c>
      <c r="C162" s="238">
        <f t="shared" si="5"/>
        <v>2.3298751281823647E-2</v>
      </c>
      <c r="D162" s="238">
        <f t="shared" si="5"/>
        <v>2.445711397092434E-2</v>
      </c>
      <c r="E162" s="238">
        <f t="shared" si="5"/>
        <v>2.5659559206255473E-2</v>
      </c>
      <c r="F162" s="238">
        <f t="shared" si="5"/>
        <v>2.1431165253977504E-2</v>
      </c>
      <c r="G162" s="238">
        <f t="shared" si="5"/>
        <v>1.8289742786387911E-2</v>
      </c>
      <c r="H162" s="238">
        <f t="shared" si="5"/>
        <v>1.8083617499893685E-2</v>
      </c>
      <c r="I162" s="238">
        <f t="shared" si="5"/>
        <v>1.8301360905699372E-2</v>
      </c>
      <c r="J162" s="238">
        <f t="shared" si="5"/>
        <v>2.0787969100466687E-2</v>
      </c>
      <c r="K162" s="238">
        <f t="shared" si="5"/>
        <v>2.3503277958693832E-2</v>
      </c>
      <c r="L162" s="238">
        <f t="shared" si="5"/>
        <v>2.5067649214861928E-2</v>
      </c>
      <c r="M162" s="238">
        <f t="shared" si="5"/>
        <v>2.5084402208127701E-2</v>
      </c>
      <c r="N162" s="238">
        <f t="shared" si="5"/>
        <v>2.223440772732695E-2</v>
      </c>
      <c r="O162" s="238">
        <f t="shared" si="5"/>
        <v>2.4807861450947318E-2</v>
      </c>
      <c r="P162" s="238">
        <f t="shared" si="5"/>
        <v>2.347357639828801E-2</v>
      </c>
      <c r="Q162" s="238">
        <f t="shared" si="5"/>
        <v>2.8578644399771341E-2</v>
      </c>
    </row>
    <row r="163" spans="1:17" x14ac:dyDescent="0.25">
      <c r="A163" s="232" t="s">
        <v>185</v>
      </c>
      <c r="B163" s="241">
        <f t="shared" ref="B163:Q163" si="6">IF(B$15=0,0,B$15/B$5)</f>
        <v>0.4292105194332036</v>
      </c>
      <c r="C163" s="241">
        <f t="shared" si="6"/>
        <v>0.37308015843932191</v>
      </c>
      <c r="D163" s="241">
        <f t="shared" si="6"/>
        <v>0.34191108226280864</v>
      </c>
      <c r="E163" s="241">
        <f t="shared" si="6"/>
        <v>0.30955583852889723</v>
      </c>
      <c r="F163" s="241">
        <f t="shared" si="6"/>
        <v>0.42333292617420315</v>
      </c>
      <c r="G163" s="241">
        <f t="shared" si="6"/>
        <v>0.50786192310773626</v>
      </c>
      <c r="H163" s="241">
        <f t="shared" si="6"/>
        <v>0.51340831614775362</v>
      </c>
      <c r="I163" s="241">
        <f t="shared" si="6"/>
        <v>0.50754930422830014</v>
      </c>
      <c r="J163" s="241">
        <f t="shared" si="6"/>
        <v>0.4406399666148641</v>
      </c>
      <c r="K163" s="241">
        <f t="shared" si="6"/>
        <v>0.36757678058411419</v>
      </c>
      <c r="L163" s="241">
        <f t="shared" si="6"/>
        <v>0.32548287743042464</v>
      </c>
      <c r="M163" s="241">
        <f t="shared" si="6"/>
        <v>0.32503209001453254</v>
      </c>
      <c r="N163" s="241">
        <f t="shared" si="6"/>
        <v>0.40171937967826271</v>
      </c>
      <c r="O163" s="241">
        <f t="shared" si="6"/>
        <v>0.33247321360006321</v>
      </c>
      <c r="P163" s="241">
        <f t="shared" si="6"/>
        <v>0.36837598640070407</v>
      </c>
      <c r="Q163" s="241">
        <f t="shared" si="6"/>
        <v>0.23100946473895154</v>
      </c>
    </row>
    <row r="164" spans="1:17" x14ac:dyDescent="0.25">
      <c r="A164" s="127" t="s">
        <v>184</v>
      </c>
      <c r="B164" s="237">
        <f t="shared" ref="B164:Q164" si="7">IF(B$24=0,0,B$24/B$5)</f>
        <v>0.3647921482308758</v>
      </c>
      <c r="C164" s="237">
        <f t="shared" si="7"/>
        <v>0.40066512007962096</v>
      </c>
      <c r="D164" s="237">
        <f t="shared" si="7"/>
        <v>0.42058530894769813</v>
      </c>
      <c r="E164" s="237">
        <f t="shared" si="7"/>
        <v>0.44126357873029248</v>
      </c>
      <c r="F164" s="237">
        <f t="shared" si="7"/>
        <v>0.36854852417047612</v>
      </c>
      <c r="G164" s="237">
        <f t="shared" si="7"/>
        <v>0.31452595467854227</v>
      </c>
      <c r="H164" s="237">
        <f t="shared" si="7"/>
        <v>0.3109812491419377</v>
      </c>
      <c r="I164" s="237">
        <f t="shared" si="7"/>
        <v>0.31472574972818768</v>
      </c>
      <c r="J164" s="237">
        <f t="shared" si="7"/>
        <v>0.35748757669891768</v>
      </c>
      <c r="K164" s="237">
        <f t="shared" si="7"/>
        <v>0.40418233456706026</v>
      </c>
      <c r="L164" s="237">
        <f t="shared" si="7"/>
        <v>0.43108459167174407</v>
      </c>
      <c r="M164" s="237">
        <f t="shared" si="7"/>
        <v>0.43137269037614806</v>
      </c>
      <c r="N164" s="237">
        <f t="shared" si="7"/>
        <v>0.38236176412246808</v>
      </c>
      <c r="O164" s="237">
        <f t="shared" si="7"/>
        <v>0.42661706058542082</v>
      </c>
      <c r="P164" s="237">
        <f t="shared" si="7"/>
        <v>0.40367156130189252</v>
      </c>
      <c r="Q164" s="237">
        <f t="shared" si="7"/>
        <v>0.49146264757460079</v>
      </c>
    </row>
    <row r="165" spans="1:17" x14ac:dyDescent="0.25">
      <c r="A165" s="127" t="s">
        <v>181</v>
      </c>
      <c r="B165" s="237">
        <f t="shared" ref="B165:Q165" si="8">IF(B$35=0,0,B$35/B$5)</f>
        <v>0.11204330267091163</v>
      </c>
      <c r="C165" s="237">
        <f t="shared" si="8"/>
        <v>0.12306142973874055</v>
      </c>
      <c r="D165" s="237">
        <f t="shared" si="8"/>
        <v>0.12917977346250706</v>
      </c>
      <c r="E165" s="237">
        <f t="shared" si="8"/>
        <v>0.13553095632430393</v>
      </c>
      <c r="F165" s="237">
        <f t="shared" si="8"/>
        <v>0.11319704670950313</v>
      </c>
      <c r="G165" s="237">
        <f t="shared" si="8"/>
        <v>9.6604400365552123E-2</v>
      </c>
      <c r="H165" s="237">
        <f t="shared" si="8"/>
        <v>9.551566937930929E-2</v>
      </c>
      <c r="I165" s="237">
        <f t="shared" si="8"/>
        <v>9.6665765987943186E-2</v>
      </c>
      <c r="J165" s="237">
        <f t="shared" si="8"/>
        <v>0.10979975570038168</v>
      </c>
      <c r="K165" s="237">
        <f t="shared" si="8"/>
        <v>0.12414171704559682</v>
      </c>
      <c r="L165" s="237">
        <f t="shared" si="8"/>
        <v>0.13240455315632119</v>
      </c>
      <c r="M165" s="237">
        <f t="shared" si="8"/>
        <v>0.13249304061553097</v>
      </c>
      <c r="N165" s="237">
        <f t="shared" si="8"/>
        <v>0.11743968469475785</v>
      </c>
      <c r="O165" s="237">
        <f t="shared" si="8"/>
        <v>0.13103238289409333</v>
      </c>
      <c r="P165" s="237">
        <f t="shared" si="8"/>
        <v>0.12398483668558109</v>
      </c>
      <c r="Q165" s="237">
        <f t="shared" si="8"/>
        <v>0.15094924175505564</v>
      </c>
    </row>
    <row r="166" spans="1:17" x14ac:dyDescent="0.25">
      <c r="A166" s="142" t="s">
        <v>190</v>
      </c>
      <c r="B166" s="235">
        <f t="shared" ref="B166:Q166" si="9">IF(B$36=0,0,B$36/B$5)</f>
        <v>9.6083037244730732E-2</v>
      </c>
      <c r="C166" s="235">
        <f t="shared" si="9"/>
        <v>0.11761968336824237</v>
      </c>
      <c r="D166" s="235">
        <f t="shared" si="9"/>
        <v>0.12208029391549376</v>
      </c>
      <c r="E166" s="235">
        <f t="shared" si="9"/>
        <v>0.13396704948651578</v>
      </c>
      <c r="F166" s="235">
        <f t="shared" si="9"/>
        <v>0.10351710567632384</v>
      </c>
      <c r="G166" s="235">
        <f t="shared" si="9"/>
        <v>8.7681216230775169E-2</v>
      </c>
      <c r="H166" s="235">
        <f t="shared" si="9"/>
        <v>7.4006314126766323E-2</v>
      </c>
      <c r="I166" s="235">
        <f t="shared" si="9"/>
        <v>8.1136842695517547E-2</v>
      </c>
      <c r="J166" s="235">
        <f t="shared" si="9"/>
        <v>9.7799530920824509E-2</v>
      </c>
      <c r="K166" s="235">
        <f t="shared" si="9"/>
        <v>0.10031566293864481</v>
      </c>
      <c r="L166" s="235">
        <f t="shared" si="9"/>
        <v>0.10909860353965219</v>
      </c>
      <c r="M166" s="235">
        <f t="shared" si="9"/>
        <v>0.10668156061867587</v>
      </c>
      <c r="N166" s="235">
        <f t="shared" si="9"/>
        <v>9.6899608364866274E-2</v>
      </c>
      <c r="O166" s="235">
        <f t="shared" si="9"/>
        <v>9.3972829412438549E-2</v>
      </c>
      <c r="P166" s="235">
        <f t="shared" si="9"/>
        <v>8.7113155921241386E-2</v>
      </c>
      <c r="Q166" s="235">
        <f t="shared" si="9"/>
        <v>0.10259902367329422</v>
      </c>
    </row>
    <row r="167" spans="1:17" x14ac:dyDescent="0.25">
      <c r="A167" s="142" t="s">
        <v>189</v>
      </c>
      <c r="B167" s="235">
        <f t="shared" ref="B167:Q167" si="10">IF(B$42=0,0,B$42/B$5)</f>
        <v>1.5960265426180908E-2</v>
      </c>
      <c r="C167" s="235">
        <f t="shared" si="10"/>
        <v>5.4417463704981789E-3</v>
      </c>
      <c r="D167" s="235">
        <f t="shared" si="10"/>
        <v>7.0994795470132981E-3</v>
      </c>
      <c r="E167" s="235">
        <f t="shared" si="10"/>
        <v>1.5639068377881417E-3</v>
      </c>
      <c r="F167" s="235">
        <f t="shared" si="10"/>
        <v>9.679941033179297E-3</v>
      </c>
      <c r="G167" s="235">
        <f t="shared" si="10"/>
        <v>8.9231841347769507E-3</v>
      </c>
      <c r="H167" s="235">
        <f t="shared" si="10"/>
        <v>2.1509355252542963E-2</v>
      </c>
      <c r="I167" s="235">
        <f t="shared" si="10"/>
        <v>1.5528923292425634E-2</v>
      </c>
      <c r="J167" s="235">
        <f t="shared" si="10"/>
        <v>1.2000224779557167E-2</v>
      </c>
      <c r="K167" s="235">
        <f t="shared" si="10"/>
        <v>2.3826054106952002E-2</v>
      </c>
      <c r="L167" s="235">
        <f t="shared" si="10"/>
        <v>2.3305949616669007E-2</v>
      </c>
      <c r="M167" s="235">
        <f t="shared" si="10"/>
        <v>2.5811479996855086E-2</v>
      </c>
      <c r="N167" s="235">
        <f t="shared" si="10"/>
        <v>2.0540076329891566E-2</v>
      </c>
      <c r="O167" s="235">
        <f t="shared" si="10"/>
        <v>3.7059553481654767E-2</v>
      </c>
      <c r="P167" s="235">
        <f t="shared" si="10"/>
        <v>3.687168076433972E-2</v>
      </c>
      <c r="Q167" s="235">
        <f t="shared" si="10"/>
        <v>4.8350218081761411E-2</v>
      </c>
    </row>
    <row r="168" spans="1:17" x14ac:dyDescent="0.25">
      <c r="A168" s="127" t="s">
        <v>180</v>
      </c>
      <c r="B168" s="236">
        <f t="shared" ref="B168:Q168" si="11">IF(B$43=0,0,B$43/B$5)</f>
        <v>3.3873556621438448E-2</v>
      </c>
      <c r="C168" s="236">
        <f t="shared" si="11"/>
        <v>3.7204618293107644E-2</v>
      </c>
      <c r="D168" s="236">
        <f t="shared" si="11"/>
        <v>3.9054350116571955E-2</v>
      </c>
      <c r="E168" s="236">
        <f t="shared" si="11"/>
        <v>4.0974475167812864E-2</v>
      </c>
      <c r="F168" s="236">
        <f t="shared" si="11"/>
        <v>3.4222362958687087E-2</v>
      </c>
      <c r="G168" s="236">
        <f t="shared" si="11"/>
        <v>2.920598150586463E-2</v>
      </c>
      <c r="H168" s="236">
        <f t="shared" si="11"/>
        <v>2.8876830277465623E-2</v>
      </c>
      <c r="I168" s="236">
        <f t="shared" si="11"/>
        <v>2.9224533903331722E-2</v>
      </c>
      <c r="J168" s="236">
        <f t="shared" si="11"/>
        <v>3.3195274979185209E-2</v>
      </c>
      <c r="K168" s="236">
        <f t="shared" si="11"/>
        <v>3.7531216781227034E-2</v>
      </c>
      <c r="L168" s="236">
        <f t="shared" si="11"/>
        <v>4.0029283512376196E-2</v>
      </c>
      <c r="M168" s="236">
        <f t="shared" si="11"/>
        <v>4.0056035534928036E-2</v>
      </c>
      <c r="N168" s="236">
        <f t="shared" si="11"/>
        <v>3.5505020954229138E-2</v>
      </c>
      <c r="O168" s="236">
        <f t="shared" si="11"/>
        <v>3.9614441340074802E-2</v>
      </c>
      <c r="P168" s="236">
        <f t="shared" si="11"/>
        <v>3.7483787835175759E-2</v>
      </c>
      <c r="Q168" s="236">
        <f t="shared" si="11"/>
        <v>4.5635817274784371E-2</v>
      </c>
    </row>
    <row r="169" spans="1:17" x14ac:dyDescent="0.25">
      <c r="A169" s="142" t="s">
        <v>188</v>
      </c>
      <c r="B169" s="235">
        <f t="shared" ref="B169:Q169" si="12">IF(B$44=0,0,B$44/B$5)</f>
        <v>2.2344892382495599E-3</v>
      </c>
      <c r="C169" s="235">
        <f t="shared" si="12"/>
        <v>2.7353414736800653E-3</v>
      </c>
      <c r="D169" s="235">
        <f t="shared" si="12"/>
        <v>2.8390766026859123E-3</v>
      </c>
      <c r="E169" s="235">
        <f t="shared" si="12"/>
        <v>3.115512778756191E-3</v>
      </c>
      <c r="F169" s="235">
        <f t="shared" si="12"/>
        <v>2.4073745506121916E-3</v>
      </c>
      <c r="G169" s="235">
        <f t="shared" si="12"/>
        <v>2.0390980518784972E-3</v>
      </c>
      <c r="H169" s="235">
        <f t="shared" si="12"/>
        <v>1.7210770727155023E-3</v>
      </c>
      <c r="I169" s="235">
        <f t="shared" si="12"/>
        <v>1.8869033185004123E-3</v>
      </c>
      <c r="J169" s="235">
        <f t="shared" si="12"/>
        <v>2.274407695833135E-3</v>
      </c>
      <c r="K169" s="235">
        <f t="shared" si="12"/>
        <v>2.3329223939219787E-3</v>
      </c>
      <c r="L169" s="235">
        <f t="shared" si="12"/>
        <v>2.537176826503547E-3</v>
      </c>
      <c r="M169" s="235">
        <f t="shared" si="12"/>
        <v>2.4809665260157282E-3</v>
      </c>
      <c r="N169" s="235">
        <f t="shared" si="12"/>
        <v>2.2534792642992241E-3</v>
      </c>
      <c r="O169" s="235">
        <f t="shared" si="12"/>
        <v>2.1854146374985796E-3</v>
      </c>
      <c r="P169" s="235">
        <f t="shared" si="12"/>
        <v>2.0258873470056192E-3</v>
      </c>
      <c r="Q169" s="235">
        <f t="shared" si="12"/>
        <v>2.3860238063556911E-3</v>
      </c>
    </row>
    <row r="170" spans="1:17" x14ac:dyDescent="0.25">
      <c r="A170" s="142" t="s">
        <v>187</v>
      </c>
      <c r="B170" s="235">
        <f t="shared" ref="B170:Q170" si="13">IF(B$45=0,0,B$45/B$5)</f>
        <v>3.1267898419789331E-2</v>
      </c>
      <c r="C170" s="235">
        <f t="shared" si="13"/>
        <v>3.4342724578253207E-2</v>
      </c>
      <c r="D170" s="235">
        <f t="shared" si="13"/>
        <v>3.6050169338374106E-2</v>
      </c>
      <c r="E170" s="235">
        <f t="shared" si="13"/>
        <v>3.7822592462596484E-2</v>
      </c>
      <c r="F170" s="235">
        <f t="shared" si="13"/>
        <v>3.1589873500326542E-2</v>
      </c>
      <c r="G170" s="235">
        <f t="shared" si="13"/>
        <v>2.6959367543875044E-2</v>
      </c>
      <c r="H170" s="235">
        <f t="shared" si="13"/>
        <v>2.6655535640737492E-2</v>
      </c>
      <c r="I170" s="235">
        <f t="shared" si="13"/>
        <v>2.6976492833844668E-2</v>
      </c>
      <c r="J170" s="235">
        <f t="shared" si="13"/>
        <v>3.0641792288478648E-2</v>
      </c>
      <c r="K170" s="235">
        <f t="shared" si="13"/>
        <v>3.4644200105748035E-2</v>
      </c>
      <c r="L170" s="235">
        <f t="shared" si="13"/>
        <v>3.6950107857578018E-2</v>
      </c>
      <c r="M170" s="235">
        <f t="shared" si="13"/>
        <v>3.6974802032241252E-2</v>
      </c>
      <c r="N170" s="235">
        <f t="shared" si="13"/>
        <v>3.2773865496211502E-2</v>
      </c>
      <c r="O170" s="235">
        <f t="shared" si="13"/>
        <v>3.6567176621607501E-2</v>
      </c>
      <c r="P170" s="235">
        <f t="shared" si="13"/>
        <v>3.4600419540162235E-2</v>
      </c>
      <c r="Q170" s="235">
        <f t="shared" si="13"/>
        <v>4.2125369792108645E-2</v>
      </c>
    </row>
    <row r="171" spans="1:17" x14ac:dyDescent="0.25">
      <c r="A171" s="142" t="s">
        <v>186</v>
      </c>
      <c r="B171" s="235">
        <f t="shared" ref="B171:Q171" si="14">IF(B$56=0,0,B$56/B$5)</f>
        <v>3.7116896339955713E-4</v>
      </c>
      <c r="C171" s="235">
        <f t="shared" si="14"/>
        <v>1.2655224117437668E-4</v>
      </c>
      <c r="D171" s="235">
        <f t="shared" si="14"/>
        <v>1.6510417551193773E-4</v>
      </c>
      <c r="E171" s="235">
        <f t="shared" si="14"/>
        <v>3.6369926460189405E-5</v>
      </c>
      <c r="F171" s="235">
        <f t="shared" si="14"/>
        <v>2.2511490774835638E-4</v>
      </c>
      <c r="G171" s="235">
        <f t="shared" si="14"/>
        <v>2.0751591011109231E-4</v>
      </c>
      <c r="H171" s="235">
        <f t="shared" si="14"/>
        <v>5.0021756401262909E-4</v>
      </c>
      <c r="I171" s="235">
        <f t="shared" si="14"/>
        <v>3.6113775098664346E-4</v>
      </c>
      <c r="J171" s="235">
        <f t="shared" si="14"/>
        <v>2.7907499487342331E-4</v>
      </c>
      <c r="K171" s="235">
        <f t="shared" si="14"/>
        <v>5.5409428155702421E-4</v>
      </c>
      <c r="L171" s="235">
        <f t="shared" si="14"/>
        <v>5.4199882829462974E-4</v>
      </c>
      <c r="M171" s="235">
        <f t="shared" si="14"/>
        <v>6.0026697667105102E-4</v>
      </c>
      <c r="N171" s="235">
        <f t="shared" si="14"/>
        <v>4.7767619371841014E-4</v>
      </c>
      <c r="O171" s="235">
        <f t="shared" si="14"/>
        <v>8.6185008096871898E-4</v>
      </c>
      <c r="P171" s="235">
        <f t="shared" si="14"/>
        <v>8.5748094800790274E-4</v>
      </c>
      <c r="Q171" s="235">
        <f t="shared" si="14"/>
        <v>1.1244236763200367E-3</v>
      </c>
    </row>
    <row r="172" spans="1:17" x14ac:dyDescent="0.25">
      <c r="A172" s="72" t="s">
        <v>179</v>
      </c>
      <c r="B172" s="234">
        <f t="shared" ref="B172:Q172" si="15">IF(B$57=0,0,B$57/B$5)</f>
        <v>7.8169746049473379E-3</v>
      </c>
      <c r="C172" s="234">
        <f t="shared" si="15"/>
        <v>8.585681144563307E-3</v>
      </c>
      <c r="D172" s="234">
        <f t="shared" si="15"/>
        <v>9.0125423345935284E-3</v>
      </c>
      <c r="E172" s="234">
        <f t="shared" si="15"/>
        <v>9.4556481156491245E-3</v>
      </c>
      <c r="F172" s="234">
        <f t="shared" si="15"/>
        <v>7.8974683750816319E-3</v>
      </c>
      <c r="G172" s="234">
        <f t="shared" si="15"/>
        <v>6.7398418859687627E-3</v>
      </c>
      <c r="H172" s="234">
        <f t="shared" si="15"/>
        <v>6.6638839101843782E-3</v>
      </c>
      <c r="I172" s="234">
        <f t="shared" si="15"/>
        <v>6.7441232084611636E-3</v>
      </c>
      <c r="J172" s="234">
        <f t="shared" si="15"/>
        <v>7.6604480721196621E-3</v>
      </c>
      <c r="K172" s="234">
        <f t="shared" si="15"/>
        <v>8.6610500264370054E-3</v>
      </c>
      <c r="L172" s="234">
        <f t="shared" si="15"/>
        <v>9.237526964394515E-3</v>
      </c>
      <c r="M172" s="234">
        <f t="shared" si="15"/>
        <v>9.2437005080603131E-3</v>
      </c>
      <c r="N172" s="234">
        <f t="shared" si="15"/>
        <v>8.1934663740528841E-3</v>
      </c>
      <c r="O172" s="234">
        <f t="shared" si="15"/>
        <v>9.1417941554018719E-3</v>
      </c>
      <c r="P172" s="234">
        <f t="shared" si="15"/>
        <v>8.6501048850405535E-3</v>
      </c>
      <c r="Q172" s="234">
        <f t="shared" si="15"/>
        <v>1.0531342448027158E-2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1.0000000000000002</v>
      </c>
      <c r="D175" s="77">
        <f t="shared" si="16"/>
        <v>0.99999999999999978</v>
      </c>
      <c r="E175" s="77">
        <f t="shared" si="16"/>
        <v>1</v>
      </c>
      <c r="F175" s="77">
        <f t="shared" si="16"/>
        <v>1</v>
      </c>
      <c r="G175" s="77">
        <f t="shared" si="16"/>
        <v>1</v>
      </c>
      <c r="H175" s="77">
        <f t="shared" si="16"/>
        <v>1</v>
      </c>
      <c r="I175" s="77">
        <f t="shared" si="16"/>
        <v>0.99999999999999989</v>
      </c>
      <c r="J175" s="77">
        <f t="shared" si="16"/>
        <v>1</v>
      </c>
      <c r="K175" s="77">
        <f t="shared" si="16"/>
        <v>1.0000000000000002</v>
      </c>
      <c r="L175" s="77">
        <f t="shared" si="16"/>
        <v>1.0000000000000002</v>
      </c>
      <c r="M175" s="77">
        <f t="shared" si="16"/>
        <v>1</v>
      </c>
      <c r="N175" s="77">
        <f t="shared" si="16"/>
        <v>0.99999999999999967</v>
      </c>
      <c r="O175" s="77">
        <f t="shared" si="16"/>
        <v>1.0000000000000002</v>
      </c>
      <c r="P175" s="77">
        <f t="shared" si="16"/>
        <v>1</v>
      </c>
      <c r="Q175" s="77">
        <f t="shared" si="16"/>
        <v>1.0000000000000002</v>
      </c>
    </row>
    <row r="176" spans="1:17" x14ac:dyDescent="0.25">
      <c r="A176" s="132" t="s">
        <v>83</v>
      </c>
      <c r="B176" s="240">
        <f t="shared" ref="B176:Q176" si="17">IF(B$61=0,0,B$61/B$60)</f>
        <v>9.0732130168206509E-3</v>
      </c>
      <c r="C176" s="240">
        <f t="shared" si="17"/>
        <v>9.0732130168206526E-3</v>
      </c>
      <c r="D176" s="240">
        <f t="shared" si="17"/>
        <v>9.0732130168206474E-3</v>
      </c>
      <c r="E176" s="240">
        <f t="shared" si="17"/>
        <v>9.0732130168206492E-3</v>
      </c>
      <c r="F176" s="240">
        <f t="shared" si="17"/>
        <v>9.0732130168206544E-3</v>
      </c>
      <c r="G176" s="240">
        <f t="shared" si="17"/>
        <v>9.0732130168206492E-3</v>
      </c>
      <c r="H176" s="240">
        <f t="shared" si="17"/>
        <v>9.0732130168206492E-3</v>
      </c>
      <c r="I176" s="240">
        <f t="shared" si="17"/>
        <v>9.0732130168206509E-3</v>
      </c>
      <c r="J176" s="240">
        <f t="shared" si="17"/>
        <v>9.0732130168206474E-3</v>
      </c>
      <c r="K176" s="240">
        <f t="shared" si="17"/>
        <v>9.0732130168206544E-3</v>
      </c>
      <c r="L176" s="240">
        <f t="shared" si="17"/>
        <v>9.0732130168206492E-3</v>
      </c>
      <c r="M176" s="240">
        <f t="shared" si="17"/>
        <v>9.0732130168206509E-3</v>
      </c>
      <c r="N176" s="240">
        <f t="shared" si="17"/>
        <v>9.0732130168206474E-3</v>
      </c>
      <c r="O176" s="240">
        <f t="shared" si="17"/>
        <v>9.0732130168206492E-3</v>
      </c>
      <c r="P176" s="240">
        <f t="shared" si="17"/>
        <v>9.0732130168206492E-3</v>
      </c>
      <c r="Q176" s="240">
        <f t="shared" si="17"/>
        <v>9.0732130168206544E-3</v>
      </c>
    </row>
    <row r="177" spans="1:17" x14ac:dyDescent="0.25">
      <c r="A177" s="76" t="s">
        <v>82</v>
      </c>
      <c r="B177" s="239">
        <f t="shared" ref="B177:Q177" si="18">IF(B$62=0,0,B$62/B$60)</f>
        <v>2.209260089956493E-2</v>
      </c>
      <c r="C177" s="239">
        <f t="shared" si="18"/>
        <v>2.209260089956493E-2</v>
      </c>
      <c r="D177" s="239">
        <f t="shared" si="18"/>
        <v>2.209260089956492E-2</v>
      </c>
      <c r="E177" s="239">
        <f t="shared" si="18"/>
        <v>2.2092600899564923E-2</v>
      </c>
      <c r="F177" s="239">
        <f t="shared" si="18"/>
        <v>2.2092600899564933E-2</v>
      </c>
      <c r="G177" s="239">
        <f t="shared" si="18"/>
        <v>2.2092600899564923E-2</v>
      </c>
      <c r="H177" s="239">
        <f t="shared" si="18"/>
        <v>2.2092600899564923E-2</v>
      </c>
      <c r="I177" s="239">
        <f t="shared" si="18"/>
        <v>2.2092600899564926E-2</v>
      </c>
      <c r="J177" s="239">
        <f t="shared" si="18"/>
        <v>2.209260089956492E-2</v>
      </c>
      <c r="K177" s="239">
        <f t="shared" si="18"/>
        <v>2.2092600899564937E-2</v>
      </c>
      <c r="L177" s="239">
        <f t="shared" si="18"/>
        <v>2.2092600899564923E-2</v>
      </c>
      <c r="M177" s="239">
        <f t="shared" si="18"/>
        <v>2.2092600899564926E-2</v>
      </c>
      <c r="N177" s="239">
        <f t="shared" si="18"/>
        <v>2.209260089956492E-2</v>
      </c>
      <c r="O177" s="239">
        <f t="shared" si="18"/>
        <v>2.2092600899564926E-2</v>
      </c>
      <c r="P177" s="239">
        <f t="shared" si="18"/>
        <v>2.2092600899564923E-2</v>
      </c>
      <c r="Q177" s="239">
        <f t="shared" si="18"/>
        <v>2.2092600899564933E-2</v>
      </c>
    </row>
    <row r="178" spans="1:17" x14ac:dyDescent="0.25">
      <c r="A178" s="76" t="s">
        <v>81</v>
      </c>
      <c r="B178" s="239">
        <f t="shared" ref="B178:Q178" si="19">IF(B$63=0,0,B$63/B$60)</f>
        <v>5.7616304394606938E-3</v>
      </c>
      <c r="C178" s="239">
        <f t="shared" si="19"/>
        <v>5.7616304394606946E-3</v>
      </c>
      <c r="D178" s="239">
        <f t="shared" si="19"/>
        <v>5.7616304394606912E-3</v>
      </c>
      <c r="E178" s="239">
        <f t="shared" si="19"/>
        <v>5.761630439460692E-3</v>
      </c>
      <c r="F178" s="239">
        <f t="shared" si="19"/>
        <v>5.7616304394606946E-3</v>
      </c>
      <c r="G178" s="239">
        <f t="shared" si="19"/>
        <v>5.761630439460692E-3</v>
      </c>
      <c r="H178" s="239">
        <f t="shared" si="19"/>
        <v>5.761630439460692E-3</v>
      </c>
      <c r="I178" s="239">
        <f t="shared" si="19"/>
        <v>5.7616304394606929E-3</v>
      </c>
      <c r="J178" s="239">
        <f t="shared" si="19"/>
        <v>5.7616304394606903E-3</v>
      </c>
      <c r="K178" s="239">
        <f t="shared" si="19"/>
        <v>5.7616304394606955E-3</v>
      </c>
      <c r="L178" s="239">
        <f t="shared" si="19"/>
        <v>5.761630439460692E-3</v>
      </c>
      <c r="M178" s="239">
        <f t="shared" si="19"/>
        <v>5.7616304394606929E-3</v>
      </c>
      <c r="N178" s="239">
        <f t="shared" si="19"/>
        <v>5.7616304394606912E-3</v>
      </c>
      <c r="O178" s="239">
        <f t="shared" si="19"/>
        <v>5.761630439460692E-3</v>
      </c>
      <c r="P178" s="239">
        <f t="shared" si="19"/>
        <v>5.761630439460692E-3</v>
      </c>
      <c r="Q178" s="239">
        <f t="shared" si="19"/>
        <v>5.7616304394606946E-3</v>
      </c>
    </row>
    <row r="179" spans="1:17" x14ac:dyDescent="0.25">
      <c r="A179" s="76" t="s">
        <v>80</v>
      </c>
      <c r="B179" s="239">
        <f t="shared" ref="B179:Q179" si="20">IF(B$64=0,0,B$64/B$60)</f>
        <v>2.4705108939259524E-2</v>
      </c>
      <c r="C179" s="239">
        <f t="shared" si="20"/>
        <v>2.4705108939259528E-2</v>
      </c>
      <c r="D179" s="239">
        <f t="shared" si="20"/>
        <v>2.470510893925951E-2</v>
      </c>
      <c r="E179" s="239">
        <f t="shared" si="20"/>
        <v>2.4705108939259521E-2</v>
      </c>
      <c r="F179" s="239">
        <f t="shared" si="20"/>
        <v>2.4705108939259531E-2</v>
      </c>
      <c r="G179" s="239">
        <f t="shared" si="20"/>
        <v>2.4705108939259517E-2</v>
      </c>
      <c r="H179" s="239">
        <f t="shared" si="20"/>
        <v>2.4705108939259517E-2</v>
      </c>
      <c r="I179" s="239">
        <f t="shared" si="20"/>
        <v>2.4705108939259524E-2</v>
      </c>
      <c r="J179" s="239">
        <f t="shared" si="20"/>
        <v>2.4705108939259514E-2</v>
      </c>
      <c r="K179" s="239">
        <f t="shared" si="20"/>
        <v>2.4705108939259535E-2</v>
      </c>
      <c r="L179" s="239">
        <f t="shared" si="20"/>
        <v>2.4705108939259514E-2</v>
      </c>
      <c r="M179" s="239">
        <f t="shared" si="20"/>
        <v>2.4705108939259521E-2</v>
      </c>
      <c r="N179" s="239">
        <f t="shared" si="20"/>
        <v>2.470510893925951E-2</v>
      </c>
      <c r="O179" s="239">
        <f t="shared" si="20"/>
        <v>2.4705108939259521E-2</v>
      </c>
      <c r="P179" s="239">
        <f t="shared" si="20"/>
        <v>2.4705108939259517E-2</v>
      </c>
      <c r="Q179" s="239">
        <f t="shared" si="20"/>
        <v>2.4705108939259528E-2</v>
      </c>
    </row>
    <row r="180" spans="1:17" x14ac:dyDescent="0.25">
      <c r="A180" s="129" t="s">
        <v>79</v>
      </c>
      <c r="B180" s="238">
        <f t="shared" ref="B180:Q180" si="21">IF(B$65=0,0,B$65/B$60)</f>
        <v>2.5404996447097823E-2</v>
      </c>
      <c r="C180" s="238">
        <f t="shared" si="21"/>
        <v>2.5404996447097823E-2</v>
      </c>
      <c r="D180" s="238">
        <f t="shared" si="21"/>
        <v>2.5404996447097809E-2</v>
      </c>
      <c r="E180" s="238">
        <f t="shared" si="21"/>
        <v>2.540499644709782E-2</v>
      </c>
      <c r="F180" s="238">
        <f t="shared" si="21"/>
        <v>2.540499644709783E-2</v>
      </c>
      <c r="G180" s="238">
        <f t="shared" si="21"/>
        <v>2.540499644709782E-2</v>
      </c>
      <c r="H180" s="238">
        <f t="shared" si="21"/>
        <v>2.5404996447097813E-2</v>
      </c>
      <c r="I180" s="238">
        <f t="shared" si="21"/>
        <v>2.5404996447097823E-2</v>
      </c>
      <c r="J180" s="238">
        <f t="shared" si="21"/>
        <v>2.5404996447097816E-2</v>
      </c>
      <c r="K180" s="238">
        <f t="shared" si="21"/>
        <v>2.5404996447097837E-2</v>
      </c>
      <c r="L180" s="238">
        <f t="shared" si="21"/>
        <v>2.5404996447097813E-2</v>
      </c>
      <c r="M180" s="238">
        <f t="shared" si="21"/>
        <v>2.540499644709782E-2</v>
      </c>
      <c r="N180" s="238">
        <f t="shared" si="21"/>
        <v>2.5404996447097809E-2</v>
      </c>
      <c r="O180" s="238">
        <f t="shared" si="21"/>
        <v>2.5404996447097823E-2</v>
      </c>
      <c r="P180" s="238">
        <f t="shared" si="21"/>
        <v>2.540499644709782E-2</v>
      </c>
      <c r="Q180" s="238">
        <f t="shared" si="21"/>
        <v>2.5404996447097823E-2</v>
      </c>
    </row>
    <row r="181" spans="1:17" x14ac:dyDescent="0.25">
      <c r="A181" s="127" t="s">
        <v>183</v>
      </c>
      <c r="B181" s="237">
        <f t="shared" ref="B181:Q181" si="22">IF(B$70=0,0,B$70/B$60)</f>
        <v>0.10248402453422777</v>
      </c>
      <c r="C181" s="237">
        <f t="shared" si="22"/>
        <v>0.10248402453422778</v>
      </c>
      <c r="D181" s="237">
        <f t="shared" si="22"/>
        <v>0.10248402453422774</v>
      </c>
      <c r="E181" s="237">
        <f t="shared" si="22"/>
        <v>0.10248402453422777</v>
      </c>
      <c r="F181" s="237">
        <f t="shared" si="22"/>
        <v>0.10248402453422779</v>
      </c>
      <c r="G181" s="237">
        <f t="shared" si="22"/>
        <v>0.10248402453422775</v>
      </c>
      <c r="H181" s="237">
        <f t="shared" si="22"/>
        <v>0.10248402453422775</v>
      </c>
      <c r="I181" s="237">
        <f t="shared" si="22"/>
        <v>0.10248402453422778</v>
      </c>
      <c r="J181" s="237">
        <f t="shared" si="22"/>
        <v>0.10248402453422772</v>
      </c>
      <c r="K181" s="237">
        <f t="shared" si="22"/>
        <v>0.10248402453422779</v>
      </c>
      <c r="L181" s="237">
        <f t="shared" si="22"/>
        <v>0.10248402453422777</v>
      </c>
      <c r="M181" s="237">
        <f t="shared" si="22"/>
        <v>0.10248402453422778</v>
      </c>
      <c r="N181" s="237">
        <f t="shared" si="22"/>
        <v>0.10248402453422774</v>
      </c>
      <c r="O181" s="237">
        <f t="shared" si="22"/>
        <v>0.10248402453422778</v>
      </c>
      <c r="P181" s="237">
        <f t="shared" si="22"/>
        <v>0.10248402453422775</v>
      </c>
      <c r="Q181" s="237">
        <f t="shared" si="22"/>
        <v>0.10248402453422777</v>
      </c>
    </row>
    <row r="182" spans="1:17" x14ac:dyDescent="0.25">
      <c r="A182" s="142" t="s">
        <v>192</v>
      </c>
      <c r="B182" s="235">
        <f t="shared" ref="B182:Q182" si="23">IF(B$71=0,0,B$71/B$60)</f>
        <v>9.9409503798200932E-2</v>
      </c>
      <c r="C182" s="235">
        <f t="shared" si="23"/>
        <v>9.9409503798200974E-2</v>
      </c>
      <c r="D182" s="235">
        <f t="shared" si="23"/>
        <v>9.9409503798200904E-2</v>
      </c>
      <c r="E182" s="235">
        <f t="shared" si="23"/>
        <v>9.9409503798200904E-2</v>
      </c>
      <c r="F182" s="235">
        <f t="shared" si="23"/>
        <v>9.9409503798200988E-2</v>
      </c>
      <c r="G182" s="235">
        <f t="shared" si="23"/>
        <v>9.9409503798200918E-2</v>
      </c>
      <c r="H182" s="235">
        <f t="shared" si="23"/>
        <v>9.9409503798200918E-2</v>
      </c>
      <c r="I182" s="235">
        <f t="shared" si="23"/>
        <v>9.9409503798200946E-2</v>
      </c>
      <c r="J182" s="235">
        <f t="shared" si="23"/>
        <v>9.9409503798200891E-2</v>
      </c>
      <c r="K182" s="235">
        <f t="shared" si="23"/>
        <v>9.9409503798200974E-2</v>
      </c>
      <c r="L182" s="235">
        <f t="shared" si="23"/>
        <v>9.9409503798200918E-2</v>
      </c>
      <c r="M182" s="235">
        <f t="shared" si="23"/>
        <v>9.9409503798200932E-2</v>
      </c>
      <c r="N182" s="235">
        <f t="shared" si="23"/>
        <v>9.9409503798200918E-2</v>
      </c>
      <c r="O182" s="235">
        <f t="shared" si="23"/>
        <v>9.940950379820096E-2</v>
      </c>
      <c r="P182" s="235">
        <f t="shared" si="23"/>
        <v>9.9409503798200904E-2</v>
      </c>
      <c r="Q182" s="235">
        <f t="shared" si="23"/>
        <v>9.9409503798200932E-2</v>
      </c>
    </row>
    <row r="183" spans="1:17" x14ac:dyDescent="0.25">
      <c r="A183" s="142" t="s">
        <v>191</v>
      </c>
      <c r="B183" s="235">
        <f t="shared" ref="B183:Q183" si="24">IF(B$82=0,0,B$82/B$60)</f>
        <v>3.0745207360268335E-3</v>
      </c>
      <c r="C183" s="235">
        <f t="shared" si="24"/>
        <v>3.0745207360268266E-3</v>
      </c>
      <c r="D183" s="235">
        <f t="shared" si="24"/>
        <v>3.0745207360268327E-3</v>
      </c>
      <c r="E183" s="235">
        <f t="shared" si="24"/>
        <v>3.0745207360268504E-3</v>
      </c>
      <c r="F183" s="235">
        <f t="shared" si="24"/>
        <v>3.0745207360268209E-3</v>
      </c>
      <c r="G183" s="235">
        <f t="shared" si="24"/>
        <v>3.0745207360268448E-3</v>
      </c>
      <c r="H183" s="235">
        <f t="shared" si="24"/>
        <v>3.0745207360268327E-3</v>
      </c>
      <c r="I183" s="235">
        <f t="shared" si="24"/>
        <v>3.0745207360268327E-3</v>
      </c>
      <c r="J183" s="235">
        <f t="shared" si="24"/>
        <v>3.0745207360268344E-3</v>
      </c>
      <c r="K183" s="235">
        <f t="shared" si="24"/>
        <v>3.0745207360268257E-3</v>
      </c>
      <c r="L183" s="235">
        <f t="shared" si="24"/>
        <v>3.0745207360268374E-3</v>
      </c>
      <c r="M183" s="235">
        <f t="shared" si="24"/>
        <v>3.0745207360268465E-3</v>
      </c>
      <c r="N183" s="235">
        <f t="shared" si="24"/>
        <v>3.0745207360268314E-3</v>
      </c>
      <c r="O183" s="235">
        <f t="shared" si="24"/>
        <v>3.0745207360268244E-3</v>
      </c>
      <c r="P183" s="235">
        <f t="shared" si="24"/>
        <v>3.0745207360268448E-3</v>
      </c>
      <c r="Q183" s="235">
        <f t="shared" si="24"/>
        <v>3.0745207360268314E-3</v>
      </c>
    </row>
    <row r="184" spans="1:17" x14ac:dyDescent="0.25">
      <c r="A184" s="127" t="s">
        <v>181</v>
      </c>
      <c r="B184" s="237">
        <f t="shared" ref="B184:Q184" si="25">IF(B$83=0,0,B$83/B$60)</f>
        <v>0.67724919382907256</v>
      </c>
      <c r="C184" s="237">
        <f t="shared" si="25"/>
        <v>0.67724919382907267</v>
      </c>
      <c r="D184" s="237">
        <f t="shared" si="25"/>
        <v>0.67724919382907245</v>
      </c>
      <c r="E184" s="237">
        <f t="shared" si="25"/>
        <v>0.67724919382907267</v>
      </c>
      <c r="F184" s="237">
        <f t="shared" si="25"/>
        <v>0.67724919382907234</v>
      </c>
      <c r="G184" s="237">
        <f t="shared" si="25"/>
        <v>0.67724919382907267</v>
      </c>
      <c r="H184" s="237">
        <f t="shared" si="25"/>
        <v>0.67724919382907256</v>
      </c>
      <c r="I184" s="237">
        <f t="shared" si="25"/>
        <v>0.67724919382907256</v>
      </c>
      <c r="J184" s="237">
        <f t="shared" si="25"/>
        <v>0.67724919382907256</v>
      </c>
      <c r="K184" s="237">
        <f t="shared" si="25"/>
        <v>0.67724919382907245</v>
      </c>
      <c r="L184" s="237">
        <f t="shared" si="25"/>
        <v>0.67724919382907256</v>
      </c>
      <c r="M184" s="237">
        <f t="shared" si="25"/>
        <v>0.67724919382907256</v>
      </c>
      <c r="N184" s="237">
        <f t="shared" si="25"/>
        <v>0.67724919382907245</v>
      </c>
      <c r="O184" s="237">
        <f t="shared" si="25"/>
        <v>0.67724919382907256</v>
      </c>
      <c r="P184" s="237">
        <f t="shared" si="25"/>
        <v>0.67724919382907256</v>
      </c>
      <c r="Q184" s="237">
        <f t="shared" si="25"/>
        <v>0.67724919382907256</v>
      </c>
    </row>
    <row r="185" spans="1:17" x14ac:dyDescent="0.25">
      <c r="A185" s="142" t="s">
        <v>190</v>
      </c>
      <c r="B185" s="235">
        <f t="shared" ref="B185:Q185" si="26">IF(B$84=0,0,B$84/B$60)</f>
        <v>0.58077687789844568</v>
      </c>
      <c r="C185" s="235">
        <f t="shared" si="26"/>
        <v>0.64730139986742019</v>
      </c>
      <c r="D185" s="235">
        <f t="shared" si="26"/>
        <v>0.64002884058842946</v>
      </c>
      <c r="E185" s="235">
        <f t="shared" si="26"/>
        <v>0.66943433976295508</v>
      </c>
      <c r="F185" s="235">
        <f t="shared" si="26"/>
        <v>0.61933485373274832</v>
      </c>
      <c r="G185" s="235">
        <f t="shared" si="26"/>
        <v>0.614692837816319</v>
      </c>
      <c r="H185" s="235">
        <f t="shared" si="26"/>
        <v>0.52473815978376848</v>
      </c>
      <c r="I185" s="235">
        <f t="shared" si="26"/>
        <v>0.5684521375667706</v>
      </c>
      <c r="J185" s="235">
        <f t="shared" si="26"/>
        <v>0.60323133736043111</v>
      </c>
      <c r="K185" s="235">
        <f t="shared" si="26"/>
        <v>0.54726729636478699</v>
      </c>
      <c r="L185" s="235">
        <f t="shared" si="26"/>
        <v>0.55803927836132405</v>
      </c>
      <c r="M185" s="235">
        <f t="shared" si="26"/>
        <v>0.5453116676149129</v>
      </c>
      <c r="N185" s="235">
        <f t="shared" si="26"/>
        <v>0.5587990279267826</v>
      </c>
      <c r="O185" s="235">
        <f t="shared" si="26"/>
        <v>0.48570453773133565</v>
      </c>
      <c r="P185" s="235">
        <f t="shared" si="26"/>
        <v>0.47584298368018224</v>
      </c>
      <c r="Q185" s="235">
        <f t="shared" si="26"/>
        <v>0.46032100103650392</v>
      </c>
    </row>
    <row r="186" spans="1:17" x14ac:dyDescent="0.25">
      <c r="A186" s="142" t="s">
        <v>189</v>
      </c>
      <c r="B186" s="235">
        <f t="shared" ref="B186:Q186" si="27">IF(B$90=0,0,B$90/B$60)</f>
        <v>9.6472315930626884E-2</v>
      </c>
      <c r="C186" s="235">
        <f t="shared" si="27"/>
        <v>2.9947793961652477E-2</v>
      </c>
      <c r="D186" s="235">
        <f t="shared" si="27"/>
        <v>3.7220353240642934E-2</v>
      </c>
      <c r="E186" s="235">
        <f t="shared" si="27"/>
        <v>7.8148540661175988E-3</v>
      </c>
      <c r="F186" s="235">
        <f t="shared" si="27"/>
        <v>5.7914340096323992E-2</v>
      </c>
      <c r="G186" s="235">
        <f t="shared" si="27"/>
        <v>6.2556356012753569E-2</v>
      </c>
      <c r="H186" s="235">
        <f t="shared" si="27"/>
        <v>0.15251103404530411</v>
      </c>
      <c r="I186" s="235">
        <f t="shared" si="27"/>
        <v>0.10879705626230193</v>
      </c>
      <c r="J186" s="235">
        <f t="shared" si="27"/>
        <v>7.401785646864148E-2</v>
      </c>
      <c r="K186" s="235">
        <f t="shared" si="27"/>
        <v>0.12998189746428548</v>
      </c>
      <c r="L186" s="235">
        <f t="shared" si="27"/>
        <v>0.11920991546774853</v>
      </c>
      <c r="M186" s="235">
        <f t="shared" si="27"/>
        <v>0.13193752621415969</v>
      </c>
      <c r="N186" s="235">
        <f t="shared" si="27"/>
        <v>0.11845016590228982</v>
      </c>
      <c r="O186" s="235">
        <f t="shared" si="27"/>
        <v>0.19154465609773696</v>
      </c>
      <c r="P186" s="235">
        <f t="shared" si="27"/>
        <v>0.20140621014889037</v>
      </c>
      <c r="Q186" s="235">
        <f t="shared" si="27"/>
        <v>0.21692819279256864</v>
      </c>
    </row>
    <row r="187" spans="1:17" x14ac:dyDescent="0.25">
      <c r="A187" s="127" t="s">
        <v>180</v>
      </c>
      <c r="B187" s="236">
        <f t="shared" ref="B187:Q187" si="28">IF(B$91=0,0,B$91/B$60)</f>
        <v>0.10248402453422779</v>
      </c>
      <c r="C187" s="236">
        <f t="shared" si="28"/>
        <v>0.10248402453422778</v>
      </c>
      <c r="D187" s="236">
        <f t="shared" si="28"/>
        <v>0.10248402453422774</v>
      </c>
      <c r="E187" s="236">
        <f t="shared" si="28"/>
        <v>0.10248402453422778</v>
      </c>
      <c r="F187" s="236">
        <f t="shared" si="28"/>
        <v>0.10248402453422779</v>
      </c>
      <c r="G187" s="236">
        <f t="shared" si="28"/>
        <v>0.10248402453422775</v>
      </c>
      <c r="H187" s="236">
        <f t="shared" si="28"/>
        <v>0.10248402453422775</v>
      </c>
      <c r="I187" s="236">
        <f t="shared" si="28"/>
        <v>0.10248402453422774</v>
      </c>
      <c r="J187" s="236">
        <f t="shared" si="28"/>
        <v>0.10248402453422772</v>
      </c>
      <c r="K187" s="236">
        <f t="shared" si="28"/>
        <v>0.10248402453422779</v>
      </c>
      <c r="L187" s="236">
        <f t="shared" si="28"/>
        <v>0.10248402453422778</v>
      </c>
      <c r="M187" s="236">
        <f t="shared" si="28"/>
        <v>0.10248402453422778</v>
      </c>
      <c r="N187" s="236">
        <f t="shared" si="28"/>
        <v>0.10248402453422772</v>
      </c>
      <c r="O187" s="236">
        <f t="shared" si="28"/>
        <v>0.10248402453422775</v>
      </c>
      <c r="P187" s="236">
        <f t="shared" si="28"/>
        <v>0.10248402453422774</v>
      </c>
      <c r="Q187" s="236">
        <f t="shared" si="28"/>
        <v>0.10248402453422779</v>
      </c>
    </row>
    <row r="188" spans="1:17" x14ac:dyDescent="0.25">
      <c r="A188" s="142" t="s">
        <v>188</v>
      </c>
      <c r="B188" s="235">
        <f t="shared" ref="B188:Q188" si="29">IF(B$92=0,0,B$92/B$60)</f>
        <v>1.0546254290879875E-2</v>
      </c>
      <c r="C188" s="235">
        <f t="shared" si="29"/>
        <v>1.1754264719605476E-2</v>
      </c>
      <c r="D188" s="235">
        <f t="shared" si="29"/>
        <v>1.1622203230209996E-2</v>
      </c>
      <c r="E188" s="235">
        <f t="shared" si="29"/>
        <v>1.2156173991868024E-2</v>
      </c>
      <c r="F188" s="235">
        <f t="shared" si="29"/>
        <v>1.1246423725244396E-2</v>
      </c>
      <c r="G188" s="235">
        <f t="shared" si="29"/>
        <v>1.1162129941968933E-2</v>
      </c>
      <c r="H188" s="235">
        <f t="shared" si="29"/>
        <v>9.5286542557151341E-3</v>
      </c>
      <c r="I188" s="235">
        <f t="shared" si="29"/>
        <v>1.0322450881079449E-2</v>
      </c>
      <c r="J188" s="235">
        <f t="shared" si="29"/>
        <v>1.0954001996517266E-2</v>
      </c>
      <c r="K188" s="235">
        <f t="shared" si="29"/>
        <v>9.9377580137661407E-3</v>
      </c>
      <c r="L188" s="235">
        <f t="shared" si="29"/>
        <v>1.013336508022398E-2</v>
      </c>
      <c r="M188" s="235">
        <f t="shared" si="29"/>
        <v>9.9022459972248605E-3</v>
      </c>
      <c r="N188" s="235">
        <f t="shared" si="29"/>
        <v>1.0147161277041778E-2</v>
      </c>
      <c r="O188" s="235">
        <f t="shared" si="29"/>
        <v>8.8198476214898652E-3</v>
      </c>
      <c r="P188" s="235">
        <f t="shared" si="29"/>
        <v>8.6407729016025111E-3</v>
      </c>
      <c r="Q188" s="235">
        <f t="shared" si="29"/>
        <v>8.3589111707236905E-3</v>
      </c>
    </row>
    <row r="189" spans="1:17" x14ac:dyDescent="0.25">
      <c r="A189" s="142" t="s">
        <v>187</v>
      </c>
      <c r="B189" s="235">
        <f t="shared" ref="B189:Q189" si="30">IF(B$93=0,0,B$93/B$60)</f>
        <v>9.0185941590120444E-2</v>
      </c>
      <c r="C189" s="235">
        <f t="shared" si="30"/>
        <v>9.0185941590120458E-2</v>
      </c>
      <c r="D189" s="235">
        <f t="shared" si="30"/>
        <v>9.0185941590120403E-2</v>
      </c>
      <c r="E189" s="235">
        <f t="shared" si="30"/>
        <v>9.018594159012043E-2</v>
      </c>
      <c r="F189" s="235">
        <f t="shared" si="30"/>
        <v>9.0185941590120458E-2</v>
      </c>
      <c r="G189" s="235">
        <f t="shared" si="30"/>
        <v>9.0185941590120416E-2</v>
      </c>
      <c r="H189" s="235">
        <f t="shared" si="30"/>
        <v>9.0185941590120403E-2</v>
      </c>
      <c r="I189" s="235">
        <f t="shared" si="30"/>
        <v>9.0185941590120416E-2</v>
      </c>
      <c r="J189" s="235">
        <f t="shared" si="30"/>
        <v>9.0185941590120416E-2</v>
      </c>
      <c r="K189" s="235">
        <f t="shared" si="30"/>
        <v>9.0185941590120458E-2</v>
      </c>
      <c r="L189" s="235">
        <f t="shared" si="30"/>
        <v>9.0185941590120458E-2</v>
      </c>
      <c r="M189" s="235">
        <f t="shared" si="30"/>
        <v>9.018594159012043E-2</v>
      </c>
      <c r="N189" s="235">
        <f t="shared" si="30"/>
        <v>9.0185941590120389E-2</v>
      </c>
      <c r="O189" s="235">
        <f t="shared" si="30"/>
        <v>9.0185941590120416E-2</v>
      </c>
      <c r="P189" s="235">
        <f t="shared" si="30"/>
        <v>9.0185941590120389E-2</v>
      </c>
      <c r="Q189" s="235">
        <f t="shared" si="30"/>
        <v>9.0185941590120458E-2</v>
      </c>
    </row>
    <row r="190" spans="1:17" x14ac:dyDescent="0.25">
      <c r="A190" s="142" t="s">
        <v>186</v>
      </c>
      <c r="B190" s="235">
        <f t="shared" ref="B190:Q190" si="31">IF(B$104=0,0,B$104/B$60)</f>
        <v>1.7518286532274756E-3</v>
      </c>
      <c r="C190" s="235">
        <f t="shared" si="31"/>
        <v>5.4381822450185445E-4</v>
      </c>
      <c r="D190" s="235">
        <f t="shared" si="31"/>
        <v>6.758797138973451E-4</v>
      </c>
      <c r="E190" s="235">
        <f t="shared" si="31"/>
        <v>1.4190895223932116E-4</v>
      </c>
      <c r="F190" s="235">
        <f t="shared" si="31"/>
        <v>1.0516592188629318E-3</v>
      </c>
      <c r="G190" s="235">
        <f t="shared" si="31"/>
        <v>1.1359530021384076E-3</v>
      </c>
      <c r="H190" s="235">
        <f t="shared" si="31"/>
        <v>2.7694286883922082E-3</v>
      </c>
      <c r="I190" s="235">
        <f t="shared" si="31"/>
        <v>1.9756320630278826E-3</v>
      </c>
      <c r="J190" s="235">
        <f t="shared" si="31"/>
        <v>1.3440809475900599E-3</v>
      </c>
      <c r="K190" s="235">
        <f t="shared" si="31"/>
        <v>2.3603249303411952E-3</v>
      </c>
      <c r="L190" s="235">
        <f t="shared" si="31"/>
        <v>2.1647178638833572E-3</v>
      </c>
      <c r="M190" s="235">
        <f t="shared" si="31"/>
        <v>2.3958369468824918E-3</v>
      </c>
      <c r="N190" s="235">
        <f t="shared" si="31"/>
        <v>2.15092166706556E-3</v>
      </c>
      <c r="O190" s="235">
        <f t="shared" si="31"/>
        <v>3.4782353226174663E-3</v>
      </c>
      <c r="P190" s="235">
        <f t="shared" si="31"/>
        <v>3.6573100425048295E-3</v>
      </c>
      <c r="Q190" s="235">
        <f t="shared" si="31"/>
        <v>3.9391717733836505E-3</v>
      </c>
    </row>
    <row r="191" spans="1:17" x14ac:dyDescent="0.25">
      <c r="A191" s="72" t="s">
        <v>179</v>
      </c>
      <c r="B191" s="234">
        <f t="shared" ref="B191:Q191" si="32">IF(B$105=0,0,B$105/B$60)</f>
        <v>3.0745207360268329E-2</v>
      </c>
      <c r="C191" s="234">
        <f t="shared" si="32"/>
        <v>3.0745207360268336E-2</v>
      </c>
      <c r="D191" s="234">
        <f t="shared" si="32"/>
        <v>3.0745207360268315E-2</v>
      </c>
      <c r="E191" s="234">
        <f t="shared" si="32"/>
        <v>3.0745207360268319E-2</v>
      </c>
      <c r="F191" s="234">
        <f t="shared" si="32"/>
        <v>3.074520736026834E-2</v>
      </c>
      <c r="G191" s="234">
        <f t="shared" si="32"/>
        <v>3.0745207360268322E-2</v>
      </c>
      <c r="H191" s="234">
        <f t="shared" si="32"/>
        <v>3.0745207360268322E-2</v>
      </c>
      <c r="I191" s="234">
        <f t="shared" si="32"/>
        <v>3.0745207360268329E-2</v>
      </c>
      <c r="J191" s="234">
        <f t="shared" si="32"/>
        <v>3.0745207360268315E-2</v>
      </c>
      <c r="K191" s="234">
        <f t="shared" si="32"/>
        <v>3.074520736026834E-2</v>
      </c>
      <c r="L191" s="234">
        <f t="shared" si="32"/>
        <v>3.0745207360268322E-2</v>
      </c>
      <c r="M191" s="234">
        <f t="shared" si="32"/>
        <v>3.0745207360268326E-2</v>
      </c>
      <c r="N191" s="234">
        <f t="shared" si="32"/>
        <v>3.0745207360268315E-2</v>
      </c>
      <c r="O191" s="234">
        <f t="shared" si="32"/>
        <v>3.0745207360268326E-2</v>
      </c>
      <c r="P191" s="234">
        <f t="shared" si="32"/>
        <v>3.0745207360268319E-2</v>
      </c>
      <c r="Q191" s="234">
        <f t="shared" si="32"/>
        <v>3.0745207360268336E-2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0.99999999999999989</v>
      </c>
      <c r="E194" s="77">
        <f t="shared" si="33"/>
        <v>1</v>
      </c>
      <c r="F194" s="77">
        <f t="shared" si="33"/>
        <v>1</v>
      </c>
      <c r="G194" s="77">
        <f t="shared" si="33"/>
        <v>1</v>
      </c>
      <c r="H194" s="77">
        <f t="shared" si="33"/>
        <v>0.99999999999999989</v>
      </c>
      <c r="I194" s="77">
        <f t="shared" si="33"/>
        <v>0.99999999999999989</v>
      </c>
      <c r="J194" s="77">
        <f t="shared" si="33"/>
        <v>1</v>
      </c>
      <c r="K194" s="77">
        <f t="shared" si="33"/>
        <v>1</v>
      </c>
      <c r="L194" s="77">
        <f t="shared" si="33"/>
        <v>1.0000000000000002</v>
      </c>
      <c r="M194" s="77">
        <f t="shared" si="33"/>
        <v>1</v>
      </c>
      <c r="N194" s="77">
        <f t="shared" si="33"/>
        <v>1</v>
      </c>
      <c r="O194" s="77">
        <f t="shared" si="33"/>
        <v>1.0000000000000002</v>
      </c>
      <c r="P194" s="77">
        <f t="shared" si="33"/>
        <v>1</v>
      </c>
      <c r="Q194" s="77">
        <f t="shared" si="33"/>
        <v>1.0000000000000002</v>
      </c>
    </row>
    <row r="195" spans="1:17" x14ac:dyDescent="0.25">
      <c r="A195" s="132" t="s">
        <v>83</v>
      </c>
      <c r="B195" s="240">
        <f t="shared" ref="B195:Q195" si="34">IF(B$109=0,0,B$109/B$108)</f>
        <v>1.0688607879212169E-2</v>
      </c>
      <c r="C195" s="240">
        <f t="shared" si="34"/>
        <v>1.0688607879212171E-2</v>
      </c>
      <c r="D195" s="240">
        <f t="shared" si="34"/>
        <v>1.0688607879212166E-2</v>
      </c>
      <c r="E195" s="240">
        <f t="shared" si="34"/>
        <v>1.0688607879212168E-2</v>
      </c>
      <c r="F195" s="240">
        <f t="shared" si="34"/>
        <v>1.0688607879212169E-2</v>
      </c>
      <c r="G195" s="240">
        <f t="shared" si="34"/>
        <v>1.0688607879212169E-2</v>
      </c>
      <c r="H195" s="240">
        <f t="shared" si="34"/>
        <v>1.0688607879212168E-2</v>
      </c>
      <c r="I195" s="240">
        <f t="shared" si="34"/>
        <v>1.0688607879212169E-2</v>
      </c>
      <c r="J195" s="240">
        <f t="shared" si="34"/>
        <v>1.0688607879212171E-2</v>
      </c>
      <c r="K195" s="240">
        <f t="shared" si="34"/>
        <v>1.0688607879212171E-2</v>
      </c>
      <c r="L195" s="240">
        <f t="shared" si="34"/>
        <v>1.0688607879212169E-2</v>
      </c>
      <c r="M195" s="240">
        <f t="shared" si="34"/>
        <v>1.0688607879212169E-2</v>
      </c>
      <c r="N195" s="240">
        <f t="shared" si="34"/>
        <v>1.0688607879212169E-2</v>
      </c>
      <c r="O195" s="240">
        <f t="shared" si="34"/>
        <v>1.0688607879212169E-2</v>
      </c>
      <c r="P195" s="240">
        <f t="shared" si="34"/>
        <v>1.0688607879212169E-2</v>
      </c>
      <c r="Q195" s="240">
        <f t="shared" si="34"/>
        <v>1.0688607879212175E-2</v>
      </c>
    </row>
    <row r="196" spans="1:17" x14ac:dyDescent="0.25">
      <c r="A196" s="76" t="s">
        <v>82</v>
      </c>
      <c r="B196" s="239">
        <f t="shared" ref="B196:Q196" si="35">IF(B$110=0,0,B$110/B$108)</f>
        <v>3.0893409832330507E-2</v>
      </c>
      <c r="C196" s="239">
        <f t="shared" si="35"/>
        <v>3.0893409832330514E-2</v>
      </c>
      <c r="D196" s="239">
        <f t="shared" si="35"/>
        <v>3.08934098323305E-2</v>
      </c>
      <c r="E196" s="239">
        <f t="shared" si="35"/>
        <v>3.0893409832330503E-2</v>
      </c>
      <c r="F196" s="239">
        <f t="shared" si="35"/>
        <v>3.0893409832330514E-2</v>
      </c>
      <c r="G196" s="239">
        <f t="shared" si="35"/>
        <v>3.0893409832330507E-2</v>
      </c>
      <c r="H196" s="239">
        <f t="shared" si="35"/>
        <v>3.0893409832330503E-2</v>
      </c>
      <c r="I196" s="239">
        <f t="shared" si="35"/>
        <v>3.0893409832330507E-2</v>
      </c>
      <c r="J196" s="239">
        <f t="shared" si="35"/>
        <v>3.0893409832330507E-2</v>
      </c>
      <c r="K196" s="239">
        <f t="shared" si="35"/>
        <v>3.0893409832330514E-2</v>
      </c>
      <c r="L196" s="239">
        <f t="shared" si="35"/>
        <v>3.0893409832330507E-2</v>
      </c>
      <c r="M196" s="239">
        <f t="shared" si="35"/>
        <v>3.0893409832330503E-2</v>
      </c>
      <c r="N196" s="239">
        <f t="shared" si="35"/>
        <v>3.0893409832330507E-2</v>
      </c>
      <c r="O196" s="239">
        <f t="shared" si="35"/>
        <v>3.0893409832330507E-2</v>
      </c>
      <c r="P196" s="239">
        <f t="shared" si="35"/>
        <v>3.089340983233051E-2</v>
      </c>
      <c r="Q196" s="239">
        <f t="shared" si="35"/>
        <v>3.0893409832330517E-2</v>
      </c>
    </row>
    <row r="197" spans="1:17" x14ac:dyDescent="0.25">
      <c r="A197" s="76" t="s">
        <v>81</v>
      </c>
      <c r="B197" s="239">
        <f t="shared" ref="B197:Q197" si="36">IF(B$111=0,0,B$111/B$108)</f>
        <v>7.407934285737541E-3</v>
      </c>
      <c r="C197" s="239">
        <f t="shared" si="36"/>
        <v>7.4079342857375418E-3</v>
      </c>
      <c r="D197" s="239">
        <f t="shared" si="36"/>
        <v>7.4079342857375401E-3</v>
      </c>
      <c r="E197" s="239">
        <f t="shared" si="36"/>
        <v>7.4079342857375401E-3</v>
      </c>
      <c r="F197" s="239">
        <f t="shared" si="36"/>
        <v>7.4079342857375418E-3</v>
      </c>
      <c r="G197" s="239">
        <f t="shared" si="36"/>
        <v>7.407934285737541E-3</v>
      </c>
      <c r="H197" s="239">
        <f t="shared" si="36"/>
        <v>7.4079342857375401E-3</v>
      </c>
      <c r="I197" s="239">
        <f t="shared" si="36"/>
        <v>7.407934285737541E-3</v>
      </c>
      <c r="J197" s="239">
        <f t="shared" si="36"/>
        <v>7.4079342857375401E-3</v>
      </c>
      <c r="K197" s="239">
        <f t="shared" si="36"/>
        <v>7.4079342857375418E-3</v>
      </c>
      <c r="L197" s="239">
        <f t="shared" si="36"/>
        <v>7.407934285737541E-3</v>
      </c>
      <c r="M197" s="239">
        <f t="shared" si="36"/>
        <v>7.4079342857375418E-3</v>
      </c>
      <c r="N197" s="239">
        <f t="shared" si="36"/>
        <v>7.407934285737541E-3</v>
      </c>
      <c r="O197" s="239">
        <f t="shared" si="36"/>
        <v>7.4079342857375401E-3</v>
      </c>
      <c r="P197" s="239">
        <f t="shared" si="36"/>
        <v>7.407934285737541E-3</v>
      </c>
      <c r="Q197" s="239">
        <f t="shared" si="36"/>
        <v>7.4079342857375436E-3</v>
      </c>
    </row>
    <row r="198" spans="1:17" x14ac:dyDescent="0.25">
      <c r="A198" s="76" t="s">
        <v>80</v>
      </c>
      <c r="B198" s="239">
        <f t="shared" ref="B198:Q198" si="37">IF(B$112=0,0,B$112/B$108)</f>
        <v>5.0869190871192967E-2</v>
      </c>
      <c r="C198" s="239">
        <f t="shared" si="37"/>
        <v>5.0869190871192974E-2</v>
      </c>
      <c r="D198" s="239">
        <f t="shared" si="37"/>
        <v>5.0869190871192953E-2</v>
      </c>
      <c r="E198" s="239">
        <f t="shared" si="37"/>
        <v>5.0869190871192967E-2</v>
      </c>
      <c r="F198" s="239">
        <f t="shared" si="37"/>
        <v>5.0869190871192974E-2</v>
      </c>
      <c r="G198" s="239">
        <f t="shared" si="37"/>
        <v>5.0869190871192967E-2</v>
      </c>
      <c r="H198" s="239">
        <f t="shared" si="37"/>
        <v>5.0869190871192953E-2</v>
      </c>
      <c r="I198" s="239">
        <f t="shared" si="37"/>
        <v>5.0869190871192967E-2</v>
      </c>
      <c r="J198" s="239">
        <f t="shared" si="37"/>
        <v>5.0869190871192974E-2</v>
      </c>
      <c r="K198" s="239">
        <f t="shared" si="37"/>
        <v>5.0869190871192974E-2</v>
      </c>
      <c r="L198" s="239">
        <f t="shared" si="37"/>
        <v>5.0869190871192967E-2</v>
      </c>
      <c r="M198" s="239">
        <f t="shared" si="37"/>
        <v>5.0869190871192967E-2</v>
      </c>
      <c r="N198" s="239">
        <f t="shared" si="37"/>
        <v>5.0869190871192967E-2</v>
      </c>
      <c r="O198" s="239">
        <f t="shared" si="37"/>
        <v>5.0869190871192967E-2</v>
      </c>
      <c r="P198" s="239">
        <f t="shared" si="37"/>
        <v>5.0869190871192974E-2</v>
      </c>
      <c r="Q198" s="239">
        <f t="shared" si="37"/>
        <v>5.0869190871192987E-2</v>
      </c>
    </row>
    <row r="199" spans="1:17" x14ac:dyDescent="0.25">
      <c r="A199" s="129" t="s">
        <v>79</v>
      </c>
      <c r="B199" s="238">
        <f t="shared" ref="B199:Q199" si="38">IF(B$113=0,0,B$113/B$108)</f>
        <v>2.9928102061794071E-2</v>
      </c>
      <c r="C199" s="238">
        <f t="shared" si="38"/>
        <v>2.9928102061794078E-2</v>
      </c>
      <c r="D199" s="238">
        <f t="shared" si="38"/>
        <v>2.9928102061794064E-2</v>
      </c>
      <c r="E199" s="238">
        <f t="shared" si="38"/>
        <v>2.9928102061794071E-2</v>
      </c>
      <c r="F199" s="238">
        <f t="shared" si="38"/>
        <v>2.9928102061794078E-2</v>
      </c>
      <c r="G199" s="238">
        <f t="shared" si="38"/>
        <v>2.9928102061794071E-2</v>
      </c>
      <c r="H199" s="238">
        <f t="shared" si="38"/>
        <v>2.9928102061794071E-2</v>
      </c>
      <c r="I199" s="238">
        <f t="shared" si="38"/>
        <v>2.9928102061794071E-2</v>
      </c>
      <c r="J199" s="238">
        <f t="shared" si="38"/>
        <v>2.9928102061794075E-2</v>
      </c>
      <c r="K199" s="238">
        <f t="shared" si="38"/>
        <v>2.9928102061794082E-2</v>
      </c>
      <c r="L199" s="238">
        <f t="shared" si="38"/>
        <v>2.9928102061794071E-2</v>
      </c>
      <c r="M199" s="238">
        <f t="shared" si="38"/>
        <v>2.9928102061794071E-2</v>
      </c>
      <c r="N199" s="238">
        <f t="shared" si="38"/>
        <v>2.9928102061794071E-2</v>
      </c>
      <c r="O199" s="238">
        <f t="shared" si="38"/>
        <v>2.9928102061794071E-2</v>
      </c>
      <c r="P199" s="238">
        <f t="shared" si="38"/>
        <v>2.9928102061794071E-2</v>
      </c>
      <c r="Q199" s="238">
        <f t="shared" si="38"/>
        <v>2.9928102061794078E-2</v>
      </c>
    </row>
    <row r="200" spans="1:17" x14ac:dyDescent="0.25">
      <c r="A200" s="127" t="s">
        <v>183</v>
      </c>
      <c r="B200" s="237">
        <f t="shared" ref="B200:Q200" si="39">IF(B$118=0,0,B$118/B$108)</f>
        <v>0.10134516796264524</v>
      </c>
      <c r="C200" s="237">
        <f t="shared" si="39"/>
        <v>0.10134516796264527</v>
      </c>
      <c r="D200" s="237">
        <f t="shared" si="39"/>
        <v>0.10134516796264521</v>
      </c>
      <c r="E200" s="237">
        <f t="shared" si="39"/>
        <v>0.10134516796264526</v>
      </c>
      <c r="F200" s="237">
        <f t="shared" si="39"/>
        <v>0.10134516796264521</v>
      </c>
      <c r="G200" s="237">
        <f t="shared" si="39"/>
        <v>0.10134516796264521</v>
      </c>
      <c r="H200" s="237">
        <f t="shared" si="39"/>
        <v>0.10134516796264521</v>
      </c>
      <c r="I200" s="237">
        <f t="shared" si="39"/>
        <v>0.10134516796264521</v>
      </c>
      <c r="J200" s="237">
        <f t="shared" si="39"/>
        <v>0.10134516796264523</v>
      </c>
      <c r="K200" s="237">
        <f t="shared" si="39"/>
        <v>0.10134516796264523</v>
      </c>
      <c r="L200" s="237">
        <f t="shared" si="39"/>
        <v>0.10134516796264524</v>
      </c>
      <c r="M200" s="237">
        <f t="shared" si="39"/>
        <v>0.10134516796264524</v>
      </c>
      <c r="N200" s="237">
        <f t="shared" si="39"/>
        <v>0.10134516796264526</v>
      </c>
      <c r="O200" s="237">
        <f t="shared" si="39"/>
        <v>0.10134516796264526</v>
      </c>
      <c r="P200" s="237">
        <f t="shared" si="39"/>
        <v>0.10134516796264523</v>
      </c>
      <c r="Q200" s="237">
        <f t="shared" si="39"/>
        <v>0.10134516796264527</v>
      </c>
    </row>
    <row r="201" spans="1:17" x14ac:dyDescent="0.25">
      <c r="A201" s="142" t="s">
        <v>192</v>
      </c>
      <c r="B201" s="235">
        <f t="shared" ref="B201:Q201" si="40">IF(B$119=0,0,B$119/B$108)</f>
        <v>9.8304812923765875E-2</v>
      </c>
      <c r="C201" s="235">
        <f t="shared" si="40"/>
        <v>9.8304812923765902E-2</v>
      </c>
      <c r="D201" s="235">
        <f t="shared" si="40"/>
        <v>9.8304812923765861E-2</v>
      </c>
      <c r="E201" s="235">
        <f t="shared" si="40"/>
        <v>9.8304812923765902E-2</v>
      </c>
      <c r="F201" s="235">
        <f t="shared" si="40"/>
        <v>9.8304812923765875E-2</v>
      </c>
      <c r="G201" s="235">
        <f t="shared" si="40"/>
        <v>9.8304812923765847E-2</v>
      </c>
      <c r="H201" s="235">
        <f t="shared" si="40"/>
        <v>9.8304812923765861E-2</v>
      </c>
      <c r="I201" s="235">
        <f t="shared" si="40"/>
        <v>9.8304812923765861E-2</v>
      </c>
      <c r="J201" s="235">
        <f t="shared" si="40"/>
        <v>9.8304812923765875E-2</v>
      </c>
      <c r="K201" s="235">
        <f t="shared" si="40"/>
        <v>9.8304812923765889E-2</v>
      </c>
      <c r="L201" s="235">
        <f t="shared" si="40"/>
        <v>9.8304812923765889E-2</v>
      </c>
      <c r="M201" s="235">
        <f t="shared" si="40"/>
        <v>9.8304812923765875E-2</v>
      </c>
      <c r="N201" s="235">
        <f t="shared" si="40"/>
        <v>9.8304812923765902E-2</v>
      </c>
      <c r="O201" s="235">
        <f t="shared" si="40"/>
        <v>9.8304812923765902E-2</v>
      </c>
      <c r="P201" s="235">
        <f t="shared" si="40"/>
        <v>9.8304812923765875E-2</v>
      </c>
      <c r="Q201" s="235">
        <f t="shared" si="40"/>
        <v>9.8304812923765916E-2</v>
      </c>
    </row>
    <row r="202" spans="1:17" x14ac:dyDescent="0.25">
      <c r="A202" s="142" t="s">
        <v>191</v>
      </c>
      <c r="B202" s="235">
        <f t="shared" ref="B202:Q202" si="41">IF(B$130=0,0,B$130/B$108)</f>
        <v>3.0403550388793566E-3</v>
      </c>
      <c r="C202" s="235">
        <f t="shared" si="41"/>
        <v>3.0403550388793592E-3</v>
      </c>
      <c r="D202" s="235">
        <f t="shared" si="41"/>
        <v>3.040355038879354E-3</v>
      </c>
      <c r="E202" s="235">
        <f t="shared" si="41"/>
        <v>3.040355038879354E-3</v>
      </c>
      <c r="F202" s="235">
        <f t="shared" si="41"/>
        <v>3.0403550388793401E-3</v>
      </c>
      <c r="G202" s="235">
        <f t="shared" si="41"/>
        <v>3.0403550388793648E-3</v>
      </c>
      <c r="H202" s="235">
        <f t="shared" si="41"/>
        <v>3.0403550388793561E-3</v>
      </c>
      <c r="I202" s="235">
        <f t="shared" si="41"/>
        <v>3.040355038879354E-3</v>
      </c>
      <c r="J202" s="235">
        <f t="shared" si="41"/>
        <v>3.0403550388793488E-3</v>
      </c>
      <c r="K202" s="235">
        <f t="shared" si="41"/>
        <v>3.0403550388793483E-3</v>
      </c>
      <c r="L202" s="235">
        <f t="shared" si="41"/>
        <v>3.0403550388793496E-3</v>
      </c>
      <c r="M202" s="235">
        <f t="shared" si="41"/>
        <v>3.0403550388793635E-3</v>
      </c>
      <c r="N202" s="235">
        <f t="shared" si="41"/>
        <v>3.0403550388793531E-3</v>
      </c>
      <c r="O202" s="235">
        <f t="shared" si="41"/>
        <v>3.0403550388793544E-3</v>
      </c>
      <c r="P202" s="235">
        <f t="shared" si="41"/>
        <v>3.0403550388793462E-3</v>
      </c>
      <c r="Q202" s="235">
        <f t="shared" si="41"/>
        <v>3.0403550388793535E-3</v>
      </c>
    </row>
    <row r="203" spans="1:17" x14ac:dyDescent="0.25">
      <c r="A203" s="127" t="s">
        <v>181</v>
      </c>
      <c r="B203" s="237">
        <f t="shared" ref="B203:Q203" si="42">IF(B$131=0,0,B$131/B$108)</f>
        <v>0.41017350123729035</v>
      </c>
      <c r="C203" s="237">
        <f t="shared" si="42"/>
        <v>0.41017350123729035</v>
      </c>
      <c r="D203" s="237">
        <f t="shared" si="42"/>
        <v>0.41017350123729035</v>
      </c>
      <c r="E203" s="237">
        <f t="shared" si="42"/>
        <v>0.41017350123729041</v>
      </c>
      <c r="F203" s="237">
        <f t="shared" si="42"/>
        <v>0.41017350123729024</v>
      </c>
      <c r="G203" s="237">
        <f t="shared" si="42"/>
        <v>0.41017350123729046</v>
      </c>
      <c r="H203" s="237">
        <f t="shared" si="42"/>
        <v>0.41017350123729046</v>
      </c>
      <c r="I203" s="237">
        <f t="shared" si="42"/>
        <v>0.41017350123729029</v>
      </c>
      <c r="J203" s="237">
        <f t="shared" si="42"/>
        <v>0.41017350123729046</v>
      </c>
      <c r="K203" s="237">
        <f t="shared" si="42"/>
        <v>0.41017350123729029</v>
      </c>
      <c r="L203" s="237">
        <f t="shared" si="42"/>
        <v>0.41017350123729046</v>
      </c>
      <c r="M203" s="237">
        <f t="shared" si="42"/>
        <v>0.41017350123729041</v>
      </c>
      <c r="N203" s="237">
        <f t="shared" si="42"/>
        <v>0.41017350123729046</v>
      </c>
      <c r="O203" s="237">
        <f t="shared" si="42"/>
        <v>0.41017350123729046</v>
      </c>
      <c r="P203" s="237">
        <f t="shared" si="42"/>
        <v>0.41017350123729052</v>
      </c>
      <c r="Q203" s="237">
        <f t="shared" si="42"/>
        <v>0.41017350123729035</v>
      </c>
    </row>
    <row r="204" spans="1:17" x14ac:dyDescent="0.25">
      <c r="A204" s="142" t="s">
        <v>190</v>
      </c>
      <c r="B204" s="235">
        <f t="shared" ref="B204:Q204" si="43">IF(B$132=0,0,B$132/B$108)</f>
        <v>0.35174539536682076</v>
      </c>
      <c r="C204" s="235">
        <f t="shared" si="43"/>
        <v>0.39203572918010543</v>
      </c>
      <c r="D204" s="235">
        <f t="shared" si="43"/>
        <v>0.38763113020885565</v>
      </c>
      <c r="E204" s="235">
        <f t="shared" si="43"/>
        <v>0.40544046340843048</v>
      </c>
      <c r="F204" s="235">
        <f t="shared" si="43"/>
        <v>0.3750978926347176</v>
      </c>
      <c r="G204" s="235">
        <f t="shared" si="43"/>
        <v>0.372286472645458</v>
      </c>
      <c r="H204" s="235">
        <f t="shared" si="43"/>
        <v>0.31780575036851616</v>
      </c>
      <c r="I204" s="235">
        <f t="shared" si="43"/>
        <v>0.34428096138927439</v>
      </c>
      <c r="J204" s="235">
        <f t="shared" si="43"/>
        <v>0.36534485674652367</v>
      </c>
      <c r="K204" s="235">
        <f t="shared" si="43"/>
        <v>0.33145043967267462</v>
      </c>
      <c r="L204" s="235">
        <f t="shared" si="43"/>
        <v>0.3379744512345102</v>
      </c>
      <c r="M204" s="235">
        <f t="shared" si="43"/>
        <v>0.33026602026137791</v>
      </c>
      <c r="N204" s="235">
        <f t="shared" si="43"/>
        <v>0.33843459078457117</v>
      </c>
      <c r="O204" s="235">
        <f t="shared" si="43"/>
        <v>0.29416517970545197</v>
      </c>
      <c r="P204" s="235">
        <f t="shared" si="43"/>
        <v>0.28819256550427025</v>
      </c>
      <c r="Q204" s="235">
        <f t="shared" si="43"/>
        <v>0.27879173339533025</v>
      </c>
    </row>
    <row r="205" spans="1:17" x14ac:dyDescent="0.25">
      <c r="A205" s="142" t="s">
        <v>189</v>
      </c>
      <c r="B205" s="235">
        <f t="shared" ref="B205:Q205" si="44">IF(B$138=0,0,B$138/B$108)</f>
        <v>5.8428105870469621E-2</v>
      </c>
      <c r="C205" s="235">
        <f t="shared" si="44"/>
        <v>1.8137772057184937E-2</v>
      </c>
      <c r="D205" s="235">
        <f t="shared" si="44"/>
        <v>2.2542371028434701E-2</v>
      </c>
      <c r="E205" s="235">
        <f t="shared" si="44"/>
        <v>4.7330378288599883E-3</v>
      </c>
      <c r="F205" s="235">
        <f t="shared" si="44"/>
        <v>3.5075608602572639E-2</v>
      </c>
      <c r="G205" s="235">
        <f t="shared" si="44"/>
        <v>3.7887028591832461E-2</v>
      </c>
      <c r="H205" s="235">
        <f t="shared" si="44"/>
        <v>9.2367750868774259E-2</v>
      </c>
      <c r="I205" s="235">
        <f t="shared" si="44"/>
        <v>6.5892539848015963E-2</v>
      </c>
      <c r="J205" s="235">
        <f t="shared" si="44"/>
        <v>4.4828644490766803E-2</v>
      </c>
      <c r="K205" s="235">
        <f t="shared" si="44"/>
        <v>7.8723061564615712E-2</v>
      </c>
      <c r="L205" s="235">
        <f t="shared" si="44"/>
        <v>7.2199050002780277E-2</v>
      </c>
      <c r="M205" s="235">
        <f t="shared" si="44"/>
        <v>7.9907480975912451E-2</v>
      </c>
      <c r="N205" s="235">
        <f t="shared" si="44"/>
        <v>7.1738910452719254E-2</v>
      </c>
      <c r="O205" s="235">
        <f t="shared" si="44"/>
        <v>0.11600832153183853</v>
      </c>
      <c r="P205" s="235">
        <f t="shared" si="44"/>
        <v>0.12198093573302025</v>
      </c>
      <c r="Q205" s="235">
        <f t="shared" si="44"/>
        <v>0.13138176784196007</v>
      </c>
    </row>
    <row r="206" spans="1:17" x14ac:dyDescent="0.25">
      <c r="A206" s="127" t="s">
        <v>180</v>
      </c>
      <c r="B206" s="236">
        <f t="shared" ref="B206:Q206" si="45">IF(B$139=0,0,B$139/B$108)</f>
        <v>0.15372603680134159</v>
      </c>
      <c r="C206" s="236">
        <f t="shared" si="45"/>
        <v>0.15372603680134164</v>
      </c>
      <c r="D206" s="236">
        <f t="shared" si="45"/>
        <v>0.15372603680134159</v>
      </c>
      <c r="E206" s="236">
        <f t="shared" si="45"/>
        <v>0.15372603680134159</v>
      </c>
      <c r="F206" s="236">
        <f t="shared" si="45"/>
        <v>0.15372603680134161</v>
      </c>
      <c r="G206" s="236">
        <f t="shared" si="45"/>
        <v>0.15372603680134164</v>
      </c>
      <c r="H206" s="236">
        <f t="shared" si="45"/>
        <v>0.15372603680134159</v>
      </c>
      <c r="I206" s="236">
        <f t="shared" si="45"/>
        <v>0.15372603680134161</v>
      </c>
      <c r="J206" s="236">
        <f t="shared" si="45"/>
        <v>0.15372603680134164</v>
      </c>
      <c r="K206" s="236">
        <f t="shared" si="45"/>
        <v>0.15372603680134164</v>
      </c>
      <c r="L206" s="236">
        <f t="shared" si="45"/>
        <v>0.15372603680134159</v>
      </c>
      <c r="M206" s="236">
        <f t="shared" si="45"/>
        <v>0.15372603680134161</v>
      </c>
      <c r="N206" s="236">
        <f t="shared" si="45"/>
        <v>0.15372603680134159</v>
      </c>
      <c r="O206" s="236">
        <f t="shared" si="45"/>
        <v>0.15372603680134161</v>
      </c>
      <c r="P206" s="236">
        <f t="shared" si="45"/>
        <v>0.15372603680134159</v>
      </c>
      <c r="Q206" s="236">
        <f t="shared" si="45"/>
        <v>0.15372603680134167</v>
      </c>
    </row>
    <row r="207" spans="1:17" x14ac:dyDescent="0.25">
      <c r="A207" s="142" t="s">
        <v>188</v>
      </c>
      <c r="B207" s="235">
        <f t="shared" ref="B207:Q207" si="46">IF(B$140=0,0,B$140/B$108)</f>
        <v>8.6742941542486809E-2</v>
      </c>
      <c r="C207" s="235">
        <f t="shared" si="46"/>
        <v>9.6678827318755045E-2</v>
      </c>
      <c r="D207" s="235">
        <f t="shared" si="46"/>
        <v>9.5592621568477101E-2</v>
      </c>
      <c r="E207" s="235">
        <f t="shared" si="46"/>
        <v>9.998453108311435E-2</v>
      </c>
      <c r="F207" s="235">
        <f t="shared" si="46"/>
        <v>9.2501835140135186E-2</v>
      </c>
      <c r="G207" s="235">
        <f t="shared" si="46"/>
        <v>9.1808518772694386E-2</v>
      </c>
      <c r="H207" s="235">
        <f t="shared" si="46"/>
        <v>7.8373181253256902E-2</v>
      </c>
      <c r="I207" s="235">
        <f t="shared" si="46"/>
        <v>8.4902158496878447E-2</v>
      </c>
      <c r="J207" s="235">
        <f t="shared" si="46"/>
        <v>9.009666642135454E-2</v>
      </c>
      <c r="K207" s="235">
        <f t="shared" si="46"/>
        <v>8.1738059663226462E-2</v>
      </c>
      <c r="L207" s="235">
        <f t="shared" si="46"/>
        <v>8.3346927784842165E-2</v>
      </c>
      <c r="M207" s="235">
        <f t="shared" si="46"/>
        <v>8.1445973327174348E-2</v>
      </c>
      <c r="N207" s="235">
        <f t="shared" si="46"/>
        <v>8.3460401503668555E-2</v>
      </c>
      <c r="O207" s="235">
        <f t="shared" si="46"/>
        <v>7.2543246686754131E-2</v>
      </c>
      <c r="P207" s="235">
        <f t="shared" si="46"/>
        <v>7.1070357115680577E-2</v>
      </c>
      <c r="Q207" s="235">
        <f t="shared" si="46"/>
        <v>6.8752044379202321E-2</v>
      </c>
    </row>
    <row r="208" spans="1:17" x14ac:dyDescent="0.25">
      <c r="A208" s="142" t="s">
        <v>187</v>
      </c>
      <c r="B208" s="235">
        <f t="shared" ref="B208:Q208" si="47">IF(B$141=0,0,B$141/B$108)</f>
        <v>5.2574304586058822E-2</v>
      </c>
      <c r="C208" s="235">
        <f t="shared" si="47"/>
        <v>5.2574304586058822E-2</v>
      </c>
      <c r="D208" s="235">
        <f t="shared" si="47"/>
        <v>5.2574304586058808E-2</v>
      </c>
      <c r="E208" s="235">
        <f t="shared" si="47"/>
        <v>5.2574304586058808E-2</v>
      </c>
      <c r="F208" s="235">
        <f t="shared" si="47"/>
        <v>5.2574304586058815E-2</v>
      </c>
      <c r="G208" s="235">
        <f t="shared" si="47"/>
        <v>5.257430458605885E-2</v>
      </c>
      <c r="H208" s="235">
        <f t="shared" si="47"/>
        <v>5.2574304586058801E-2</v>
      </c>
      <c r="I208" s="235">
        <f t="shared" si="47"/>
        <v>5.2574304586058829E-2</v>
      </c>
      <c r="J208" s="235">
        <f t="shared" si="47"/>
        <v>5.2574304586058843E-2</v>
      </c>
      <c r="K208" s="235">
        <f t="shared" si="47"/>
        <v>5.2574304586058836E-2</v>
      </c>
      <c r="L208" s="235">
        <f t="shared" si="47"/>
        <v>5.2574304586058829E-2</v>
      </c>
      <c r="M208" s="235">
        <f t="shared" si="47"/>
        <v>5.2574304586058836E-2</v>
      </c>
      <c r="N208" s="235">
        <f t="shared" si="47"/>
        <v>5.2574304586058808E-2</v>
      </c>
      <c r="O208" s="235">
        <f t="shared" si="47"/>
        <v>5.2574304586058829E-2</v>
      </c>
      <c r="P208" s="235">
        <f t="shared" si="47"/>
        <v>5.2574304586058829E-2</v>
      </c>
      <c r="Q208" s="235">
        <f t="shared" si="47"/>
        <v>5.2574304586058836E-2</v>
      </c>
    </row>
    <row r="209" spans="1:17" x14ac:dyDescent="0.25">
      <c r="A209" s="142" t="s">
        <v>186</v>
      </c>
      <c r="B209" s="235">
        <f t="shared" ref="B209:Q209" si="48">IF(B$152=0,0,B$152/B$108)</f>
        <v>1.4408790672795962E-2</v>
      </c>
      <c r="C209" s="235">
        <f t="shared" si="48"/>
        <v>4.4729048965277537E-3</v>
      </c>
      <c r="D209" s="235">
        <f t="shared" si="48"/>
        <v>5.5591106468056558E-3</v>
      </c>
      <c r="E209" s="235">
        <f t="shared" si="48"/>
        <v>1.1672011321684148E-3</v>
      </c>
      <c r="F209" s="235">
        <f t="shared" si="48"/>
        <v>8.6498970751476174E-3</v>
      </c>
      <c r="G209" s="235">
        <f t="shared" si="48"/>
        <v>9.3432134425883925E-3</v>
      </c>
      <c r="H209" s="235">
        <f t="shared" si="48"/>
        <v>2.2778550962025888E-2</v>
      </c>
      <c r="I209" s="235">
        <f t="shared" si="48"/>
        <v>1.6249573718404332E-2</v>
      </c>
      <c r="J209" s="235">
        <f t="shared" si="48"/>
        <v>1.1055065793928247E-2</v>
      </c>
      <c r="K209" s="235">
        <f t="shared" si="48"/>
        <v>1.9413672552056328E-2</v>
      </c>
      <c r="L209" s="235">
        <f t="shared" si="48"/>
        <v>1.78048044304406E-2</v>
      </c>
      <c r="M209" s="235">
        <f t="shared" si="48"/>
        <v>1.9705758888108459E-2</v>
      </c>
      <c r="N209" s="235">
        <f t="shared" si="48"/>
        <v>1.7691330711614217E-2</v>
      </c>
      <c r="O209" s="235">
        <f t="shared" si="48"/>
        <v>2.8608485528528658E-2</v>
      </c>
      <c r="P209" s="235">
        <f t="shared" si="48"/>
        <v>3.0081375099602188E-2</v>
      </c>
      <c r="Q209" s="235">
        <f t="shared" si="48"/>
        <v>3.2399687836080514E-2</v>
      </c>
    </row>
    <row r="210" spans="1:17" x14ac:dyDescent="0.25">
      <c r="A210" s="72" t="s">
        <v>179</v>
      </c>
      <c r="B210" s="234">
        <f t="shared" ref="B210:Q210" si="49">IF(B$153=0,0,B$153/B$108)</f>
        <v>0.20496804906845548</v>
      </c>
      <c r="C210" s="234">
        <f t="shared" si="49"/>
        <v>0.2049680490684555</v>
      </c>
      <c r="D210" s="234">
        <f t="shared" si="49"/>
        <v>0.20496804906845545</v>
      </c>
      <c r="E210" s="234">
        <f t="shared" si="49"/>
        <v>0.20496804906845545</v>
      </c>
      <c r="F210" s="234">
        <f t="shared" si="49"/>
        <v>0.2049680490684555</v>
      </c>
      <c r="G210" s="234">
        <f t="shared" si="49"/>
        <v>0.20496804906845548</v>
      </c>
      <c r="H210" s="234">
        <f t="shared" si="49"/>
        <v>0.20496804906845545</v>
      </c>
      <c r="I210" s="234">
        <f t="shared" si="49"/>
        <v>0.20496804906845548</v>
      </c>
      <c r="J210" s="234">
        <f t="shared" si="49"/>
        <v>0.20496804906845548</v>
      </c>
      <c r="K210" s="234">
        <f t="shared" si="49"/>
        <v>0.2049680490684555</v>
      </c>
      <c r="L210" s="234">
        <f t="shared" si="49"/>
        <v>0.20496804906845548</v>
      </c>
      <c r="M210" s="234">
        <f t="shared" si="49"/>
        <v>0.20496804906845548</v>
      </c>
      <c r="N210" s="234">
        <f t="shared" si="49"/>
        <v>0.20496804906845548</v>
      </c>
      <c r="O210" s="234">
        <f t="shared" si="49"/>
        <v>0.20496804906845548</v>
      </c>
      <c r="P210" s="234">
        <f t="shared" si="49"/>
        <v>0.20496804906845548</v>
      </c>
      <c r="Q210" s="234">
        <f t="shared" si="49"/>
        <v>0.20496804906845556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1233.7764695706517</v>
      </c>
      <c r="C214" s="230">
        <f t="shared" si="50"/>
        <v>1053.1517226650033</v>
      </c>
      <c r="D214" s="230">
        <f t="shared" si="50"/>
        <v>991.51314841045905</v>
      </c>
      <c r="E214" s="230">
        <f t="shared" si="50"/>
        <v>931.67250890275693</v>
      </c>
      <c r="F214" s="230">
        <f t="shared" si="50"/>
        <v>1110.1307484685356</v>
      </c>
      <c r="G214" s="230">
        <f t="shared" si="50"/>
        <v>1292.817448480424</v>
      </c>
      <c r="H214" s="230">
        <f t="shared" si="50"/>
        <v>1299.1136772693255</v>
      </c>
      <c r="I214" s="230">
        <f t="shared" si="50"/>
        <v>1279.9119838163547</v>
      </c>
      <c r="J214" s="230">
        <f t="shared" si="50"/>
        <v>1117.4497783277518</v>
      </c>
      <c r="K214" s="230">
        <f t="shared" si="50"/>
        <v>969.86188783953298</v>
      </c>
      <c r="L214" s="230">
        <f t="shared" si="50"/>
        <v>900.70848622067797</v>
      </c>
      <c r="M214" s="230">
        <f t="shared" si="50"/>
        <v>879.43645408646569</v>
      </c>
      <c r="N214" s="230">
        <f t="shared" si="50"/>
        <v>988.58391573057293</v>
      </c>
      <c r="O214" s="230">
        <f t="shared" si="50"/>
        <v>874.0249384405256</v>
      </c>
      <c r="P214" s="230">
        <f t="shared" si="50"/>
        <v>915.09278810294472</v>
      </c>
      <c r="Q214" s="230">
        <f t="shared" si="50"/>
        <v>741.43255154703263</v>
      </c>
    </row>
    <row r="215" spans="1:17" x14ac:dyDescent="0.25">
      <c r="A215" s="132" t="s">
        <v>83</v>
      </c>
      <c r="B215" s="229">
        <f>IF(B$6=0,0,B$6/CHI!B$10*1000)</f>
        <v>9.347060259309167</v>
      </c>
      <c r="C215" s="229">
        <f>IF(C$6=0,0,C$6/CHI!C$10*1000)</f>
        <v>8.7632571601414426</v>
      </c>
      <c r="D215" s="229">
        <f>IF(D$6=0,0,D$6/CHI!D$10*1000)</f>
        <v>8.6605535979802148</v>
      </c>
      <c r="E215" s="229">
        <f>IF(E$6=0,0,E$6/CHI!E$10*1000)</f>
        <v>8.5379663939395929</v>
      </c>
      <c r="F215" s="229">
        <f>IF(F$6=0,0,F$6/CHI!F$10*1000)</f>
        <v>8.49692697283961</v>
      </c>
      <c r="G215" s="229">
        <f>IF(G$6=0,0,G$6/CHI!G$10*1000)</f>
        <v>8.4447495008790163</v>
      </c>
      <c r="H215" s="229">
        <f>IF(H$6=0,0,H$6/CHI!H$10*1000)</f>
        <v>8.3902410102210041</v>
      </c>
      <c r="I215" s="229">
        <f>IF(I$6=0,0,I$6/CHI!I$10*1000)</f>
        <v>8.3657611226259849</v>
      </c>
      <c r="J215" s="229">
        <f>IF(J$6=0,0,J$6/CHI!J$10*1000)</f>
        <v>8.2962540940002345</v>
      </c>
      <c r="K215" s="229">
        <f>IF(K$6=0,0,K$6/CHI!K$10*1000)</f>
        <v>8.1410476897985991</v>
      </c>
      <c r="L215" s="229">
        <f>IF(L$6=0,0,L$6/CHI!L$10*1000)</f>
        <v>8.063801563367587</v>
      </c>
      <c r="M215" s="229">
        <f>IF(M$6=0,0,M$6/CHI!M$10*1000)</f>
        <v>7.8786206181409044</v>
      </c>
      <c r="N215" s="229">
        <f>IF(N$6=0,0,N$6/CHI!N$10*1000)</f>
        <v>7.8502063767967778</v>
      </c>
      <c r="O215" s="229">
        <f>IF(O$6=0,0,O$6/CHI!O$10*1000)</f>
        <v>7.7438177062518978</v>
      </c>
      <c r="P215" s="229">
        <f>IF(P$6=0,0,P$6/CHI!P$10*1000)</f>
        <v>7.67160731180602</v>
      </c>
      <c r="Q215" s="229">
        <f>IF(Q$6=0,0,Q$6/CHI!Q$10*1000)</f>
        <v>7.567549013242064</v>
      </c>
    </row>
    <row r="216" spans="1:17" x14ac:dyDescent="0.25">
      <c r="A216" s="76" t="s">
        <v>82</v>
      </c>
      <c r="B216" s="228">
        <f>IF(B$7=0,0,B$7/CHI!B$10*1000)</f>
        <v>9.3190952544943002</v>
      </c>
      <c r="C216" s="228">
        <f>IF(C$7=0,0,C$7/CHI!C$10*1000)</f>
        <v>8.7370388067898404</v>
      </c>
      <c r="D216" s="228">
        <f>IF(D$7=0,0,D$7/CHI!D$10*1000)</f>
        <v>8.6346425183093931</v>
      </c>
      <c r="E216" s="228">
        <f>IF(E$7=0,0,E$7/CHI!E$10*1000)</f>
        <v>8.5124220768289938</v>
      </c>
      <c r="F216" s="228">
        <f>IF(F$7=0,0,F$7/CHI!F$10*1000)</f>
        <v>8.4715054395323452</v>
      </c>
      <c r="G216" s="228">
        <f>IF(G$7=0,0,G$7/CHI!G$10*1000)</f>
        <v>8.4194840747556299</v>
      </c>
      <c r="H216" s="228">
        <f>IF(H$7=0,0,H$7/CHI!H$10*1000)</f>
        <v>8.3651386653404263</v>
      </c>
      <c r="I216" s="228">
        <f>IF(I$7=0,0,I$7/CHI!I$10*1000)</f>
        <v>8.3407320179038624</v>
      </c>
      <c r="J216" s="228">
        <f>IF(J$7=0,0,J$7/CHI!J$10*1000)</f>
        <v>8.2714329439008765</v>
      </c>
      <c r="K216" s="228">
        <f>IF(K$7=0,0,K$7/CHI!K$10*1000)</f>
        <v>8.116690894022458</v>
      </c>
      <c r="L216" s="228">
        <f>IF(L$7=0,0,L$7/CHI!L$10*1000)</f>
        <v>8.0396758764361156</v>
      </c>
      <c r="M216" s="228">
        <f>IF(M$7=0,0,M$7/CHI!M$10*1000)</f>
        <v>7.8550489648714832</v>
      </c>
      <c r="N216" s="228">
        <f>IF(N$7=0,0,N$7/CHI!N$10*1000)</f>
        <v>7.8267197346831612</v>
      </c>
      <c r="O216" s="228">
        <f>IF(O$7=0,0,O$7/CHI!O$10*1000)</f>
        <v>7.720649363111594</v>
      </c>
      <c r="P216" s="228">
        <f>IF(P$7=0,0,P$7/CHI!P$10*1000)</f>
        <v>7.6486550113542542</v>
      </c>
      <c r="Q216" s="228">
        <f>IF(Q$7=0,0,Q$7/CHI!Q$10*1000)</f>
        <v>7.5449080396395587</v>
      </c>
    </row>
    <row r="217" spans="1:17" x14ac:dyDescent="0.25">
      <c r="A217" s="76" t="s">
        <v>81</v>
      </c>
      <c r="B217" s="228">
        <f>IF(B$8=0,0,B$8/CHI!B$10*1000)</f>
        <v>8.0016725342325437</v>
      </c>
      <c r="C217" s="228">
        <f>IF(C$8=0,0,C$8/CHI!C$10*1000)</f>
        <v>7.5019002962866326</v>
      </c>
      <c r="D217" s="228">
        <f>IF(D$8=0,0,D$8/CHI!D$10*1000)</f>
        <v>7.4139795757911315</v>
      </c>
      <c r="E217" s="228">
        <f>IF(E$8=0,0,E$8/CHI!E$10*1000)</f>
        <v>7.3090372049913626</v>
      </c>
      <c r="F217" s="228">
        <f>IF(F$8=0,0,F$8/CHI!F$10*1000)</f>
        <v>7.2739048746622101</v>
      </c>
      <c r="G217" s="228">
        <f>IF(G$8=0,0,G$8/CHI!G$10*1000)</f>
        <v>7.2292376709949444</v>
      </c>
      <c r="H217" s="228">
        <f>IF(H$8=0,0,H$8/CHI!H$10*1000)</f>
        <v>7.1825749684466977</v>
      </c>
      <c r="I217" s="228">
        <f>IF(I$8=0,0,I$8/CHI!I$10*1000)</f>
        <v>7.1616186422033676</v>
      </c>
      <c r="J217" s="228">
        <f>IF(J$8=0,0,J$8/CHI!J$10*1000)</f>
        <v>7.1021162461064895</v>
      </c>
      <c r="K217" s="228">
        <f>IF(K$8=0,0,K$8/CHI!K$10*1000)</f>
        <v>6.96924978465404</v>
      </c>
      <c r="L217" s="228">
        <f>IF(L$8=0,0,L$8/CHI!L$10*1000)</f>
        <v>6.9031222332002793</v>
      </c>
      <c r="M217" s="228">
        <f>IF(M$8=0,0,M$8/CHI!M$10*1000)</f>
        <v>6.7445956759538088</v>
      </c>
      <c r="N217" s="228">
        <f>IF(N$8=0,0,N$8/CHI!N$10*1000)</f>
        <v>6.7202712950001384</v>
      </c>
      <c r="O217" s="228">
        <f>IF(O$8=0,0,O$8/CHI!O$10*1000)</f>
        <v>6.6291958895319167</v>
      </c>
      <c r="P217" s="228">
        <f>IF(P$8=0,0,P$8/CHI!P$10*1000)</f>
        <v>6.5673792419556669</v>
      </c>
      <c r="Q217" s="228">
        <f>IF(Q$8=0,0,Q$8/CHI!Q$10*1000)</f>
        <v>6.4782987817383599</v>
      </c>
    </row>
    <row r="218" spans="1:17" x14ac:dyDescent="0.25">
      <c r="A218" s="76" t="s">
        <v>80</v>
      </c>
      <c r="B218" s="228">
        <f>IF(B$9=0,0,B$9/CHI!B$10*1000)</f>
        <v>11.64187781691415</v>
      </c>
      <c r="C218" s="228">
        <f>IF(C$9=0,0,C$9/CHI!C$10*1000)</f>
        <v>10.914743920149391</v>
      </c>
      <c r="D218" s="228">
        <f>IF(D$9=0,0,D$9/CHI!D$10*1000)</f>
        <v>10.786825377969027</v>
      </c>
      <c r="E218" s="228">
        <f>IF(E$9=0,0,E$9/CHI!E$10*1000)</f>
        <v>10.63414151675858</v>
      </c>
      <c r="F218" s="228">
        <f>IF(F$9=0,0,F$9/CHI!F$10*1000)</f>
        <v>10.583026416088609</v>
      </c>
      <c r="G218" s="228">
        <f>IF(G$9=0,0,G$9/CHI!G$10*1000)</f>
        <v>10.518038736913681</v>
      </c>
      <c r="H218" s="228">
        <f>IF(H$9=0,0,H$9/CHI!H$10*1000)</f>
        <v>10.45014774545538</v>
      </c>
      <c r="I218" s="228">
        <f>IF(I$9=0,0,I$9/CHI!I$10*1000)</f>
        <v>10.419657746199286</v>
      </c>
      <c r="J218" s="228">
        <f>IF(J$9=0,0,J$9/CHI!J$10*1000)</f>
        <v>10.333085892351246</v>
      </c>
      <c r="K218" s="228">
        <f>IF(K$9=0,0,K$9/CHI!K$10*1000)</f>
        <v>10.139774418584029</v>
      </c>
      <c r="L218" s="228">
        <f>IF(L$9=0,0,L$9/CHI!L$10*1000)</f>
        <v>10.043563423812268</v>
      </c>
      <c r="M218" s="228">
        <f>IF(M$9=0,0,M$9/CHI!M$10*1000)</f>
        <v>9.8129182927719913</v>
      </c>
      <c r="N218" s="228">
        <f>IF(N$9=0,0,N$9/CHI!N$10*1000)</f>
        <v>9.777528007825536</v>
      </c>
      <c r="O218" s="228">
        <f>IF(O$9=0,0,O$9/CHI!O$10*1000)</f>
        <v>9.6450196181044081</v>
      </c>
      <c r="P218" s="228">
        <f>IF(P$9=0,0,P$9/CHI!P$10*1000)</f>
        <v>9.555080689079869</v>
      </c>
      <c r="Q218" s="228">
        <f>IF(Q$9=0,0,Q$9/CHI!Q$10*1000)</f>
        <v>9.4254748061488129</v>
      </c>
    </row>
    <row r="219" spans="1:17" x14ac:dyDescent="0.25">
      <c r="A219" s="129" t="s">
        <v>79</v>
      </c>
      <c r="B219" s="227">
        <f>IF(B$10=0,0,B$10/CHI!B$10*1000)</f>
        <v>26.171768726065672</v>
      </c>
      <c r="C219" s="227">
        <f>IF(C$10=0,0,C$10/CHI!C$10*1000)</f>
        <v>24.537120048396037</v>
      </c>
      <c r="D219" s="227">
        <f>IF(D$10=0,0,D$10/CHI!D$10*1000)</f>
        <v>24.249550074344612</v>
      </c>
      <c r="E219" s="227">
        <f>IF(E$10=0,0,E$10/CHI!E$10*1000)</f>
        <v>23.906305903030869</v>
      </c>
      <c r="F219" s="227">
        <f>IF(F$10=0,0,F$10/CHI!F$10*1000)</f>
        <v>23.791395523950914</v>
      </c>
      <c r="G219" s="227">
        <f>IF(G$10=0,0,G$10/CHI!G$10*1000)</f>
        <v>23.645298602461249</v>
      </c>
      <c r="H219" s="227">
        <f>IF(H$10=0,0,H$10/CHI!H$10*1000)</f>
        <v>23.49267482861881</v>
      </c>
      <c r="I219" s="227">
        <f>IF(I$10=0,0,I$10/CHI!I$10*1000)</f>
        <v>23.424131143352763</v>
      </c>
      <c r="J219" s="227">
        <f>IF(J$10=0,0,J$10/CHI!J$10*1000)</f>
        <v>23.229511463200659</v>
      </c>
      <c r="K219" s="227">
        <f>IF(K$10=0,0,K$10/CHI!K$10*1000)</f>
        <v>22.794933531436087</v>
      </c>
      <c r="L219" s="227">
        <f>IF(L$10=0,0,L$10/CHI!L$10*1000)</f>
        <v>22.578644377429253</v>
      </c>
      <c r="M219" s="227">
        <f>IF(M$10=0,0,M$10/CHI!M$10*1000)</f>
        <v>22.060137730794533</v>
      </c>
      <c r="N219" s="227">
        <f>IF(N$10=0,0,N$10/CHI!N$10*1000)</f>
        <v>21.980577855030983</v>
      </c>
      <c r="O219" s="227">
        <f>IF(O$10=0,0,O$10/CHI!O$10*1000)</f>
        <v>21.682689577505318</v>
      </c>
      <c r="P219" s="227">
        <f>IF(P$10=0,0,P$10/CHI!P$10*1000)</f>
        <v>21.480500473056857</v>
      </c>
      <c r="Q219" s="227">
        <f>IF(Q$10=0,0,Q$10/CHI!Q$10*1000)</f>
        <v>21.18913723707778</v>
      </c>
    </row>
    <row r="220" spans="1:17" x14ac:dyDescent="0.25">
      <c r="A220" s="232" t="s">
        <v>185</v>
      </c>
      <c r="B220" s="231">
        <f>IF(B$15=0,0,B$15/CHI!B$10*1000)</f>
        <v>529.54983936888345</v>
      </c>
      <c r="C220" s="231">
        <f>IF(C$15=0,0,C$15/CHI!C$10*1000)</f>
        <v>392.91001155250439</v>
      </c>
      <c r="D220" s="231">
        <f>IF(D$15=0,0,D$15/CHI!D$10*1000)</f>
        <v>339.00933365082477</v>
      </c>
      <c r="E220" s="231">
        <f>IF(E$15=0,0,E$15/CHI!E$10*1000)</f>
        <v>288.40466472771431</v>
      </c>
      <c r="F220" s="231">
        <f>IF(F$15=0,0,F$15/CHI!F$10*1000)</f>
        <v>469.95489818514335</v>
      </c>
      <c r="G220" s="231">
        <f>IF(G$15=0,0,G$15/CHI!G$10*1000)</f>
        <v>656.57275561250469</v>
      </c>
      <c r="H220" s="231">
        <f>IF(H$15=0,0,H$15/CHI!H$10*1000)</f>
        <v>666.97576553136059</v>
      </c>
      <c r="I220" s="231">
        <f>IF(I$15=0,0,I$15/CHI!I$10*1000)</f>
        <v>649.61843685945416</v>
      </c>
      <c r="J220" s="231">
        <f>IF(J$15=0,0,J$15/CHI!J$10*1000)</f>
        <v>492.39303301612796</v>
      </c>
      <c r="K220" s="231">
        <f>IF(K$15=0,0,K$15/CHI!K$10*1000)</f>
        <v>356.4987103432868</v>
      </c>
      <c r="L220" s="231">
        <f>IF(L$15=0,0,L$15/CHI!L$10*1000)</f>
        <v>293.16518982110824</v>
      </c>
      <c r="M220" s="231">
        <f>IF(M$15=0,0,M$15/CHI!M$10*1000)</f>
        <v>285.84506870669338</v>
      </c>
      <c r="N220" s="231">
        <f>IF(N$15=0,0,N$15/CHI!N$10*1000)</f>
        <v>397.1333173871937</v>
      </c>
      <c r="O220" s="231">
        <f>IF(O$15=0,0,O$15/CHI!O$10*1000)</f>
        <v>290.58988004991897</v>
      </c>
      <c r="P220" s="231">
        <f>IF(P$15=0,0,P$15/CHI!P$10*1000)</f>
        <v>337.09820846559279</v>
      </c>
      <c r="Q220" s="231">
        <f>IF(Q$15=0,0,Q$15/CHI!Q$10*1000)</f>
        <v>171.27793687291509</v>
      </c>
    </row>
    <row r="221" spans="1:17" x14ac:dyDescent="0.25">
      <c r="A221" s="127" t="s">
        <v>184</v>
      </c>
      <c r="B221" s="226">
        <f>IF(B$24=0,0,B$24/CHI!B$10*1000)</f>
        <v>450.07196877138375</v>
      </c>
      <c r="C221" s="226">
        <f>IF(C$24=0,0,C$24/CHI!C$10*1000)</f>
        <v>421.96116142363337</v>
      </c>
      <c r="D221" s="226">
        <f>IF(D$24=0,0,D$24/CHI!D$10*1000)</f>
        <v>417.01586384991771</v>
      </c>
      <c r="E221" s="226">
        <f>IF(E$24=0,0,E$24/CHI!E$10*1000)</f>
        <v>411.11314548306069</v>
      </c>
      <c r="F221" s="226">
        <f>IF(F$24=0,0,F$24/CHI!F$10*1000)</f>
        <v>409.13704898434474</v>
      </c>
      <c r="G221" s="226">
        <f>IF(G$24=0,0,G$24/CHI!G$10*1000)</f>
        <v>406.6246422083824</v>
      </c>
      <c r="H221" s="226">
        <f>IF(H$24=0,0,H$24/CHI!H$10*1000)</f>
        <v>403.99999413459096</v>
      </c>
      <c r="I221" s="226">
        <f>IF(I$24=0,0,I$24/CHI!I$10*1000)</f>
        <v>402.8212586926943</v>
      </c>
      <c r="J221" s="226">
        <f>IF(J$24=0,0,J$24/CHI!J$10*1000)</f>
        <v>399.47441333713084</v>
      </c>
      <c r="K221" s="226">
        <f>IF(K$24=0,0,K$24/CHI!K$10*1000)</f>
        <v>392.00104203459887</v>
      </c>
      <c r="L221" s="226">
        <f>IF(L$24=0,0,L$24/CHI!L$10*1000)</f>
        <v>388.28154999771562</v>
      </c>
      <c r="M221" s="226">
        <f>IF(M$24=0,0,M$24/CHI!M$10*1000)</f>
        <v>379.36486921413854</v>
      </c>
      <c r="N221" s="226">
        <f>IF(N$24=0,0,N$24/CHI!N$10*1000)</f>
        <v>377.99669000183923</v>
      </c>
      <c r="O221" s="226">
        <f>IF(O$24=0,0,O$24/CHI!O$10*1000)</f>
        <v>372.87395011585039</v>
      </c>
      <c r="P221" s="226">
        <f>IF(P$24=0,0,P$24/CHI!P$10*1000)</f>
        <v>369.39693450961767</v>
      </c>
      <c r="Q221" s="226">
        <f>IF(Q$24=0,0,Q$24/CHI!Q$10*1000)</f>
        <v>364.38640478129628</v>
      </c>
    </row>
    <row r="222" spans="1:17" x14ac:dyDescent="0.25">
      <c r="A222" s="127" t="s">
        <v>181</v>
      </c>
      <c r="B222" s="226">
        <f>IF(B$35=0,0,B$35/CHI!B$10*1000)</f>
        <v>138.23639040835332</v>
      </c>
      <c r="C222" s="226">
        <f>IF(C$35=0,0,C$35/CHI!C$10*1000)</f>
        <v>129.6023567229729</v>
      </c>
      <c r="D222" s="226">
        <f>IF(D$35=0,0,D$35/CHI!D$10*1000)</f>
        <v>128.0834438967602</v>
      </c>
      <c r="E222" s="226">
        <f>IF(E$35=0,0,E$35/CHI!E$10*1000)</f>
        <v>126.27046611265419</v>
      </c>
      <c r="F222" s="226">
        <f>IF(F$35=0,0,F$35/CHI!F$10*1000)</f>
        <v>125.66352218804846</v>
      </c>
      <c r="G222" s="226">
        <f>IF(G$35=0,0,G$35/CHI!G$10*1000)</f>
        <v>124.89185439257442</v>
      </c>
      <c r="H222" s="226">
        <f>IF(H$35=0,0,H$35/CHI!H$10*1000)</f>
        <v>124.08571248419561</v>
      </c>
      <c r="I222" s="226">
        <f>IF(I$35=0,0,I$35/CHI!I$10*1000)</f>
        <v>123.72367231275587</v>
      </c>
      <c r="J222" s="226">
        <f>IF(J$35=0,0,J$35/CHI!J$10*1000)</f>
        <v>122.69571266783284</v>
      </c>
      <c r="K222" s="226">
        <f>IF(K$35=0,0,K$35/CHI!K$10*1000)</f>
        <v>120.40032005348367</v>
      </c>
      <c r="L222" s="226">
        <f>IF(L$35=0,0,L$35/CHI!L$10*1000)</f>
        <v>119.25790464215535</v>
      </c>
      <c r="M222" s="226">
        <f>IF(M$35=0,0,M$35/CHI!M$10*1000)</f>
        <v>116.51920983005662</v>
      </c>
      <c r="N222" s="226">
        <f>IF(N$35=0,0,N$35/CHI!N$10*1000)</f>
        <v>116.09898335770755</v>
      </c>
      <c r="O222" s="226">
        <f>IF(O$35=0,0,O$35/CHI!O$10*1000)</f>
        <v>114.5255703927253</v>
      </c>
      <c r="P222" s="226">
        <f>IF(P$35=0,0,P$35/CHI!P$10*1000)</f>
        <v>113.45762988509669</v>
      </c>
      <c r="Q222" s="226">
        <f>IF(Q$35=0,0,Q$35/CHI!Q$10*1000)</f>
        <v>111.91868146854078</v>
      </c>
    </row>
    <row r="223" spans="1:17" x14ac:dyDescent="0.25">
      <c r="A223" s="127" t="s">
        <v>180</v>
      </c>
      <c r="B223" s="225">
        <f>IF(B$43=0,0,B$43/CHI!B$10*1000)</f>
        <v>41.792397100199899</v>
      </c>
      <c r="C223" s="225">
        <f>IF(C$43=0,0,C$43/CHI!C$10*1000)</f>
        <v>39.182107846480221</v>
      </c>
      <c r="D223" s="225">
        <f>IF(D$43=0,0,D$43/CHI!D$10*1000)</f>
        <v>38.722901643206633</v>
      </c>
      <c r="E223" s="225">
        <f>IF(E$43=0,0,E$43/CHI!E$10*1000)</f>
        <v>38.174792080569908</v>
      </c>
      <c r="F223" s="225">
        <f>IF(F$43=0,0,F$43/CHI!F$10*1000)</f>
        <v>37.991297405689174</v>
      </c>
      <c r="G223" s="225">
        <f>IF(G$43=0,0,G$43/CHI!G$10*1000)</f>
        <v>37.758002490778352</v>
      </c>
      <c r="H223" s="225">
        <f>IF(H$43=0,0,H$43/CHI!H$10*1000)</f>
        <v>37.514285169640566</v>
      </c>
      <c r="I223" s="225">
        <f>IF(I$43=0,0,I$43/CHI!I$10*1000)</f>
        <v>37.404831164321628</v>
      </c>
      <c r="J223" s="225">
        <f>IF(J$43=0,0,J$43/CHI!J$10*1000)</f>
        <v>37.094052667019284</v>
      </c>
      <c r="K223" s="225">
        <f>IF(K$43=0,0,K$43/CHI!K$10*1000)</f>
        <v>36.400096760355616</v>
      </c>
      <c r="L223" s="225">
        <f>IF(L$43=0,0,L$43/CHI!L$10*1000)</f>
        <v>36.054715356930707</v>
      </c>
      <c r="M223" s="225">
        <f>IF(M$43=0,0,M$43/CHI!M$10*1000)</f>
        <v>35.226737855598572</v>
      </c>
      <c r="N223" s="225">
        <f>IF(N$43=0,0,N$43/CHI!N$10*1000)</f>
        <v>35.099692643027886</v>
      </c>
      <c r="O223" s="225">
        <f>IF(O$43=0,0,O$43/CHI!O$10*1000)</f>
        <v>34.624009653614692</v>
      </c>
      <c r="P223" s="225">
        <f>IF(P$43=0,0,P$43/CHI!P$10*1000)</f>
        <v>34.301143918750235</v>
      </c>
      <c r="Q223" s="225">
        <f>IF(Q$43=0,0,Q$43/CHI!Q$10*1000)</f>
        <v>33.83588044397753</v>
      </c>
    </row>
    <row r="224" spans="1:17" x14ac:dyDescent="0.25">
      <c r="A224" s="72" t="s">
        <v>179</v>
      </c>
      <c r="B224" s="224">
        <f>IF(B$57=0,0,B$57/CHI!B$10*1000)</f>
        <v>9.6443993308153644</v>
      </c>
      <c r="C224" s="224">
        <f>IF(C$57=0,0,C$57/CHI!C$10*1000)</f>
        <v>9.042024887649287</v>
      </c>
      <c r="D224" s="224">
        <f>IF(D$57=0,0,D$57/CHI!D$10*1000)</f>
        <v>8.9360542253553774</v>
      </c>
      <c r="E224" s="224">
        <f>IF(E$57=0,0,E$57/CHI!E$10*1000)</f>
        <v>8.8095674032084457</v>
      </c>
      <c r="F224" s="224">
        <f>IF(F$57=0,0,F$57/CHI!F$10*1000)</f>
        <v>8.7672224782359596</v>
      </c>
      <c r="G224" s="224">
        <f>IF(G$57=0,0,G$57/CHI!G$10*1000)</f>
        <v>8.713385190179622</v>
      </c>
      <c r="H224" s="224">
        <f>IF(H$57=0,0,H$57/CHI!H$10*1000)</f>
        <v>8.6571427314555187</v>
      </c>
      <c r="I224" s="224">
        <f>IF(I$57=0,0,I$57/CHI!I$10*1000)</f>
        <v>8.6318841148434462</v>
      </c>
      <c r="J224" s="224">
        <f>IF(J$57=0,0,J$57/CHI!J$10*1000)</f>
        <v>8.560166000081372</v>
      </c>
      <c r="K224" s="224">
        <f>IF(K$57=0,0,K$57/CHI!K$10*1000)</f>
        <v>8.4000223293128329</v>
      </c>
      <c r="L224" s="224">
        <f>IF(L$57=0,0,L$57/CHI!L$10*1000)</f>
        <v>8.320318928522477</v>
      </c>
      <c r="M224" s="224">
        <f>IF(M$57=0,0,M$57/CHI!M$10*1000)</f>
        <v>8.1292471974458227</v>
      </c>
      <c r="N224" s="224">
        <f>IF(N$57=0,0,N$57/CHI!N$10*1000)</f>
        <v>8.0999290714679795</v>
      </c>
      <c r="O224" s="224">
        <f>IF(O$57=0,0,O$57/CHI!O$10*1000)</f>
        <v>7.9901560739110771</v>
      </c>
      <c r="P224" s="224">
        <f>IF(P$57=0,0,P$57/CHI!P$10*1000)</f>
        <v>7.9156485966346644</v>
      </c>
      <c r="Q224" s="224">
        <f>IF(Q$57=0,0,Q$57/CHI!Q$10*1000)</f>
        <v>7.8082801024563491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686.74069070304427</v>
      </c>
      <c r="C226" s="230">
        <f t="shared" si="51"/>
        <v>633.70083513511827</v>
      </c>
      <c r="D226" s="230">
        <f t="shared" si="51"/>
        <v>630.73937551493646</v>
      </c>
      <c r="E226" s="230">
        <f t="shared" si="51"/>
        <v>620.03570800710258</v>
      </c>
      <c r="F226" s="230">
        <f t="shared" si="51"/>
        <v>617.05538396460054</v>
      </c>
      <c r="G226" s="230">
        <f t="shared" si="51"/>
        <v>613.26620346465529</v>
      </c>
      <c r="H226" s="230">
        <f t="shared" si="51"/>
        <v>609.30774204209331</v>
      </c>
      <c r="I226" s="230">
        <f t="shared" si="51"/>
        <v>607.52998798022611</v>
      </c>
      <c r="J226" s="230">
        <f t="shared" si="51"/>
        <v>602.48231764317404</v>
      </c>
      <c r="K226" s="230">
        <f t="shared" si="51"/>
        <v>603.18312024324109</v>
      </c>
      <c r="L226" s="230">
        <f t="shared" si="51"/>
        <v>597.459832363999</v>
      </c>
      <c r="M226" s="230">
        <f t="shared" si="51"/>
        <v>595.51518684651603</v>
      </c>
      <c r="N226" s="230">
        <f t="shared" si="51"/>
        <v>582.88002681641876</v>
      </c>
      <c r="O226" s="230">
        <f t="shared" si="51"/>
        <v>574.98063816805745</v>
      </c>
      <c r="P226" s="230">
        <f t="shared" si="51"/>
        <v>569.61899611295894</v>
      </c>
      <c r="Q226" s="230">
        <f t="shared" si="51"/>
        <v>561.89263823825297</v>
      </c>
    </row>
    <row r="227" spans="1:17" x14ac:dyDescent="0.25">
      <c r="A227" s="132" t="s">
        <v>83</v>
      </c>
      <c r="B227" s="229">
        <f>IF(B$61=0,0,B$61/CHI!B$11*1000)</f>
        <v>6.2309445740672658</v>
      </c>
      <c r="C227" s="229">
        <f>IF(C$61=0,0,C$61/CHI!C$11*1000)</f>
        <v>5.749702666118071</v>
      </c>
      <c r="D227" s="229">
        <f>IF(D$61=0,0,D$61/CHI!D$11*1000)</f>
        <v>5.7228327121434495</v>
      </c>
      <c r="E227" s="229">
        <f>IF(E$61=0,0,E$61/CHI!E$11*1000)</f>
        <v>5.6257160567836513</v>
      </c>
      <c r="F227" s="229">
        <f>IF(F$61=0,0,F$61/CHI!F$11*1000)</f>
        <v>5.5986749418868804</v>
      </c>
      <c r="G227" s="229">
        <f>IF(G$61=0,0,G$61/CHI!G$11*1000)</f>
        <v>5.5642949000516904</v>
      </c>
      <c r="H227" s="229">
        <f>IF(H$61=0,0,H$61/CHI!H$11*1000)</f>
        <v>5.5283789363459199</v>
      </c>
      <c r="I227" s="229">
        <f>IF(I$61=0,0,I$61/CHI!I$11*1000)</f>
        <v>5.5122489950510802</v>
      </c>
      <c r="J227" s="229">
        <f>IF(J$61=0,0,J$61/CHI!J$11*1000)</f>
        <v>5.4664504068443192</v>
      </c>
      <c r="K227" s="229">
        <f>IF(K$61=0,0,K$61/CHI!K$11*1000)</f>
        <v>5.4728089381174732</v>
      </c>
      <c r="L227" s="229">
        <f>IF(L$61=0,0,L$61/CHI!L$11*1000)</f>
        <v>5.420880328032518</v>
      </c>
      <c r="M227" s="229">
        <f>IF(M$61=0,0,M$61/CHI!M$11*1000)</f>
        <v>5.403236145010192</v>
      </c>
      <c r="N227" s="229">
        <f>IF(N$61=0,0,N$61/CHI!N$11*1000)</f>
        <v>5.2885946465554996</v>
      </c>
      <c r="O227" s="229">
        <f>IF(O$61=0,0,O$61/CHI!O$11*1000)</f>
        <v>5.2169218106462631</v>
      </c>
      <c r="P227" s="229">
        <f>IF(P$61=0,0,P$61/CHI!P$11*1000)</f>
        <v>5.1682744901604094</v>
      </c>
      <c r="Q227" s="229">
        <f>IF(Q$61=0,0,Q$61/CHI!Q$11*1000)</f>
        <v>5.0981715993190155</v>
      </c>
    </row>
    <row r="228" spans="1:17" x14ac:dyDescent="0.25">
      <c r="A228" s="76" t="s">
        <v>82</v>
      </c>
      <c r="B228" s="228">
        <f>IF(B$62=0,0,B$62/CHI!B$11*1000)</f>
        <v>15.171888001193917</v>
      </c>
      <c r="C228" s="228">
        <f>IF(C$62=0,0,C$62/CHI!C$11*1000)</f>
        <v>14.000099640361158</v>
      </c>
      <c r="D228" s="228">
        <f>IF(D$62=0,0,D$62/CHI!D$11*1000)</f>
        <v>13.934673294892304</v>
      </c>
      <c r="E228" s="228">
        <f>IF(E$62=0,0,E$62/CHI!E$11*1000)</f>
        <v>13.698201440480091</v>
      </c>
      <c r="F228" s="228">
        <f>IF(F$62=0,0,F$62/CHI!F$11*1000)</f>
        <v>13.63235833085772</v>
      </c>
      <c r="G228" s="228">
        <f>IF(G$62=0,0,G$62/CHI!G$11*1000)</f>
        <v>13.548645478336008</v>
      </c>
      <c r="H228" s="228">
        <f>IF(H$62=0,0,H$62/CHI!H$11*1000)</f>
        <v>13.461192769951023</v>
      </c>
      <c r="I228" s="228">
        <f>IF(I$62=0,0,I$62/CHI!I$11*1000)</f>
        <v>13.421917558964612</v>
      </c>
      <c r="J228" s="228">
        <f>IF(J$62=0,0,J$62/CHI!J$11*1000)</f>
        <v>13.310401392735546</v>
      </c>
      <c r="K228" s="228">
        <f>IF(K$62=0,0,K$62/CHI!K$11*1000)</f>
        <v>13.325883944888215</v>
      </c>
      <c r="L228" s="228">
        <f>IF(L$62=0,0,L$62/CHI!L$11*1000)</f>
        <v>13.199441629938791</v>
      </c>
      <c r="M228" s="228">
        <f>IF(M$62=0,0,M$62/CHI!M$11*1000)</f>
        <v>13.156479352629916</v>
      </c>
      <c r="N228" s="228">
        <f>IF(N$62=0,0,N$62/CHI!N$11*1000)</f>
        <v>12.877335804782842</v>
      </c>
      <c r="O228" s="228">
        <f>IF(O$62=0,0,O$62/CHI!O$11*1000)</f>
        <v>12.702817764024042</v>
      </c>
      <c r="P228" s="228">
        <f>IF(P$62=0,0,P$62/CHI!P$11*1000)</f>
        <v>12.584365145934422</v>
      </c>
      <c r="Q228" s="228">
        <f>IF(Q$62=0,0,Q$62/CHI!Q$11*1000)</f>
        <v>12.413669805001343</v>
      </c>
    </row>
    <row r="229" spans="1:17" x14ac:dyDescent="0.25">
      <c r="A229" s="76" t="s">
        <v>81</v>
      </c>
      <c r="B229" s="228">
        <f>IF(B$63=0,0,B$63/CHI!B$11*1000)</f>
        <v>3.9567460675709216</v>
      </c>
      <c r="C229" s="228">
        <f>IF(C$63=0,0,C$63/CHI!C$11*1000)</f>
        <v>3.6511500212261594</v>
      </c>
      <c r="D229" s="228">
        <f>IF(D$63=0,0,D$63/CHI!D$11*1000)</f>
        <v>3.6340871853332861</v>
      </c>
      <c r="E229" s="228">
        <f>IF(E$63=0,0,E$63/CHI!E$11*1000)</f>
        <v>3.5724166088062836</v>
      </c>
      <c r="F229" s="228">
        <f>IF(F$63=0,0,F$63/CHI!F$11*1000)</f>
        <v>3.5552450830835496</v>
      </c>
      <c r="G229" s="228">
        <f>IF(G$63=0,0,G$63/CHI!G$11*1000)</f>
        <v>3.5334132253744519</v>
      </c>
      <c r="H229" s="228">
        <f>IF(H$63=0,0,H$63/CHI!H$11*1000)</f>
        <v>3.5106060335487888</v>
      </c>
      <c r="I229" s="228">
        <f>IF(I$63=0,0,I$63/CHI!I$11*1000)</f>
        <v>3.5003632716320596</v>
      </c>
      <c r="J229" s="228">
        <f>IF(J$63=0,0,J$63/CHI!J$11*1000)</f>
        <v>3.4712804605697367</v>
      </c>
      <c r="K229" s="228">
        <f>IF(K$63=0,0,K$63/CHI!K$11*1000)</f>
        <v>3.4753182261623388</v>
      </c>
      <c r="L229" s="228">
        <f>IF(L$63=0,0,L$63/CHI!L$11*1000)</f>
        <v>3.4423427565034985</v>
      </c>
      <c r="M229" s="228">
        <f>IF(M$63=0,0,M$63/CHI!M$11*1000)</f>
        <v>3.4311384276960091</v>
      </c>
      <c r="N229" s="228">
        <f>IF(N$63=0,0,N$63/CHI!N$11*1000)</f>
        <v>3.3583393050591428</v>
      </c>
      <c r="O229" s="228">
        <f>IF(O$63=0,0,O$63/CHI!O$11*1000)</f>
        <v>3.3128259469696144</v>
      </c>
      <c r="P229" s="228">
        <f>IF(P$63=0,0,P$63/CHI!P$11*1000)</f>
        <v>3.2819341468994656</v>
      </c>
      <c r="Q229" s="228">
        <f>IF(Q$63=0,0,Q$63/CHI!Q$11*1000)</f>
        <v>3.2374177281823946</v>
      </c>
    </row>
    <row r="230" spans="1:17" x14ac:dyDescent="0.25">
      <c r="A230" s="76" t="s">
        <v>80</v>
      </c>
      <c r="B230" s="228">
        <f>IF(B$64=0,0,B$64/CHI!B$11*1000)</f>
        <v>16.966003576841036</v>
      </c>
      <c r="C230" s="228">
        <f>IF(C$64=0,0,C$64/CHI!C$11*1000)</f>
        <v>15.655648166912835</v>
      </c>
      <c r="D230" s="228">
        <f>IF(D$64=0,0,D$64/CHI!D$11*1000)</f>
        <v>15.582484984377023</v>
      </c>
      <c r="E230" s="228">
        <f>IF(E$64=0,0,E$64/CHI!E$11*1000)</f>
        <v>15.318049712546376</v>
      </c>
      <c r="F230" s="228">
        <f>IF(F$64=0,0,F$64/CHI!F$11*1000)</f>
        <v>15.244420482402075</v>
      </c>
      <c r="G230" s="228">
        <f>IF(G$64=0,0,G$64/CHI!G$11*1000)</f>
        <v>15.150808365360399</v>
      </c>
      <c r="H230" s="228">
        <f>IF(H$64=0,0,H$64/CHI!H$11*1000)</f>
        <v>15.053014144684152</v>
      </c>
      <c r="I230" s="228">
        <f>IF(I$64=0,0,I$64/CHI!I$11*1000)</f>
        <v>15.009094536918516</v>
      </c>
      <c r="J230" s="228">
        <f>IF(J$64=0,0,J$64/CHI!J$11*1000)</f>
        <v>14.88439129135217</v>
      </c>
      <c r="K230" s="228">
        <f>IF(K$64=0,0,K$64/CHI!K$11*1000)</f>
        <v>14.901704695931755</v>
      </c>
      <c r="L230" s="228">
        <f>IF(L$64=0,0,L$64/CHI!L$11*1000)</f>
        <v>14.760310245384323</v>
      </c>
      <c r="M230" s="228">
        <f>IF(M$64=0,0,M$64/CHI!M$11*1000)</f>
        <v>14.712267566026668</v>
      </c>
      <c r="N230" s="228">
        <f>IF(N$64=0,0,N$64/CHI!N$11*1000)</f>
        <v>14.400114561018135</v>
      </c>
      <c r="O230" s="228">
        <f>IF(O$64=0,0,O$64/CHI!O$11*1000)</f>
        <v>14.204959303906822</v>
      </c>
      <c r="P230" s="228">
        <f>IF(P$64=0,0,P$64/CHI!P$11*1000)</f>
        <v>14.072499352842293</v>
      </c>
      <c r="Q230" s="228">
        <f>IF(Q$64=0,0,Q$64/CHI!Q$11*1000)</f>
        <v>13.881618839843982</v>
      </c>
    </row>
    <row r="231" spans="1:17" x14ac:dyDescent="0.25">
      <c r="A231" s="129" t="s">
        <v>79</v>
      </c>
      <c r="B231" s="227">
        <f>IF(B$65=0,0,B$65/CHI!B$11*1000)</f>
        <v>17.446644807388346</v>
      </c>
      <c r="C231" s="227">
        <f>IF(C$65=0,0,C$65/CHI!C$11*1000)</f>
        <v>16.099167465130598</v>
      </c>
      <c r="D231" s="227">
        <f>IF(D$65=0,0,D$65/CHI!D$11*1000)</f>
        <v>16.02393159400166</v>
      </c>
      <c r="E231" s="227">
        <f>IF(E$65=0,0,E$65/CHI!E$11*1000)</f>
        <v>15.75200495899422</v>
      </c>
      <c r="F231" s="227">
        <f>IF(F$65=0,0,F$65/CHI!F$11*1000)</f>
        <v>15.676289837283264</v>
      </c>
      <c r="G231" s="227">
        <f>IF(G$65=0,0,G$65/CHI!G$11*1000)</f>
        <v>15.580025720144736</v>
      </c>
      <c r="H231" s="227">
        <f>IF(H$65=0,0,H$65/CHI!H$11*1000)</f>
        <v>15.479461021768573</v>
      </c>
      <c r="I231" s="227">
        <f>IF(I$65=0,0,I$65/CHI!I$11*1000)</f>
        <v>15.434297186143025</v>
      </c>
      <c r="J231" s="227">
        <f>IF(J$65=0,0,J$65/CHI!J$11*1000)</f>
        <v>15.306061139164097</v>
      </c>
      <c r="K231" s="227">
        <f>IF(K$65=0,0,K$65/CHI!K$11*1000)</f>
        <v>15.323865026728928</v>
      </c>
      <c r="L231" s="227">
        <f>IF(L$65=0,0,L$65/CHI!L$11*1000)</f>
        <v>15.17846491849105</v>
      </c>
      <c r="M231" s="227">
        <f>IF(M$65=0,0,M$65/CHI!M$11*1000)</f>
        <v>15.129061206028533</v>
      </c>
      <c r="N231" s="227">
        <f>IF(N$65=0,0,N$65/CHI!N$11*1000)</f>
        <v>14.808065010355399</v>
      </c>
      <c r="O231" s="227">
        <f>IF(O$65=0,0,O$65/CHI!O$11*1000)</f>
        <v>14.607381069809538</v>
      </c>
      <c r="P231" s="227">
        <f>IF(P$65=0,0,P$65/CHI!P$11*1000)</f>
        <v>14.471168572449146</v>
      </c>
      <c r="Q231" s="227">
        <f>IF(Q$65=0,0,Q$65/CHI!Q$11*1000)</f>
        <v>14.274880478093239</v>
      </c>
    </row>
    <row r="232" spans="1:17" x14ac:dyDescent="0.25">
      <c r="A232" s="127" t="s">
        <v>183</v>
      </c>
      <c r="B232" s="226">
        <f>IF(B$70=0,0,B$70/CHI!B$11*1000)</f>
        <v>70.379949794663304</v>
      </c>
      <c r="C232" s="226">
        <f>IF(C$70=0,0,C$70/CHI!C$11*1000)</f>
        <v>64.944211935348079</v>
      </c>
      <c r="D232" s="226">
        <f>IF(D$70=0,0,D$70/CHI!D$11*1000)</f>
        <v>64.640709634976247</v>
      </c>
      <c r="E232" s="226">
        <f>IF(E$70=0,0,E$70/CHI!E$11*1000)</f>
        <v>63.543754711497186</v>
      </c>
      <c r="F232" s="226">
        <f>IF(F$70=0,0,F$70/CHI!F$11*1000)</f>
        <v>63.238319109205477</v>
      </c>
      <c r="G232" s="226">
        <f>IF(G$70=0,0,G$70/CHI!G$11*1000)</f>
        <v>62.849988641884444</v>
      </c>
      <c r="H232" s="226">
        <f>IF(H$70=0,0,H$70/CHI!H$11*1000)</f>
        <v>62.444309584336814</v>
      </c>
      <c r="I232" s="226">
        <f>IF(I$70=0,0,I$70/CHI!I$11*1000)</f>
        <v>62.2621181934446</v>
      </c>
      <c r="J232" s="226">
        <f>IF(J$70=0,0,J$70/CHI!J$11*1000)</f>
        <v>61.744812622781438</v>
      </c>
      <c r="K232" s="226">
        <f>IF(K$70=0,0,K$70/CHI!K$11*1000)</f>
        <v>61.816633693640398</v>
      </c>
      <c r="L232" s="226">
        <f>IF(L$70=0,0,L$70/CHI!L$11*1000)</f>
        <v>61.230088118207675</v>
      </c>
      <c r="M232" s="226">
        <f>IF(M$70=0,0,M$70/CHI!M$11*1000)</f>
        <v>61.030793019283585</v>
      </c>
      <c r="N232" s="226">
        <f>IF(N$70=0,0,N$70/CHI!N$11*1000)</f>
        <v>59.735890968765197</v>
      </c>
      <c r="O232" s="226">
        <f>IF(O$70=0,0,O$70/CHI!O$11*1000)</f>
        <v>58.926329828721144</v>
      </c>
      <c r="P232" s="226">
        <f>IF(P$70=0,0,P$70/CHI!P$11*1000)</f>
        <v>58.376847172802663</v>
      </c>
      <c r="Q232" s="226">
        <f>IF(Q$70=0,0,Q$70/CHI!Q$11*1000)</f>
        <v>57.585018922811081</v>
      </c>
    </row>
    <row r="233" spans="1:17" x14ac:dyDescent="0.25">
      <c r="A233" s="127" t="s">
        <v>181</v>
      </c>
      <c r="B233" s="226">
        <f>IF(B$83=0,0,B$83/CHI!B$11*1000)</f>
        <v>465.09457914825714</v>
      </c>
      <c r="C233" s="226">
        <f>IF(C$83=0,0,C$83/CHI!C$11*1000)</f>
        <v>429.17337972406881</v>
      </c>
      <c r="D233" s="226">
        <f>IF(D$83=0,0,D$83/CHI!D$11*1000)</f>
        <v>427.16773358374343</v>
      </c>
      <c r="E233" s="226">
        <f>IF(E$83=0,0,E$83/CHI!E$11*1000)</f>
        <v>419.91868339304852</v>
      </c>
      <c r="F233" s="226">
        <f>IF(F$83=0,0,F$83/CHI!F$11*1000)</f>
        <v>417.9002613379144</v>
      </c>
      <c r="G233" s="226">
        <f>IF(G$83=0,0,G$83/CHI!G$11*1000)</f>
        <v>415.33404189905383</v>
      </c>
      <c r="H233" s="226">
        <f>IF(H$83=0,0,H$83/CHI!H$11*1000)</f>
        <v>412.65317709182023</v>
      </c>
      <c r="I233" s="226">
        <f>IF(I$83=0,0,I$83/CHI!I$11*1000)</f>
        <v>411.44919458659427</v>
      </c>
      <c r="J233" s="226">
        <f>IF(J$83=0,0,J$83/CHI!J$11*1000)</f>
        <v>408.0306639201109</v>
      </c>
      <c r="K233" s="226">
        <f>IF(K$83=0,0,K$83/CHI!K$11*1000)</f>
        <v>408.50528191603951</v>
      </c>
      <c r="L233" s="226">
        <f>IF(L$83=0,0,L$83/CHI!L$11*1000)</f>
        <v>404.62918981377118</v>
      </c>
      <c r="M233" s="226">
        <f>IF(M$83=0,0,M$83/CHI!M$11*1000)</f>
        <v>403.31218020477257</v>
      </c>
      <c r="N233" s="226">
        <f>IF(N$83=0,0,N$83/CHI!N$11*1000)</f>
        <v>394.75502826048779</v>
      </c>
      <c r="O233" s="226">
        <f>IF(O$83=0,0,O$83/CHI!O$11*1000)</f>
        <v>389.40517366664261</v>
      </c>
      <c r="P233" s="226">
        <f>IF(P$83=0,0,P$83/CHI!P$11*1000)</f>
        <v>385.77400590722704</v>
      </c>
      <c r="Q233" s="226">
        <f>IF(Q$83=0,0,Q$83/CHI!Q$11*1000)</f>
        <v>380.54133626534752</v>
      </c>
    </row>
    <row r="234" spans="1:17" x14ac:dyDescent="0.25">
      <c r="A234" s="127" t="s">
        <v>180</v>
      </c>
      <c r="B234" s="225">
        <f>IF(B$91=0,0,B$91/CHI!B$11*1000)</f>
        <v>70.379949794663332</v>
      </c>
      <c r="C234" s="225">
        <f>IF(C$91=0,0,C$91/CHI!C$11*1000)</f>
        <v>64.944211935348079</v>
      </c>
      <c r="D234" s="225">
        <f>IF(D$91=0,0,D$91/CHI!D$11*1000)</f>
        <v>64.640709634976247</v>
      </c>
      <c r="E234" s="225">
        <f>IF(E$91=0,0,E$91/CHI!E$11*1000)</f>
        <v>63.543754711497186</v>
      </c>
      <c r="F234" s="225">
        <f>IF(F$91=0,0,F$91/CHI!F$11*1000)</f>
        <v>63.238319109205477</v>
      </c>
      <c r="G234" s="225">
        <f>IF(G$91=0,0,G$91/CHI!G$11*1000)</f>
        <v>62.849988641884444</v>
      </c>
      <c r="H234" s="225">
        <f>IF(H$91=0,0,H$91/CHI!H$11*1000)</f>
        <v>62.444309584336814</v>
      </c>
      <c r="I234" s="225">
        <f>IF(I$91=0,0,I$91/CHI!I$11*1000)</f>
        <v>62.262118193444579</v>
      </c>
      <c r="J234" s="225">
        <f>IF(J$91=0,0,J$91/CHI!J$11*1000)</f>
        <v>61.744812622781438</v>
      </c>
      <c r="K234" s="225">
        <f>IF(K$91=0,0,K$91/CHI!K$11*1000)</f>
        <v>61.816633693640398</v>
      </c>
      <c r="L234" s="225">
        <f>IF(L$91=0,0,L$91/CHI!L$11*1000)</f>
        <v>61.230088118207689</v>
      </c>
      <c r="M234" s="225">
        <f>IF(M$91=0,0,M$91/CHI!M$11*1000)</f>
        <v>61.030793019283585</v>
      </c>
      <c r="N234" s="225">
        <f>IF(N$91=0,0,N$91/CHI!N$11*1000)</f>
        <v>59.73589096876519</v>
      </c>
      <c r="O234" s="225">
        <f>IF(O$91=0,0,O$91/CHI!O$11*1000)</f>
        <v>58.926329828721123</v>
      </c>
      <c r="P234" s="225">
        <f>IF(P$91=0,0,P$91/CHI!P$11*1000)</f>
        <v>58.376847172802648</v>
      </c>
      <c r="Q234" s="225">
        <f>IF(Q$91=0,0,Q$91/CHI!Q$11*1000)</f>
        <v>57.585018922811102</v>
      </c>
    </row>
    <row r="235" spans="1:17" x14ac:dyDescent="0.25">
      <c r="A235" s="72" t="s">
        <v>179</v>
      </c>
      <c r="B235" s="224">
        <f>IF(B$105=0,0,B$105/CHI!B$11*1000)</f>
        <v>21.113984938398993</v>
      </c>
      <c r="C235" s="224">
        <f>IF(C$105=0,0,C$105/CHI!C$11*1000)</f>
        <v>19.483263580604422</v>
      </c>
      <c r="D235" s="224">
        <f>IF(D$105=0,0,D$105/CHI!D$11*1000)</f>
        <v>19.392212890492868</v>
      </c>
      <c r="E235" s="224">
        <f>IF(E$105=0,0,E$105/CHI!E$11*1000)</f>
        <v>19.063126413449151</v>
      </c>
      <c r="F235" s="224">
        <f>IF(F$105=0,0,F$105/CHI!F$11*1000)</f>
        <v>18.971495732761642</v>
      </c>
      <c r="G235" s="224">
        <f>IF(G$105=0,0,G$105/CHI!G$11*1000)</f>
        <v>18.854996592565328</v>
      </c>
      <c r="H235" s="224">
        <f>IF(H$105=0,0,H$105/CHI!H$11*1000)</f>
        <v>18.733292875301043</v>
      </c>
      <c r="I235" s="224">
        <f>IF(I$105=0,0,I$105/CHI!I$11*1000)</f>
        <v>18.678635458033376</v>
      </c>
      <c r="J235" s="224">
        <f>IF(J$105=0,0,J$105/CHI!J$11*1000)</f>
        <v>18.523443786834431</v>
      </c>
      <c r="K235" s="224">
        <f>IF(K$105=0,0,K$105/CHI!K$11*1000)</f>
        <v>18.544990108092119</v>
      </c>
      <c r="L235" s="224">
        <f>IF(L$105=0,0,L$105/CHI!L$11*1000)</f>
        <v>18.369026435462299</v>
      </c>
      <c r="M235" s="224">
        <f>IF(M$105=0,0,M$105/CHI!M$11*1000)</f>
        <v>18.309237905785071</v>
      </c>
      <c r="N235" s="224">
        <f>IF(N$105=0,0,N$105/CHI!N$11*1000)</f>
        <v>17.920767290629556</v>
      </c>
      <c r="O235" s="224">
        <f>IF(O$105=0,0,O$105/CHI!O$11*1000)</f>
        <v>17.677898948616338</v>
      </c>
      <c r="P235" s="224">
        <f>IF(P$105=0,0,P$105/CHI!P$11*1000)</f>
        <v>17.513054151840798</v>
      </c>
      <c r="Q235" s="224">
        <f>IF(Q$105=0,0,Q$105/CHI!Q$11*1000)</f>
        <v>17.275505676843327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394.36691291299024</v>
      </c>
      <c r="C237" s="230">
        <f t="shared" si="52"/>
        <v>381.69139137110676</v>
      </c>
      <c r="D237" s="230">
        <f t="shared" si="52"/>
        <v>373.54558070680196</v>
      </c>
      <c r="E237" s="230">
        <f t="shared" si="52"/>
        <v>364.42652296942885</v>
      </c>
      <c r="F237" s="230">
        <f t="shared" si="52"/>
        <v>362.67483493903774</v>
      </c>
      <c r="G237" s="230">
        <f t="shared" si="52"/>
        <v>360.44774082709199</v>
      </c>
      <c r="H237" s="230">
        <f t="shared" si="52"/>
        <v>358.12115170665322</v>
      </c>
      <c r="I237" s="230">
        <f t="shared" si="52"/>
        <v>357.07627522116286</v>
      </c>
      <c r="J237" s="230">
        <f t="shared" si="52"/>
        <v>354.10950262037136</v>
      </c>
      <c r="K237" s="230">
        <f t="shared" si="52"/>
        <v>315.63231210134001</v>
      </c>
      <c r="L237" s="230">
        <f t="shared" si="52"/>
        <v>312.63744283938456</v>
      </c>
      <c r="M237" s="230">
        <f t="shared" si="52"/>
        <v>311.61985308877439</v>
      </c>
      <c r="N237" s="230">
        <f t="shared" si="52"/>
        <v>310.4959962434661</v>
      </c>
      <c r="O237" s="230">
        <f t="shared" si="52"/>
        <v>306.28804874956478</v>
      </c>
      <c r="P237" s="230">
        <f t="shared" si="52"/>
        <v>303.43194060585063</v>
      </c>
      <c r="Q237" s="230">
        <f t="shared" si="52"/>
        <v>299.3161653600539</v>
      </c>
    </row>
    <row r="238" spans="1:17" x14ac:dyDescent="0.25">
      <c r="A238" s="132" t="s">
        <v>83</v>
      </c>
      <c r="B238" s="229">
        <f>IF(B$109=0,0,B$109/CHI!B$12*1000)</f>
        <v>4.2152332926623668</v>
      </c>
      <c r="C238" s="229">
        <f>IF(C$109=0,0,C$109/CHI!C$12*1000)</f>
        <v>4.0797496132366682</v>
      </c>
      <c r="D238" s="229">
        <f>IF(D$109=0,0,D$109/CHI!D$12*1000)</f>
        <v>3.992682237187609</v>
      </c>
      <c r="E238" s="229">
        <f>IF(E$109=0,0,E$109/CHI!E$12*1000)</f>
        <v>3.8952122048049311</v>
      </c>
      <c r="F238" s="229">
        <f>IF(F$109=0,0,F$109/CHI!F$12*1000)</f>
        <v>3.8764890983213718</v>
      </c>
      <c r="G238" s="229">
        <f>IF(G$109=0,0,G$109/CHI!G$12*1000)</f>
        <v>3.8526845626486814</v>
      </c>
      <c r="H238" s="229">
        <f>IF(H$109=0,0,H$109/CHI!H$12*1000)</f>
        <v>3.8278165638442707</v>
      </c>
      <c r="I238" s="229">
        <f>IF(I$109=0,0,I$109/CHI!I$12*1000)</f>
        <v>3.8166482888086546</v>
      </c>
      <c r="J238" s="229">
        <f>IF(J$109=0,0,J$109/CHI!J$12*1000)</f>
        <v>3.7849376198120037</v>
      </c>
      <c r="K238" s="229">
        <f>IF(K$109=0,0,K$109/CHI!K$12*1000)</f>
        <v>3.3736700180603378</v>
      </c>
      <c r="L238" s="229">
        <f>IF(L$109=0,0,L$109/CHI!L$12*1000)</f>
        <v>3.3416590348697901</v>
      </c>
      <c r="M238" s="229">
        <f>IF(M$109=0,0,M$109/CHI!M$12*1000)</f>
        <v>3.3307824170436127</v>
      </c>
      <c r="N238" s="229">
        <f>IF(N$109=0,0,N$109/CHI!N$12*1000)</f>
        <v>3.3187699519117437</v>
      </c>
      <c r="O238" s="229">
        <f>IF(O$109=0,0,O$109/CHI!O$12*1000)</f>
        <v>3.2737928511731194</v>
      </c>
      <c r="P238" s="229">
        <f>IF(P$109=0,0,P$109/CHI!P$12*1000)</f>
        <v>3.2432650311643338</v>
      </c>
      <c r="Q238" s="229">
        <f>IF(Q$109=0,0,Q$109/CHI!Q$12*1000)</f>
        <v>3.1992731234430454</v>
      </c>
    </row>
    <row r="239" spans="1:17" x14ac:dyDescent="0.25">
      <c r="A239" s="76" t="s">
        <v>82</v>
      </c>
      <c r="B239" s="228">
        <f>IF(B$110=0,0,B$110/CHI!B$12*1000)</f>
        <v>12.183338664932004</v>
      </c>
      <c r="C239" s="228">
        <f>IF(C$110=0,0,C$110/CHI!C$12*1000)</f>
        <v>11.791748583100063</v>
      </c>
      <c r="D239" s="228">
        <f>IF(D$110=0,0,D$110/CHI!D$12*1000)</f>
        <v>11.540096715831124</v>
      </c>
      <c r="E239" s="228">
        <f>IF(E$110=0,0,E$110/CHI!E$12*1000)</f>
        <v>11.258377927865769</v>
      </c>
      <c r="F239" s="228">
        <f>IF(F$110=0,0,F$110/CHI!F$12*1000)</f>
        <v>11.204262311644513</v>
      </c>
      <c r="G239" s="228">
        <f>IF(G$110=0,0,G$110/CHI!G$12*1000)</f>
        <v>11.135459780509002</v>
      </c>
      <c r="H239" s="228">
        <f>IF(H$110=0,0,H$110/CHI!H$12*1000)</f>
        <v>11.063583509299846</v>
      </c>
      <c r="I239" s="228">
        <f>IF(I$110=0,0,I$110/CHI!I$12*1000)</f>
        <v>11.031303711809429</v>
      </c>
      <c r="J239" s="228">
        <f>IF(J$110=0,0,J$110/CHI!J$12*1000)</f>
        <v>10.939649989973844</v>
      </c>
      <c r="K239" s="228">
        <f>IF(K$110=0,0,K$110/CHI!K$12*1000)</f>
        <v>9.7509583740727503</v>
      </c>
      <c r="L239" s="228">
        <f>IF(L$110=0,0,L$110/CHI!L$12*1000)</f>
        <v>9.6584366505689108</v>
      </c>
      <c r="M239" s="228">
        <f>IF(M$110=0,0,M$110/CHI!M$12*1000)</f>
        <v>9.6269998333621292</v>
      </c>
      <c r="N239" s="228">
        <f>IF(N$110=0,0,N$110/CHI!N$12*1000)</f>
        <v>9.5922800632471521</v>
      </c>
      <c r="O239" s="228">
        <f>IF(O$110=0,0,O$110/CHI!O$12*1000)</f>
        <v>9.4622822167651304</v>
      </c>
      <c r="P239" s="228">
        <f>IF(P$110=0,0,P$110/CHI!P$12*1000)</f>
        <v>9.3740472973559115</v>
      </c>
      <c r="Q239" s="228">
        <f>IF(Q$110=0,0,Q$110/CHI!Q$12*1000)</f>
        <v>9.2468969659097535</v>
      </c>
    </row>
    <row r="240" spans="1:17" x14ac:dyDescent="0.25">
      <c r="A240" s="76" t="s">
        <v>81</v>
      </c>
      <c r="B240" s="228">
        <f>IF(B$111=0,0,B$111/CHI!B$12*1000)</f>
        <v>2.9214441753286113</v>
      </c>
      <c r="C240" s="228">
        <f>IF(C$111=0,0,C$111/CHI!C$12*1000)</f>
        <v>2.8275447447088879</v>
      </c>
      <c r="D240" s="228">
        <f>IF(D$111=0,0,D$111/CHI!D$12*1000)</f>
        <v>2.7672011146036581</v>
      </c>
      <c r="E240" s="228">
        <f>IF(E$111=0,0,E$111/CHI!E$12*1000)</f>
        <v>2.699647734137351</v>
      </c>
      <c r="F240" s="228">
        <f>IF(F$111=0,0,F$111/CHI!F$12*1000)</f>
        <v>2.6866713443191013</v>
      </c>
      <c r="G240" s="228">
        <f>IF(G$111=0,0,G$111/CHI!G$12*1000)</f>
        <v>2.6701731774896542</v>
      </c>
      <c r="H240" s="228">
        <f>IF(H$111=0,0,H$111/CHI!H$12*1000)</f>
        <v>2.6529379581755324</v>
      </c>
      <c r="I240" s="228">
        <f>IF(I$111=0,0,I$111/CHI!I$12*1000)</f>
        <v>2.645197581834307</v>
      </c>
      <c r="J240" s="228">
        <f>IF(J$111=0,0,J$111/CHI!J$12*1000)</f>
        <v>2.6232199253669162</v>
      </c>
      <c r="K240" s="228">
        <f>IF(K$111=0,0,K$111/CHI!K$12*1000)</f>
        <v>2.3381834265021291</v>
      </c>
      <c r="L240" s="228">
        <f>IF(L$111=0,0,L$111/CHI!L$12*1000)</f>
        <v>2.3159976318151876</v>
      </c>
      <c r="M240" s="228">
        <f>IF(M$111=0,0,M$111/CHI!M$12*1000)</f>
        <v>2.3084593938128277</v>
      </c>
      <c r="N240" s="228">
        <f>IF(N$111=0,0,N$111/CHI!N$12*1000)</f>
        <v>2.300133936156207</v>
      </c>
      <c r="O240" s="228">
        <f>IF(O$111=0,0,O$111/CHI!O$12*1000)</f>
        <v>2.268961737643552</v>
      </c>
      <c r="P240" s="228">
        <f>IF(P$111=0,0,P$111/CHI!P$12*1000)</f>
        <v>2.2478038762019579</v>
      </c>
      <c r="Q240" s="228">
        <f>IF(Q$111=0,0,Q$111/CHI!Q$12*1000)</f>
        <v>2.2173144836462311</v>
      </c>
    </row>
    <row r="241" spans="1:17" x14ac:dyDescent="0.25">
      <c r="A241" s="76" t="s">
        <v>80</v>
      </c>
      <c r="B241" s="228">
        <f>IF(B$112=0,0,B$112/CHI!B$12*1000)</f>
        <v>20.061125766254037</v>
      </c>
      <c r="C241" s="228">
        <f>IF(C$112=0,0,C$112/CHI!C$12*1000)</f>
        <v>19.416332241548048</v>
      </c>
      <c r="D241" s="228">
        <f>IF(D$112=0,0,D$112/CHI!D$12*1000)</f>
        <v>19.001961444064928</v>
      </c>
      <c r="E241" s="228">
        <f>IF(E$112=0,0,E$112/CHI!E$12*1000)</f>
        <v>18.53808235545706</v>
      </c>
      <c r="F241" s="228">
        <f>IF(F$112=0,0,F$112/CHI!F$12*1000)</f>
        <v>18.448975402692316</v>
      </c>
      <c r="G241" s="228">
        <f>IF(G$112=0,0,G$112/CHI!G$12*1000)</f>
        <v>18.335684927223635</v>
      </c>
      <c r="H241" s="228">
        <f>IF(H$112=0,0,H$112/CHI!H$12*1000)</f>
        <v>18.217333221177192</v>
      </c>
      <c r="I241" s="228">
        <f>IF(I$112=0,0,I$112/CHI!I$12*1000)</f>
        <v>18.16418119979997</v>
      </c>
      <c r="J241" s="228">
        <f>IF(J$112=0,0,J$112/CHI!J$12*1000)</f>
        <v>18.013263878098876</v>
      </c>
      <c r="K241" s="228">
        <f>IF(K$112=0,0,K$112/CHI!K$12*1000)</f>
        <v>16.055960329399017</v>
      </c>
      <c r="L241" s="228">
        <f>IF(L$112=0,0,L$112/CHI!L$12*1000)</f>
        <v>15.903613753278336</v>
      </c>
      <c r="M241" s="228">
        <f>IF(M$112=0,0,M$112/CHI!M$12*1000)</f>
        <v>15.851849786025978</v>
      </c>
      <c r="N241" s="228">
        <f>IF(N$112=0,0,N$112/CHI!N$12*1000)</f>
        <v>15.794680097650092</v>
      </c>
      <c r="O241" s="228">
        <f>IF(O$112=0,0,O$112/CHI!O$12*1000)</f>
        <v>15.580625213406867</v>
      </c>
      <c r="P241" s="228">
        <f>IF(P$112=0,0,P$112/CHI!P$12*1000)</f>
        <v>15.435337303095503</v>
      </c>
      <c r="Q241" s="228">
        <f>IF(Q$112=0,0,Q$112/CHI!Q$12*1000)</f>
        <v>15.225971146534139</v>
      </c>
    </row>
    <row r="242" spans="1:17" x14ac:dyDescent="0.25">
      <c r="A242" s="129" t="s">
        <v>79</v>
      </c>
      <c r="B242" s="227">
        <f>IF(B$113=0,0,B$113/CHI!B$12*1000)</f>
        <v>11.802653219454628</v>
      </c>
      <c r="C242" s="227">
        <f>IF(C$113=0,0,C$113/CHI!C$12*1000)</f>
        <v>11.423298917062668</v>
      </c>
      <c r="D242" s="227">
        <f>IF(D$113=0,0,D$113/CHI!D$12*1000)</f>
        <v>11.179510264125305</v>
      </c>
      <c r="E242" s="227">
        <f>IF(E$113=0,0,E$113/CHI!E$12*1000)</f>
        <v>10.906594173453808</v>
      </c>
      <c r="F242" s="227">
        <f>IF(F$113=0,0,F$113/CHI!F$12*1000)</f>
        <v>10.854169475299841</v>
      </c>
      <c r="G242" s="227">
        <f>IF(G$113=0,0,G$113/CHI!G$12*1000)</f>
        <v>10.787516775416307</v>
      </c>
      <c r="H242" s="227">
        <f>IF(H$113=0,0,H$113/CHI!H$12*1000)</f>
        <v>10.717886378763959</v>
      </c>
      <c r="I242" s="227">
        <f>IF(I$113=0,0,I$113/CHI!I$12*1000)</f>
        <v>10.686615208664234</v>
      </c>
      <c r="J242" s="227">
        <f>IF(J$113=0,0,J$113/CHI!J$12*1000)</f>
        <v>10.597825335473608</v>
      </c>
      <c r="K242" s="227">
        <f>IF(K$113=0,0,K$113/CHI!K$12*1000)</f>
        <v>9.4462760505689474</v>
      </c>
      <c r="L242" s="227">
        <f>IF(L$113=0,0,L$113/CHI!L$12*1000)</f>
        <v>9.3566452976354118</v>
      </c>
      <c r="M242" s="227">
        <f>IF(M$113=0,0,M$113/CHI!M$12*1000)</f>
        <v>9.3261907677221156</v>
      </c>
      <c r="N242" s="227">
        <f>IF(N$113=0,0,N$113/CHI!N$12*1000)</f>
        <v>9.2925558653528828</v>
      </c>
      <c r="O242" s="227">
        <f>IF(O$113=0,0,O$113/CHI!O$12*1000)</f>
        <v>9.1666199832847326</v>
      </c>
      <c r="P242" s="227">
        <f>IF(P$113=0,0,P$113/CHI!P$12*1000)</f>
        <v>9.0811420872601332</v>
      </c>
      <c r="Q242" s="227">
        <f>IF(Q$113=0,0,Q$113/CHI!Q$12*1000)</f>
        <v>8.957964745640524</v>
      </c>
    </row>
    <row r="243" spans="1:17" x14ac:dyDescent="0.25">
      <c r="A243" s="127" t="s">
        <v>182</v>
      </c>
      <c r="B243" s="226">
        <f>IF(B$118=0,0,B$118/CHI!B$12*1000)</f>
        <v>39.967181028076887</v>
      </c>
      <c r="C243" s="226">
        <f>IF(C$118=0,0,C$118/CHI!C$12*1000)</f>
        <v>38.682578168400582</v>
      </c>
      <c r="D243" s="226">
        <f>IF(D$118=0,0,D$118/CHI!D$12*1000)</f>
        <v>37.857039618434705</v>
      </c>
      <c r="E243" s="226">
        <f>IF(E$118=0,0,E$118/CHI!E$12*1000)</f>
        <v>36.93286718037956</v>
      </c>
      <c r="F243" s="226">
        <f>IF(F$118=0,0,F$118/CHI!F$12*1000)</f>
        <v>36.755342062721411</v>
      </c>
      <c r="G243" s="226">
        <f>IF(G$118=0,0,G$118/CHI!G$12*1000)</f>
        <v>36.529636835877646</v>
      </c>
      <c r="H243" s="226">
        <f>IF(H$118=0,0,H$118/CHI!H$12*1000)</f>
        <v>36.293848270686723</v>
      </c>
      <c r="I243" s="226">
        <f>IF(I$118=0,0,I$118/CHI!I$12*1000)</f>
        <v>36.187955087764486</v>
      </c>
      <c r="J243" s="226">
        <f>IF(J$118=0,0,J$118/CHI!J$12*1000)</f>
        <v>35.887287020230296</v>
      </c>
      <c r="K243" s="226">
        <f>IF(K$118=0,0,K$118/CHI!K$12*1000)</f>
        <v>31.987809684348363</v>
      </c>
      <c r="L243" s="226">
        <f>IF(L$118=0,0,L$118/CHI!L$12*1000)</f>
        <v>31.684294155969329</v>
      </c>
      <c r="M243" s="226">
        <f>IF(M$118=0,0,M$118/CHI!M$12*1000)</f>
        <v>31.581166351776677</v>
      </c>
      <c r="N243" s="226">
        <f>IF(N$118=0,0,N$118/CHI!N$12*1000)</f>
        <v>31.467268891022943</v>
      </c>
      <c r="O243" s="226">
        <f>IF(O$118=0,0,O$118/CHI!O$12*1000)</f>
        <v>31.040813745475521</v>
      </c>
      <c r="P243" s="226">
        <f>IF(P$118=0,0,P$118/CHI!P$12*1000)</f>
        <v>30.751360985931314</v>
      </c>
      <c r="Q243" s="226">
        <f>IF(Q$118=0,0,Q$118/CHI!Q$12*1000)</f>
        <v>30.334247052349561</v>
      </c>
    </row>
    <row r="244" spans="1:17" x14ac:dyDescent="0.25">
      <c r="A244" s="127" t="s">
        <v>181</v>
      </c>
      <c r="B244" s="226">
        <f>IF(B$131=0,0,B$131/CHI!B$12*1000)</f>
        <v>161.7588574416628</v>
      </c>
      <c r="C244" s="226">
        <f>IF(C$131=0,0,C$131/CHI!C$12*1000)</f>
        <v>156.55969439081974</v>
      </c>
      <c r="D244" s="226">
        <f>IF(D$131=0,0,D$131/CHI!D$12*1000)</f>
        <v>153.21849871022582</v>
      </c>
      <c r="E244" s="226">
        <f>IF(E$131=0,0,E$131/CHI!E$12*1000)</f>
        <v>149.47810287010248</v>
      </c>
      <c r="F244" s="226">
        <f>IF(F$131=0,0,F$131/CHI!F$12*1000)</f>
        <v>148.75960685760143</v>
      </c>
      <c r="G244" s="226">
        <f>IF(G$131=0,0,G$131/CHI!G$12*1000)</f>
        <v>147.84611186811978</v>
      </c>
      <c r="H244" s="226">
        <f>IF(H$131=0,0,H$131/CHI!H$12*1000)</f>
        <v>146.89180666264883</v>
      </c>
      <c r="I244" s="226">
        <f>IF(I$131=0,0,I$131/CHI!I$12*1000)</f>
        <v>146.46322601623467</v>
      </c>
      <c r="J244" s="226">
        <f>IF(J$131=0,0,J$131/CHI!J$12*1000)</f>
        <v>145.2463345111932</v>
      </c>
      <c r="K244" s="226">
        <f>IF(K$131=0,0,K$131/CHI!K$12*1000)</f>
        <v>129.46401055822778</v>
      </c>
      <c r="L244" s="226">
        <f>IF(L$131=0,0,L$131/CHI!L$12*1000)</f>
        <v>128.23559454730363</v>
      </c>
      <c r="M244" s="226">
        <f>IF(M$131=0,0,M$131/CHI!M$12*1000)</f>
        <v>127.81820619647266</v>
      </c>
      <c r="N244" s="226">
        <f>IF(N$131=0,0,N$131/CHI!N$12*1000)</f>
        <v>127.35722989934305</v>
      </c>
      <c r="O244" s="226">
        <f>IF(O$131=0,0,O$131/CHI!O$12*1000)</f>
        <v>125.63124134274689</v>
      </c>
      <c r="P244" s="226">
        <f>IF(P$131=0,0,P$131/CHI!P$12*1000)</f>
        <v>124.45974146552732</v>
      </c>
      <c r="Q244" s="226">
        <f>IF(Q$131=0,0,Q$131/CHI!Q$12*1000)</f>
        <v>122.77155952265305</v>
      </c>
    </row>
    <row r="245" spans="1:17" x14ac:dyDescent="0.25">
      <c r="A245" s="127" t="s">
        <v>180</v>
      </c>
      <c r="B245" s="225">
        <f>IF(B$139=0,0,B$139/CHI!B$12*1000)</f>
        <v>60.624462567693818</v>
      </c>
      <c r="C245" s="225">
        <f>IF(C$139=0,0,C$139/CHI!C$12*1000)</f>
        <v>58.675904876670053</v>
      </c>
      <c r="D245" s="225">
        <f>IF(D$139=0,0,D$139/CHI!D$12*1000)</f>
        <v>57.423681686712364</v>
      </c>
      <c r="E245" s="225">
        <f>IF(E$139=0,0,E$139/CHI!E$12*1000)</f>
        <v>56.021845081383375</v>
      </c>
      <c r="F245" s="225">
        <f>IF(F$139=0,0,F$139/CHI!F$12*1000)</f>
        <v>55.752565022759008</v>
      </c>
      <c r="G245" s="225">
        <f>IF(G$139=0,0,G$139/CHI!G$12*1000)</f>
        <v>55.410202671345999</v>
      </c>
      <c r="H245" s="225">
        <f>IF(H$139=0,0,H$139/CHI!H$12*1000)</f>
        <v>55.052545346595821</v>
      </c>
      <c r="I245" s="225">
        <f>IF(I$139=0,0,I$139/CHI!I$12*1000)</f>
        <v>54.891920625534475</v>
      </c>
      <c r="J245" s="225">
        <f>IF(J$139=0,0,J$139/CHI!J$12*1000)</f>
        <v>54.435850431523981</v>
      </c>
      <c r="K245" s="225">
        <f>IF(K$139=0,0,K$139/CHI!K$12*1000)</f>
        <v>48.520904425783144</v>
      </c>
      <c r="L245" s="225">
        <f>IF(L$139=0,0,L$139/CHI!L$12*1000)</f>
        <v>48.060515043404557</v>
      </c>
      <c r="M245" s="225">
        <f>IF(M$139=0,0,M$139/CHI!M$12*1000)</f>
        <v>47.904085003953604</v>
      </c>
      <c r="N245" s="225">
        <f>IF(N$139=0,0,N$139/CHI!N$12*1000)</f>
        <v>47.731318945192285</v>
      </c>
      <c r="O245" s="225">
        <f>IF(O$139=0,0,O$139/CHI!O$12*1000)</f>
        <v>47.084447853886715</v>
      </c>
      <c r="P245" s="225">
        <f>IF(P$139=0,0,P$139/CHI!P$12*1000)</f>
        <v>46.645389668277474</v>
      </c>
      <c r="Q245" s="225">
        <f>IF(Q$139=0,0,Q$139/CHI!Q$12*1000)</f>
        <v>46.012687851376107</v>
      </c>
    </row>
    <row r="246" spans="1:17" x14ac:dyDescent="0.25">
      <c r="A246" s="72" t="s">
        <v>179</v>
      </c>
      <c r="B246" s="224">
        <f>IF(B$153=0,0,B$153/CHI!B$12*1000)</f>
        <v>80.832616756925106</v>
      </c>
      <c r="C246" s="224">
        <f>IF(C$153=0,0,C$153/CHI!C$12*1000)</f>
        <v>78.234539835560057</v>
      </c>
      <c r="D246" s="224">
        <f>IF(D$153=0,0,D$153/CHI!D$12*1000)</f>
        <v>76.564908915616485</v>
      </c>
      <c r="E246" s="224">
        <f>IF(E$153=0,0,E$153/CHI!E$12*1000)</f>
        <v>74.695793441844501</v>
      </c>
      <c r="F246" s="224">
        <f>IF(F$153=0,0,F$153/CHI!F$12*1000)</f>
        <v>74.336753363678696</v>
      </c>
      <c r="G246" s="224">
        <f>IF(G$153=0,0,G$153/CHI!G$12*1000)</f>
        <v>73.880270228461313</v>
      </c>
      <c r="H246" s="224">
        <f>IF(H$153=0,0,H$153/CHI!H$12*1000)</f>
        <v>73.403393795461085</v>
      </c>
      <c r="I246" s="224">
        <f>IF(I$153=0,0,I$153/CHI!I$12*1000)</f>
        <v>73.189227500712633</v>
      </c>
      <c r="J246" s="224">
        <f>IF(J$153=0,0,J$153/CHI!J$12*1000)</f>
        <v>72.581133908698632</v>
      </c>
      <c r="K246" s="224">
        <f>IF(K$153=0,0,K$153/CHI!K$12*1000)</f>
        <v>64.69453923437753</v>
      </c>
      <c r="L246" s="224">
        <f>IF(L$153=0,0,L$153/CHI!L$12*1000)</f>
        <v>64.080686724539433</v>
      </c>
      <c r="M246" s="224">
        <f>IF(M$153=0,0,M$153/CHI!M$12*1000)</f>
        <v>63.872113338604791</v>
      </c>
      <c r="N246" s="224">
        <f>IF(N$153=0,0,N$153/CHI!N$12*1000)</f>
        <v>63.641758593589728</v>
      </c>
      <c r="O246" s="224">
        <f>IF(O$153=0,0,O$153/CHI!O$12*1000)</f>
        <v>62.779263805182268</v>
      </c>
      <c r="P246" s="224">
        <f>IF(P$153=0,0,P$153/CHI!P$12*1000)</f>
        <v>62.193852891036649</v>
      </c>
      <c r="Q246" s="224">
        <f>IF(Q$153=0,0,Q$153/CHI!Q$12*1000)</f>
        <v>61.350250468501471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2045.7284560393741</v>
      </c>
      <c r="C5" s="96">
        <v>2070.5900713725428</v>
      </c>
      <c r="D5" s="96">
        <v>2162.4298473111753</v>
      </c>
      <c r="E5" s="96">
        <v>2158.5932151649054</v>
      </c>
      <c r="F5" s="96">
        <v>2114.2971522650282</v>
      </c>
      <c r="G5" s="96">
        <v>2593.4730888752242</v>
      </c>
      <c r="H5" s="96">
        <v>2243.6396104950077</v>
      </c>
      <c r="I5" s="96">
        <v>2338.0154411311255</v>
      </c>
      <c r="J5" s="96">
        <v>2418.2932479366223</v>
      </c>
      <c r="K5" s="96">
        <v>2054.2339070822723</v>
      </c>
      <c r="L5" s="96">
        <v>1690.2128469600957</v>
      </c>
      <c r="M5" s="96">
        <v>1937.1496622083421</v>
      </c>
      <c r="N5" s="96">
        <v>1657.4764668059281</v>
      </c>
      <c r="O5" s="96">
        <v>1632.8757364744392</v>
      </c>
      <c r="P5" s="96">
        <v>1633.8547919494169</v>
      </c>
      <c r="Q5" s="96">
        <v>1001.8407631125756</v>
      </c>
    </row>
    <row r="6" spans="1:17" x14ac:dyDescent="0.25">
      <c r="A6" s="132" t="s">
        <v>83</v>
      </c>
      <c r="B6" s="160">
        <v>8.0144922184994538</v>
      </c>
      <c r="C6" s="160">
        <v>9.3880227748767577</v>
      </c>
      <c r="D6" s="160">
        <v>10.591613263453212</v>
      </c>
      <c r="E6" s="160">
        <v>11.394309874462934</v>
      </c>
      <c r="F6" s="160">
        <v>8.5174863361927198</v>
      </c>
      <c r="G6" s="160">
        <v>8.4440171381645506</v>
      </c>
      <c r="H6" s="160">
        <v>7.185361166368053</v>
      </c>
      <c r="I6" s="160">
        <v>7.667897963640157</v>
      </c>
      <c r="J6" s="160">
        <v>9.6171040466208666</v>
      </c>
      <c r="K6" s="160">
        <v>9.7308455178639388</v>
      </c>
      <c r="L6" s="160">
        <v>8.9730893959567855</v>
      </c>
      <c r="M6" s="160">
        <v>10.37966794595711</v>
      </c>
      <c r="N6" s="160">
        <v>7.4945175897584244</v>
      </c>
      <c r="O6" s="160">
        <v>8.5985300858067291</v>
      </c>
      <c r="P6" s="160">
        <v>7.9428123161359254</v>
      </c>
      <c r="Q6" s="160">
        <v>6.6086220292217792</v>
      </c>
    </row>
    <row r="7" spans="1:17" x14ac:dyDescent="0.25">
      <c r="A7" s="76" t="s">
        <v>82</v>
      </c>
      <c r="B7" s="159">
        <v>2.0978513225682409</v>
      </c>
      <c r="C7" s="159">
        <v>2.457382883112138</v>
      </c>
      <c r="D7" s="159">
        <v>2.7724314014028466</v>
      </c>
      <c r="E7" s="159">
        <v>2.9825430467970291</v>
      </c>
      <c r="F7" s="159">
        <v>2.2295136720070716</v>
      </c>
      <c r="G7" s="159">
        <v>2.2102825778779072</v>
      </c>
      <c r="H7" s="159">
        <v>1.880820270958846</v>
      </c>
      <c r="I7" s="159">
        <v>2.0071277687699367</v>
      </c>
      <c r="J7" s="159">
        <v>2.5173465633805772</v>
      </c>
      <c r="K7" s="159">
        <v>2.5471192163912511</v>
      </c>
      <c r="L7" s="159">
        <v>2.3487710691614407</v>
      </c>
      <c r="M7" s="159">
        <v>2.7169531811364358</v>
      </c>
      <c r="N7" s="159">
        <v>1.9617442015096684</v>
      </c>
      <c r="O7" s="159">
        <v>2.2507274598152627</v>
      </c>
      <c r="P7" s="159">
        <v>2.0790885895247446</v>
      </c>
      <c r="Q7" s="159">
        <v>1.7298546291373471</v>
      </c>
    </row>
    <row r="8" spans="1:17" x14ac:dyDescent="0.25">
      <c r="A8" s="76" t="s">
        <v>81</v>
      </c>
      <c r="B8" s="159">
        <v>9.7729998513789926</v>
      </c>
      <c r="C8" s="159">
        <v>11.447904955454719</v>
      </c>
      <c r="D8" s="159">
        <v>12.915582425878563</v>
      </c>
      <c r="E8" s="159">
        <v>13.894403497286278</v>
      </c>
      <c r="F8" s="159">
        <v>10.386358914366662</v>
      </c>
      <c r="G8" s="159">
        <v>10.296769400541589</v>
      </c>
      <c r="H8" s="159">
        <v>8.7619442001488519</v>
      </c>
      <c r="I8" s="159">
        <v>9.3503572797872412</v>
      </c>
      <c r="J8" s="159">
        <v>11.727250318039408</v>
      </c>
      <c r="K8" s="159">
        <v>11.865948485215652</v>
      </c>
      <c r="L8" s="159">
        <v>10.941928564192306</v>
      </c>
      <c r="M8" s="159">
        <v>12.657132919669207</v>
      </c>
      <c r="N8" s="159">
        <v>9.1389344819377403</v>
      </c>
      <c r="O8" s="159">
        <v>10.485184957407132</v>
      </c>
      <c r="P8" s="159">
        <v>9.6855922332733062</v>
      </c>
      <c r="Q8" s="159">
        <v>8.058659282284113</v>
      </c>
    </row>
    <row r="9" spans="1:17" x14ac:dyDescent="0.25">
      <c r="A9" s="76" t="s">
        <v>80</v>
      </c>
      <c r="B9" s="159">
        <v>10.078907176214221</v>
      </c>
      <c r="C9" s="159">
        <v>11.806238940223681</v>
      </c>
      <c r="D9" s="159">
        <v>13.319856582091905</v>
      </c>
      <c r="E9" s="159">
        <v>14.329315997917936</v>
      </c>
      <c r="F9" s="159">
        <v>10.711465157955127</v>
      </c>
      <c r="G9" s="159">
        <v>10.619071378405676</v>
      </c>
      <c r="H9" s="159">
        <v>9.0362041972207692</v>
      </c>
      <c r="I9" s="159">
        <v>9.6430353546067842</v>
      </c>
      <c r="J9" s="159">
        <v>12.094328167934012</v>
      </c>
      <c r="K9" s="159">
        <v>12.237367764141839</v>
      </c>
      <c r="L9" s="159">
        <v>11.284424844404354</v>
      </c>
      <c r="M9" s="159">
        <v>13.0533172776372</v>
      </c>
      <c r="N9" s="159">
        <v>9.4249947542930599</v>
      </c>
      <c r="O9" s="159">
        <v>10.813384581831601</v>
      </c>
      <c r="P9" s="159">
        <v>9.9887635884951518</v>
      </c>
      <c r="Q9" s="159">
        <v>8.3109055669757304</v>
      </c>
    </row>
    <row r="10" spans="1:17" x14ac:dyDescent="0.25">
      <c r="A10" s="129" t="s">
        <v>79</v>
      </c>
      <c r="B10" s="158">
        <v>36.832406211519505</v>
      </c>
      <c r="C10" s="158">
        <v>43.469554035928866</v>
      </c>
      <c r="D10" s="158">
        <v>48.456856850315717</v>
      </c>
      <c r="E10" s="158">
        <v>52.749917874058482</v>
      </c>
      <c r="F10" s="158">
        <v>39.52466545825861</v>
      </c>
      <c r="G10" s="158">
        <v>39.259223449044725</v>
      </c>
      <c r="H10" s="158">
        <v>32.84786365854805</v>
      </c>
      <c r="I10" s="158">
        <v>35.139104026390825</v>
      </c>
      <c r="J10" s="158">
        <v>44.538236488916894</v>
      </c>
      <c r="K10" s="158">
        <v>45.434218030353193</v>
      </c>
      <c r="L10" s="158">
        <v>41.813541058146789</v>
      </c>
      <c r="M10" s="158">
        <v>48.392757953391111</v>
      </c>
      <c r="N10" s="158">
        <v>34.957904221948283</v>
      </c>
      <c r="O10" s="158">
        <v>40.038638837884875</v>
      </c>
      <c r="P10" s="158">
        <v>37.073262436489955</v>
      </c>
      <c r="Q10" s="158">
        <v>30.731375338906574</v>
      </c>
    </row>
    <row r="11" spans="1:17" x14ac:dyDescent="0.25">
      <c r="A11" s="92" t="s">
        <v>125</v>
      </c>
      <c r="B11" s="91">
        <v>1.6475094921878031</v>
      </c>
      <c r="C11" s="91">
        <v>1.0804296544413929</v>
      </c>
      <c r="D11" s="91">
        <v>2.7508144414880875</v>
      </c>
      <c r="E11" s="91">
        <v>1.3358797055363598</v>
      </c>
      <c r="F11" s="91">
        <v>0.75538486008656403</v>
      </c>
      <c r="G11" s="91">
        <v>0.55144296848880869</v>
      </c>
      <c r="H11" s="91">
        <v>1.9323701388425478</v>
      </c>
      <c r="I11" s="91">
        <v>1.838980501895805</v>
      </c>
      <c r="J11" s="91">
        <v>1.0859677694849739</v>
      </c>
      <c r="K11" s="91">
        <v>0.13312611458542462</v>
      </c>
      <c r="L11" s="91">
        <v>0.33890677403451241</v>
      </c>
      <c r="M11" s="91">
        <v>0.32736253155847911</v>
      </c>
      <c r="N11" s="91">
        <v>0.19326485512634728</v>
      </c>
      <c r="O11" s="91">
        <v>0.40191451758972524</v>
      </c>
      <c r="P11" s="91">
        <v>0.14126065841831942</v>
      </c>
      <c r="Q11" s="91">
        <v>0.41705721800905532</v>
      </c>
    </row>
    <row r="12" spans="1:17" x14ac:dyDescent="0.25">
      <c r="A12" s="92" t="s">
        <v>26</v>
      </c>
      <c r="B12" s="91">
        <v>9.587628028982234</v>
      </c>
      <c r="C12" s="91">
        <v>11.23076395100478</v>
      </c>
      <c r="D12" s="91">
        <v>12.670602881418334</v>
      </c>
      <c r="E12" s="91">
        <v>13.630857919001588</v>
      </c>
      <c r="F12" s="91">
        <v>10.189353050322648</v>
      </c>
      <c r="G12" s="91">
        <v>10.101462848039361</v>
      </c>
      <c r="H12" s="91">
        <v>8.5957498290427132</v>
      </c>
      <c r="I12" s="91">
        <v>9.1730020362209146</v>
      </c>
      <c r="J12" s="91">
        <v>11.504810760460655</v>
      </c>
      <c r="K12" s="91">
        <v>11.640878135413066</v>
      </c>
      <c r="L12" s="91">
        <v>10.734384793668935</v>
      </c>
      <c r="M12" s="91">
        <v>12.417055580948483</v>
      </c>
      <c r="N12" s="91">
        <v>8.9655894532419342</v>
      </c>
      <c r="O12" s="91">
        <v>10.286304585640073</v>
      </c>
      <c r="P12" s="91">
        <v>9.5018783367648094</v>
      </c>
      <c r="Q12" s="91">
        <v>7.9058046440001686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25.59726869034947</v>
      </c>
      <c r="C14" s="157">
        <v>31.158360430482691</v>
      </c>
      <c r="D14" s="157">
        <v>33.035439527409295</v>
      </c>
      <c r="E14" s="157">
        <v>37.783180249520534</v>
      </c>
      <c r="F14" s="157">
        <v>28.579927547849397</v>
      </c>
      <c r="G14" s="157">
        <v>28.606317632516557</v>
      </c>
      <c r="H14" s="157">
        <v>22.319743690662786</v>
      </c>
      <c r="I14" s="157">
        <v>24.127121488274106</v>
      </c>
      <c r="J14" s="157">
        <v>31.947457958971267</v>
      </c>
      <c r="K14" s="157">
        <v>33.660213780354702</v>
      </c>
      <c r="L14" s="157">
        <v>30.74024949044334</v>
      </c>
      <c r="M14" s="157">
        <v>35.648339840884148</v>
      </c>
      <c r="N14" s="157">
        <v>25.799049913579999</v>
      </c>
      <c r="O14" s="157">
        <v>29.35041973465508</v>
      </c>
      <c r="P14" s="157">
        <v>27.430123441306822</v>
      </c>
      <c r="Q14" s="157">
        <v>22.408513476897351</v>
      </c>
    </row>
    <row r="15" spans="1:17" x14ac:dyDescent="0.25">
      <c r="A15" s="232" t="s">
        <v>185</v>
      </c>
      <c r="B15" s="246">
        <v>1272.6157373868932</v>
      </c>
      <c r="C15" s="246">
        <v>1179.7531700000002</v>
      </c>
      <c r="D15" s="246">
        <v>1149.8061599999992</v>
      </c>
      <c r="E15" s="246">
        <v>1058.2667599999997</v>
      </c>
      <c r="F15" s="246">
        <v>1288.6507999999994</v>
      </c>
      <c r="G15" s="246">
        <v>1774.1729127126378</v>
      </c>
      <c r="H15" s="246">
        <v>1543.6007200000006</v>
      </c>
      <c r="I15" s="246">
        <v>1595.3934899999995</v>
      </c>
      <c r="J15" s="246">
        <v>1480.2842699999994</v>
      </c>
      <c r="K15" s="246">
        <v>1105.0939399999993</v>
      </c>
      <c r="L15" s="246">
        <v>814.1775192439917</v>
      </c>
      <c r="M15" s="246">
        <v>921.44382764753288</v>
      </c>
      <c r="N15" s="246">
        <v>927.69202143840891</v>
      </c>
      <c r="O15" s="246">
        <v>789.50424385906445</v>
      </c>
      <c r="P15" s="246">
        <v>853.9830866141441</v>
      </c>
      <c r="Q15" s="246">
        <v>354.87617736456747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218.73492999999996</v>
      </c>
      <c r="G17" s="244">
        <v>339.16154819177336</v>
      </c>
      <c r="H17" s="244">
        <v>397.90866</v>
      </c>
      <c r="I17" s="244">
        <v>357.58744999999999</v>
      </c>
      <c r="J17" s="244">
        <v>162.10863999999998</v>
      </c>
      <c r="K17" s="244">
        <v>162.09744999999998</v>
      </c>
      <c r="L17" s="244">
        <v>23.001202735697177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1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0.99984999999992397</v>
      </c>
      <c r="I20" s="244">
        <v>4.7994099999999946</v>
      </c>
      <c r="J20" s="244">
        <v>21.990819999999999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1</v>
      </c>
      <c r="E21" s="244">
        <v>1.0002000000000066</v>
      </c>
      <c r="F21" s="244">
        <v>0</v>
      </c>
      <c r="G21" s="244">
        <v>2.0779593006593018</v>
      </c>
      <c r="H21" s="244">
        <v>4.1903599999999983</v>
      </c>
      <c r="I21" s="244">
        <v>25.199380000000019</v>
      </c>
      <c r="J21" s="244">
        <v>3.1000699999999597</v>
      </c>
      <c r="K21" s="244">
        <v>5.1999999999999886</v>
      </c>
      <c r="L21" s="244">
        <v>6.7115696952326402</v>
      </c>
      <c r="M21" s="244">
        <v>5.2545521923274503</v>
      </c>
      <c r="N21" s="244">
        <v>7.9671354277623907</v>
      </c>
      <c r="O21" s="244">
        <v>10.079287365329044</v>
      </c>
      <c r="P21" s="244">
        <v>30.643887797522783</v>
      </c>
      <c r="Q21" s="244">
        <v>21.185610753832467</v>
      </c>
    </row>
    <row r="22" spans="1:17" x14ac:dyDescent="0.25">
      <c r="A22" s="245" t="s">
        <v>67</v>
      </c>
      <c r="B22" s="244">
        <v>468.70727045449024</v>
      </c>
      <c r="C22" s="244">
        <v>420.32522</v>
      </c>
      <c r="D22" s="244">
        <v>554.80612999999994</v>
      </c>
      <c r="E22" s="244">
        <v>505.49818999999997</v>
      </c>
      <c r="F22" s="244">
        <v>427.69893999999999</v>
      </c>
      <c r="G22" s="244">
        <v>360.06018916595002</v>
      </c>
      <c r="H22" s="244">
        <v>414.61323000000004</v>
      </c>
      <c r="I22" s="244">
        <v>360.15580999999997</v>
      </c>
      <c r="J22" s="244">
        <v>348.58562000000001</v>
      </c>
      <c r="K22" s="244">
        <v>171.10471999999999</v>
      </c>
      <c r="L22" s="244">
        <v>22.045475198247381</v>
      </c>
      <c r="M22" s="244">
        <v>0</v>
      </c>
      <c r="N22" s="244">
        <v>0</v>
      </c>
      <c r="O22" s="244">
        <v>7.3564453278194932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803.90846693240292</v>
      </c>
      <c r="C23" s="244">
        <v>758.42795000000024</v>
      </c>
      <c r="D23" s="244">
        <v>594.00002999999924</v>
      </c>
      <c r="E23" s="244">
        <v>551.76836999999978</v>
      </c>
      <c r="F23" s="244">
        <v>642.21692999999959</v>
      </c>
      <c r="G23" s="244">
        <v>1072.873216054255</v>
      </c>
      <c r="H23" s="244">
        <v>725.88862000000063</v>
      </c>
      <c r="I23" s="244">
        <v>847.65143999999964</v>
      </c>
      <c r="J23" s="244">
        <v>944.49911999999949</v>
      </c>
      <c r="K23" s="244">
        <v>766.69176999999945</v>
      </c>
      <c r="L23" s="244">
        <v>762.41927161481453</v>
      </c>
      <c r="M23" s="244">
        <v>916.18927545520546</v>
      </c>
      <c r="N23" s="244">
        <v>919.72488601064651</v>
      </c>
      <c r="O23" s="244">
        <v>772.06851116591588</v>
      </c>
      <c r="P23" s="244">
        <v>823.33919881662132</v>
      </c>
      <c r="Q23" s="244">
        <v>333.690566610735</v>
      </c>
    </row>
    <row r="24" spans="1:17" x14ac:dyDescent="0.25">
      <c r="A24" s="156" t="s">
        <v>184</v>
      </c>
      <c r="B24" s="206">
        <v>539.18928021675856</v>
      </c>
      <c r="C24" s="206">
        <v>620.0235315762252</v>
      </c>
      <c r="D24" s="206">
        <v>706.42950121374395</v>
      </c>
      <c r="E24" s="206">
        <v>771.90828652642165</v>
      </c>
      <c r="F24" s="206">
        <v>577.86461692623266</v>
      </c>
      <c r="G24" s="206">
        <v>573.45511745950398</v>
      </c>
      <c r="H24" s="206">
        <v>488.00875297501591</v>
      </c>
      <c r="I24" s="206">
        <v>518.61955325318149</v>
      </c>
      <c r="J24" s="206">
        <v>658.11467021686815</v>
      </c>
      <c r="K24" s="206">
        <v>663.96630969908438</v>
      </c>
      <c r="L24" s="206">
        <v>613.29483877378868</v>
      </c>
      <c r="M24" s="206">
        <v>710.82770918323115</v>
      </c>
      <c r="N24" s="206">
        <v>510.39460482289888</v>
      </c>
      <c r="O24" s="206">
        <v>588.37347537311166</v>
      </c>
      <c r="P24" s="206">
        <v>543.82086453250224</v>
      </c>
      <c r="Q24" s="206">
        <v>449.33832812002765</v>
      </c>
    </row>
    <row r="25" spans="1:17" x14ac:dyDescent="0.25">
      <c r="A25" s="88" t="s">
        <v>33</v>
      </c>
      <c r="B25" s="87">
        <v>54.615366679693608</v>
      </c>
      <c r="C25" s="87">
        <v>62.63766467841095</v>
      </c>
      <c r="D25" s="87">
        <v>64.730904412188593</v>
      </c>
      <c r="E25" s="87">
        <v>64.250959376750103</v>
      </c>
      <c r="F25" s="87">
        <v>55.451753003444594</v>
      </c>
      <c r="G25" s="87">
        <v>56.896193504894228</v>
      </c>
      <c r="H25" s="87">
        <v>50.908073063704386</v>
      </c>
      <c r="I25" s="87">
        <v>42.895922113784316</v>
      </c>
      <c r="J25" s="87">
        <v>50.950734077892292</v>
      </c>
      <c r="K25" s="87">
        <v>55.053624492842445</v>
      </c>
      <c r="L25" s="87">
        <v>55.007800508446536</v>
      </c>
      <c r="M25" s="87">
        <v>56.307910249987707</v>
      </c>
      <c r="N25" s="87">
        <v>57.525037443640052</v>
      </c>
      <c r="O25" s="87">
        <v>43.03507966759566</v>
      </c>
      <c r="P25" s="87">
        <v>37.489798312431851</v>
      </c>
      <c r="Q25" s="87">
        <v>38.064316637523675</v>
      </c>
    </row>
    <row r="26" spans="1:17" x14ac:dyDescent="0.25">
      <c r="A26" s="88" t="s">
        <v>31</v>
      </c>
      <c r="B26" s="87">
        <v>24.089796956744063</v>
      </c>
      <c r="C26" s="87">
        <v>86.619195451516902</v>
      </c>
      <c r="D26" s="87">
        <v>158.26286513270529</v>
      </c>
      <c r="E26" s="87">
        <v>115.58139658954761</v>
      </c>
      <c r="F26" s="87">
        <v>42.201419249908184</v>
      </c>
      <c r="G26" s="87">
        <v>16.190280752377774</v>
      </c>
      <c r="H26" s="87">
        <v>0</v>
      </c>
      <c r="I26" s="87">
        <v>81.598251886145817</v>
      </c>
      <c r="J26" s="87">
        <v>86.014243890252899</v>
      </c>
      <c r="K26" s="87">
        <v>82.11394017808361</v>
      </c>
      <c r="L26" s="87">
        <v>75.39133913533648</v>
      </c>
      <c r="M26" s="87">
        <v>92.386199681562701</v>
      </c>
      <c r="N26" s="87">
        <v>78.709009940721899</v>
      </c>
      <c r="O26" s="87">
        <v>93.538601497530223</v>
      </c>
      <c r="P26" s="87">
        <v>95.907081324311122</v>
      </c>
      <c r="Q26" s="87">
        <v>116.08645825289136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4.5385231038207269E-14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1.9765538487514192</v>
      </c>
      <c r="C28" s="87">
        <v>0.81805846090439482</v>
      </c>
      <c r="D28" s="87">
        <v>2.3006354250252623</v>
      </c>
      <c r="E28" s="87">
        <v>1.4858467466359739</v>
      </c>
      <c r="F28" s="87">
        <v>0.82647124184156762</v>
      </c>
      <c r="G28" s="87">
        <v>0.67818319501557411</v>
      </c>
      <c r="H28" s="87">
        <v>2.3384866139145646</v>
      </c>
      <c r="I28" s="87">
        <v>2.0870389297964884</v>
      </c>
      <c r="J28" s="87">
        <v>1.4283171543416144</v>
      </c>
      <c r="K28" s="87">
        <v>0.34074174377440092</v>
      </c>
      <c r="L28" s="87">
        <v>0.60280293093178838</v>
      </c>
      <c r="M28" s="87">
        <v>0.65244432527347418</v>
      </c>
      <c r="N28" s="87">
        <v>0.22187189008604213</v>
      </c>
      <c r="O28" s="87">
        <v>1.1368961542339115</v>
      </c>
      <c r="P28" s="87">
        <v>0.34338190792103174</v>
      </c>
      <c r="Q28" s="87">
        <v>0.53081499430770474</v>
      </c>
    </row>
    <row r="29" spans="1:17" x14ac:dyDescent="0.25">
      <c r="A29" s="88" t="s">
        <v>29</v>
      </c>
      <c r="B29" s="87">
        <v>64.499087846575591</v>
      </c>
      <c r="C29" s="87">
        <v>99.603557093007382</v>
      </c>
      <c r="D29" s="87">
        <v>22.09922650113981</v>
      </c>
      <c r="E29" s="87">
        <v>11.956241216202546</v>
      </c>
      <c r="F29" s="87">
        <v>10.004543007881814</v>
      </c>
      <c r="G29" s="87">
        <v>3.6481602826506609</v>
      </c>
      <c r="H29" s="87">
        <v>10.523109737658263</v>
      </c>
      <c r="I29" s="87">
        <v>5.2950837671404116</v>
      </c>
      <c r="J29" s="87">
        <v>1.6769579045139673</v>
      </c>
      <c r="K29" s="87">
        <v>3.7998152066726671</v>
      </c>
      <c r="L29" s="87">
        <v>3.0726199028142678</v>
      </c>
      <c r="M29" s="87">
        <v>4.4760426333892509</v>
      </c>
      <c r="N29" s="87">
        <v>3.1358179908120336</v>
      </c>
      <c r="O29" s="87">
        <v>0.89507900601474066</v>
      </c>
      <c r="P29" s="87">
        <v>0.4473086136793728</v>
      </c>
      <c r="Q29" s="87">
        <v>0.46127683389793772</v>
      </c>
    </row>
    <row r="30" spans="1:17" x14ac:dyDescent="0.25">
      <c r="A30" s="88" t="s">
        <v>28</v>
      </c>
      <c r="B30" s="87">
        <v>0.45142916820234275</v>
      </c>
      <c r="C30" s="87">
        <v>3.3663850105941946</v>
      </c>
      <c r="D30" s="87">
        <v>25.471079463302519</v>
      </c>
      <c r="E30" s="87">
        <v>2.9201132805495922</v>
      </c>
      <c r="F30" s="87">
        <v>11.997389636758799</v>
      </c>
      <c r="G30" s="87">
        <v>25.169376192395642</v>
      </c>
      <c r="H30" s="87">
        <v>26.078880385821755</v>
      </c>
      <c r="I30" s="87">
        <v>26.029348388218761</v>
      </c>
      <c r="J30" s="87">
        <v>5.2694941668939581</v>
      </c>
      <c r="K30" s="87">
        <v>9.792518483927644</v>
      </c>
      <c r="L30" s="87">
        <v>4.0052664472309614</v>
      </c>
      <c r="M30" s="87">
        <v>0</v>
      </c>
      <c r="N30" s="87">
        <v>1.1380643613061763</v>
      </c>
      <c r="O30" s="87">
        <v>1.7084005218623777</v>
      </c>
      <c r="P30" s="87">
        <v>2.2735720224296667</v>
      </c>
      <c r="Q30" s="87">
        <v>3.5163763009769622</v>
      </c>
    </row>
    <row r="31" spans="1:17" x14ac:dyDescent="0.25">
      <c r="A31" s="88" t="s">
        <v>26</v>
      </c>
      <c r="B31" s="87">
        <v>301.77646230100868</v>
      </c>
      <c r="C31" s="87">
        <v>260.17592870009156</v>
      </c>
      <c r="D31" s="87">
        <v>318.90548561505364</v>
      </c>
      <c r="E31" s="87">
        <v>483.77715577005341</v>
      </c>
      <c r="F31" s="87">
        <v>342.29204080449767</v>
      </c>
      <c r="G31" s="87">
        <v>368.31283653748551</v>
      </c>
      <c r="H31" s="87">
        <v>291.01391022388975</v>
      </c>
      <c r="I31" s="87">
        <v>256.10076694309078</v>
      </c>
      <c r="J31" s="87">
        <v>393.87810984638611</v>
      </c>
      <c r="K31" s="87">
        <v>428.04716607483806</v>
      </c>
      <c r="L31" s="87">
        <v>365.75528084617747</v>
      </c>
      <c r="M31" s="87">
        <v>440.99324464456788</v>
      </c>
      <c r="N31" s="87">
        <v>255.24835415784392</v>
      </c>
      <c r="O31" s="87">
        <v>338.92203969824379</v>
      </c>
      <c r="P31" s="87">
        <v>295.27336850451991</v>
      </c>
      <c r="Q31" s="87">
        <v>167.2861942302782</v>
      </c>
    </row>
    <row r="32" spans="1:17" x14ac:dyDescent="0.25">
      <c r="A32" s="88" t="s">
        <v>25</v>
      </c>
      <c r="B32" s="87">
        <v>0</v>
      </c>
      <c r="C32" s="87">
        <v>4.6712376151123274E-2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8.1717521391725807</v>
      </c>
      <c r="C33" s="87">
        <v>19.905766641490832</v>
      </c>
      <c r="D33" s="87">
        <v>28.637505014106097</v>
      </c>
      <c r="E33" s="87">
        <v>21.538996367776623</v>
      </c>
      <c r="F33" s="87">
        <v>23.99548219333159</v>
      </c>
      <c r="G33" s="87">
        <v>20.991992880467912</v>
      </c>
      <c r="H33" s="87">
        <v>16.004129198054532</v>
      </c>
      <c r="I33" s="87">
        <v>12.80536199396567</v>
      </c>
      <c r="J33" s="87">
        <v>11.685775576451555</v>
      </c>
      <c r="K33" s="87">
        <v>6.1838743615436274</v>
      </c>
      <c r="L33" s="87">
        <v>9.2187474412279098</v>
      </c>
      <c r="M33" s="87">
        <v>8.9772236359249042</v>
      </c>
      <c r="N33" s="87">
        <v>8.0993105615224881</v>
      </c>
      <c r="O33" s="87">
        <v>10.525343346449333</v>
      </c>
      <c r="P33" s="87">
        <v>9.8648018042653796</v>
      </c>
      <c r="Q33" s="87">
        <v>10.320642281792606</v>
      </c>
    </row>
    <row r="34" spans="1:17" x14ac:dyDescent="0.25">
      <c r="A34" s="88" t="s">
        <v>22</v>
      </c>
      <c r="B34" s="87">
        <v>83.608831276610275</v>
      </c>
      <c r="C34" s="87">
        <v>86.850263164057921</v>
      </c>
      <c r="D34" s="87">
        <v>86.021799650222746</v>
      </c>
      <c r="E34" s="87">
        <v>70.397577178905721</v>
      </c>
      <c r="F34" s="87">
        <v>91.095517788568387</v>
      </c>
      <c r="G34" s="87">
        <v>81.568094114216649</v>
      </c>
      <c r="H34" s="87">
        <v>91.142163751972589</v>
      </c>
      <c r="I34" s="87">
        <v>91.80777923103922</v>
      </c>
      <c r="J34" s="87">
        <v>107.21103760013575</v>
      </c>
      <c r="K34" s="87">
        <v>78.634629157401974</v>
      </c>
      <c r="L34" s="87">
        <v>100.24098156162322</v>
      </c>
      <c r="M34" s="87">
        <v>107.03464401252521</v>
      </c>
      <c r="N34" s="87">
        <v>106.31713847696629</v>
      </c>
      <c r="O34" s="87">
        <v>98.612035481181579</v>
      </c>
      <c r="P34" s="87">
        <v>102.22155204294386</v>
      </c>
      <c r="Q34" s="87">
        <v>113.07224858835914</v>
      </c>
    </row>
    <row r="35" spans="1:17" x14ac:dyDescent="0.25">
      <c r="A35" s="156" t="s">
        <v>181</v>
      </c>
      <c r="B35" s="204">
        <v>115.51469986739193</v>
      </c>
      <c r="C35" s="204">
        <v>132.19665232040992</v>
      </c>
      <c r="D35" s="204">
        <v>149.54262525644475</v>
      </c>
      <c r="E35" s="204">
        <v>159.21189298346903</v>
      </c>
      <c r="F35" s="204">
        <v>121.13345810416926</v>
      </c>
      <c r="G35" s="204">
        <v>120.26892406644347</v>
      </c>
      <c r="H35" s="204">
        <v>105.53942893584757</v>
      </c>
      <c r="I35" s="204">
        <v>109.95669653825125</v>
      </c>
      <c r="J35" s="204">
        <v>136.40257074047204</v>
      </c>
      <c r="K35" s="204">
        <v>139.7146592931648</v>
      </c>
      <c r="L35" s="204">
        <v>128.73869057656327</v>
      </c>
      <c r="M35" s="204">
        <v>149.57849989739495</v>
      </c>
      <c r="N35" s="204">
        <v>107.7540788333024</v>
      </c>
      <c r="O35" s="204">
        <v>126.00877672118935</v>
      </c>
      <c r="P35" s="204">
        <v>116.63453984568628</v>
      </c>
      <c r="Q35" s="204">
        <v>98.460229235406445</v>
      </c>
    </row>
    <row r="36" spans="1:17" x14ac:dyDescent="0.25">
      <c r="A36" s="152" t="s">
        <v>190</v>
      </c>
      <c r="B36" s="151">
        <v>95.767103501833816</v>
      </c>
      <c r="C36" s="151">
        <v>125.01582477418044</v>
      </c>
      <c r="D36" s="151">
        <v>139.47381559521602</v>
      </c>
      <c r="E36" s="151">
        <v>156.93761040567995</v>
      </c>
      <c r="F36" s="151">
        <v>108.53454491441694</v>
      </c>
      <c r="G36" s="151">
        <v>106.77755339676006</v>
      </c>
      <c r="H36" s="151">
        <v>77.550557066284668</v>
      </c>
      <c r="I36" s="151">
        <v>88.649368325350792</v>
      </c>
      <c r="J36" s="151">
        <v>118.22163028627907</v>
      </c>
      <c r="K36" s="151">
        <v>107.40971650310192</v>
      </c>
      <c r="L36" s="151">
        <v>101.41811149300526</v>
      </c>
      <c r="M36" s="151">
        <v>114.60111604908253</v>
      </c>
      <c r="N36" s="151">
        <v>85.080771106129106</v>
      </c>
      <c r="O36" s="151">
        <v>83.942915848929559</v>
      </c>
      <c r="P36" s="151">
        <v>75.776014906333799</v>
      </c>
      <c r="Q36" s="151">
        <v>61.844942643123112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0.16230711737070286</v>
      </c>
      <c r="D38" s="208">
        <v>0</v>
      </c>
      <c r="E38" s="208">
        <v>0</v>
      </c>
      <c r="F38" s="208">
        <v>0</v>
      </c>
      <c r="G38" s="208">
        <v>0.17306463614879089</v>
      </c>
      <c r="H38" s="208">
        <v>0.29607111939268171</v>
      </c>
      <c r="I38" s="208">
        <v>12.453408187245891</v>
      </c>
      <c r="J38" s="208">
        <v>13.741076859987231</v>
      </c>
      <c r="K38" s="208">
        <v>26.041606171002432</v>
      </c>
      <c r="L38" s="208">
        <v>19.380664594198542</v>
      </c>
      <c r="M38" s="208">
        <v>22.379321703605282</v>
      </c>
      <c r="N38" s="208">
        <v>13.084914776110372</v>
      </c>
      <c r="O38" s="208">
        <v>23.941744493909805</v>
      </c>
      <c r="P38" s="208">
        <v>23.973458383669275</v>
      </c>
      <c r="Q38" s="208">
        <v>8.9886785527502298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95.767103501833816</v>
      </c>
      <c r="C41" s="208">
        <v>124.85351765680974</v>
      </c>
      <c r="D41" s="208">
        <v>139.47381559521602</v>
      </c>
      <c r="E41" s="208">
        <v>156.93761040567995</v>
      </c>
      <c r="F41" s="208">
        <v>108.53454491441694</v>
      </c>
      <c r="G41" s="208">
        <v>106.60448876061126</v>
      </c>
      <c r="H41" s="208">
        <v>77.25448594689199</v>
      </c>
      <c r="I41" s="208">
        <v>76.195960138104894</v>
      </c>
      <c r="J41" s="208">
        <v>104.48055342629183</v>
      </c>
      <c r="K41" s="208">
        <v>81.368110332099491</v>
      </c>
      <c r="L41" s="208">
        <v>82.037446898806706</v>
      </c>
      <c r="M41" s="208">
        <v>92.22179434547725</v>
      </c>
      <c r="N41" s="208">
        <v>71.995856330018739</v>
      </c>
      <c r="O41" s="208">
        <v>60.00117135501975</v>
      </c>
      <c r="P41" s="208">
        <v>51.802556522664524</v>
      </c>
      <c r="Q41" s="208">
        <v>52.856264090372882</v>
      </c>
    </row>
    <row r="42" spans="1:17" x14ac:dyDescent="0.25">
      <c r="A42" s="152" t="s">
        <v>189</v>
      </c>
      <c r="B42" s="151">
        <v>19.74759636555811</v>
      </c>
      <c r="C42" s="151">
        <v>7.1808275462294802</v>
      </c>
      <c r="D42" s="151">
        <v>10.068809661228739</v>
      </c>
      <c r="E42" s="151">
        <v>2.2742825777890689</v>
      </c>
      <c r="F42" s="151">
        <v>12.598913189752322</v>
      </c>
      <c r="G42" s="151">
        <v>13.491370669683423</v>
      </c>
      <c r="H42" s="151">
        <v>27.988871869562896</v>
      </c>
      <c r="I42" s="151">
        <v>21.307328212900458</v>
      </c>
      <c r="J42" s="151">
        <v>18.180940454192967</v>
      </c>
      <c r="K42" s="151">
        <v>32.304942790062867</v>
      </c>
      <c r="L42" s="151">
        <v>27.320579083558009</v>
      </c>
      <c r="M42" s="151">
        <v>34.977383848312407</v>
      </c>
      <c r="N42" s="151">
        <v>22.673307727173295</v>
      </c>
      <c r="O42" s="151">
        <v>42.06586087225979</v>
      </c>
      <c r="P42" s="151">
        <v>40.858524939352485</v>
      </c>
      <c r="Q42" s="151">
        <v>36.615286592283326</v>
      </c>
    </row>
    <row r="43" spans="1:17" x14ac:dyDescent="0.25">
      <c r="A43" s="156" t="s">
        <v>180</v>
      </c>
      <c r="B43" s="155">
        <v>39.79191776979048</v>
      </c>
      <c r="C43" s="155">
        <v>46.201700011568846</v>
      </c>
      <c r="D43" s="155">
        <v>52.974192487277918</v>
      </c>
      <c r="E43" s="155">
        <v>57.050901421716617</v>
      </c>
      <c r="F43" s="155">
        <v>42.716783419950026</v>
      </c>
      <c r="G43" s="155">
        <v>42.293122373306687</v>
      </c>
      <c r="H43" s="155">
        <v>36.181193987812719</v>
      </c>
      <c r="I43" s="155">
        <v>38.929189039805962</v>
      </c>
      <c r="J43" s="155">
        <v>48.813697286994149</v>
      </c>
      <c r="K43" s="155">
        <v>49.29197349930643</v>
      </c>
      <c r="L43" s="155">
        <v>45.406093544115706</v>
      </c>
      <c r="M43" s="155">
        <v>52.79135566337419</v>
      </c>
      <c r="N43" s="155">
        <v>37.604386386940412</v>
      </c>
      <c r="O43" s="155">
        <v>44.121243047716263</v>
      </c>
      <c r="P43" s="155">
        <v>40.932334790888518</v>
      </c>
      <c r="Q43" s="155">
        <v>33.979893451989511</v>
      </c>
    </row>
    <row r="44" spans="1:17" x14ac:dyDescent="0.25">
      <c r="A44" s="152" t="s">
        <v>193</v>
      </c>
      <c r="B44" s="151">
        <v>2.9236728082107768</v>
      </c>
      <c r="C44" s="151">
        <v>3.8170172268865312</v>
      </c>
      <c r="D44" s="151">
        <v>4.2579945221516384</v>
      </c>
      <c r="E44" s="151">
        <v>4.791146514312997</v>
      </c>
      <c r="F44" s="151">
        <v>3.3134498811665107</v>
      </c>
      <c r="G44" s="151">
        <v>3.2602484586410756</v>
      </c>
      <c r="H44" s="151">
        <v>2.3682889555646409</v>
      </c>
      <c r="I44" s="151">
        <v>2.7378753285560777</v>
      </c>
      <c r="J44" s="151">
        <v>3.6439436180768783</v>
      </c>
      <c r="K44" s="151">
        <v>3.3449799085915624</v>
      </c>
      <c r="L44" s="151">
        <v>3.1452140149571313</v>
      </c>
      <c r="M44" s="151">
        <v>3.5552626438885642</v>
      </c>
      <c r="N44" s="151">
        <v>2.6305270039699353</v>
      </c>
      <c r="O44" s="151">
        <v>2.623250808348879</v>
      </c>
      <c r="P44" s="151">
        <v>2.3740038002506529</v>
      </c>
      <c r="Q44" s="151">
        <v>1.9107996012114481</v>
      </c>
    </row>
    <row r="45" spans="1:17" x14ac:dyDescent="0.25">
      <c r="A45" s="152" t="s">
        <v>187</v>
      </c>
      <c r="B45" s="151">
        <v>36.103541109422522</v>
      </c>
      <c r="C45" s="151">
        <v>42.106613171316333</v>
      </c>
      <c r="D45" s="151">
        <v>48.326294434992953</v>
      </c>
      <c r="E45" s="151">
        <v>52.171685827200896</v>
      </c>
      <c r="F45" s="151">
        <v>38.915454544760678</v>
      </c>
      <c r="G45" s="151">
        <v>38.51043549071742</v>
      </c>
      <c r="H45" s="151">
        <v>32.729066891140533</v>
      </c>
      <c r="I45" s="151">
        <v>35.366210966492524</v>
      </c>
      <c r="J45" s="151">
        <v>44.465716836089854</v>
      </c>
      <c r="K45" s="151">
        <v>44.696020371596191</v>
      </c>
      <c r="L45" s="151">
        <v>41.202920287860735</v>
      </c>
      <c r="M45" s="151">
        <v>47.881632472892974</v>
      </c>
      <c r="N45" s="151">
        <v>34.095860590653928</v>
      </c>
      <c r="O45" s="151">
        <v>39.869038251355484</v>
      </c>
      <c r="P45" s="151">
        <v>36.976129752765836</v>
      </c>
      <c r="Q45" s="151">
        <v>30.651207329976316</v>
      </c>
    </row>
    <row r="46" spans="1:17" x14ac:dyDescent="0.25">
      <c r="A46" s="150" t="s">
        <v>33</v>
      </c>
      <c r="B46" s="87">
        <v>3.6569869032518909</v>
      </c>
      <c r="C46" s="87">
        <v>4.253806157749402</v>
      </c>
      <c r="D46" s="87">
        <v>4.4281909805467166</v>
      </c>
      <c r="E46" s="87">
        <v>4.3425895604572133</v>
      </c>
      <c r="F46" s="87">
        <v>3.7343178838518725</v>
      </c>
      <c r="G46" s="87">
        <v>3.8208695378716087</v>
      </c>
      <c r="H46" s="87">
        <v>3.4142291883980818</v>
      </c>
      <c r="I46" s="87">
        <v>2.9252006052647275</v>
      </c>
      <c r="J46" s="87">
        <v>3.4425017654627013</v>
      </c>
      <c r="K46" s="87">
        <v>3.7060282817323866</v>
      </c>
      <c r="L46" s="87">
        <v>3.6955830642430243</v>
      </c>
      <c r="M46" s="87">
        <v>3.7929228546879443</v>
      </c>
      <c r="N46" s="87">
        <v>3.8428416731228339</v>
      </c>
      <c r="O46" s="87">
        <v>2.9161192834695058</v>
      </c>
      <c r="P46" s="87">
        <v>2.5490519713640936</v>
      </c>
      <c r="Q46" s="87">
        <v>2.5965229051614571</v>
      </c>
    </row>
    <row r="47" spans="1:17" x14ac:dyDescent="0.25">
      <c r="A47" s="150" t="s">
        <v>31</v>
      </c>
      <c r="B47" s="87">
        <v>1.6130271996427901</v>
      </c>
      <c r="C47" s="87">
        <v>5.8824234409549518</v>
      </c>
      <c r="D47" s="87">
        <v>10.826639891720163</v>
      </c>
      <c r="E47" s="87">
        <v>7.811907729963977</v>
      </c>
      <c r="F47" s="87">
        <v>2.8419933742955479</v>
      </c>
      <c r="G47" s="87">
        <v>1.0872599153936022</v>
      </c>
      <c r="H47" s="87">
        <v>0</v>
      </c>
      <c r="I47" s="87">
        <v>5.564427666871282</v>
      </c>
      <c r="J47" s="87">
        <v>5.8115784160137451</v>
      </c>
      <c r="K47" s="87">
        <v>5.5276394138958835</v>
      </c>
      <c r="L47" s="87">
        <v>5.0650081174645294</v>
      </c>
      <c r="M47" s="87">
        <v>6.2231705398805843</v>
      </c>
      <c r="N47" s="87">
        <v>5.2579933345855778</v>
      </c>
      <c r="O47" s="87">
        <v>6.3383110170261148</v>
      </c>
      <c r="P47" s="87">
        <v>6.5210309396741479</v>
      </c>
      <c r="Q47" s="87">
        <v>7.9187326729927747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3.0438311884037039E-15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0.13234794487141222</v>
      </c>
      <c r="C49" s="87">
        <v>5.5555425577567874E-2</v>
      </c>
      <c r="D49" s="87">
        <v>0.15738468558620688</v>
      </c>
      <c r="E49" s="87">
        <v>0.10042531088984141</v>
      </c>
      <c r="F49" s="87">
        <v>5.5657507143309193E-2</v>
      </c>
      <c r="G49" s="87">
        <v>4.5543459962897992E-2</v>
      </c>
      <c r="H49" s="87">
        <v>0.15683424599305251</v>
      </c>
      <c r="I49" s="87">
        <v>0.14232139652943676</v>
      </c>
      <c r="J49" s="87">
        <v>9.6504680736193116E-2</v>
      </c>
      <c r="K49" s="87">
        <v>2.2937609482167998E-2</v>
      </c>
      <c r="L49" s="87">
        <v>4.0498043587209209E-2</v>
      </c>
      <c r="M49" s="87">
        <v>4.3948904900830699E-2</v>
      </c>
      <c r="N49" s="87">
        <v>1.4821694747309322E-2</v>
      </c>
      <c r="O49" s="87">
        <v>7.7037728854495224E-2</v>
      </c>
      <c r="P49" s="87">
        <v>2.3347640390655733E-2</v>
      </c>
      <c r="Q49" s="87">
        <v>3.6209064364613019E-2</v>
      </c>
    </row>
    <row r="50" spans="1:17" x14ac:dyDescent="0.25">
      <c r="A50" s="150" t="s">
        <v>29</v>
      </c>
      <c r="B50" s="87">
        <v>4.3187903673696155</v>
      </c>
      <c r="C50" s="87">
        <v>6.7642085105068048</v>
      </c>
      <c r="D50" s="87">
        <v>1.5117909499033608</v>
      </c>
      <c r="E50" s="87">
        <v>0.80809763451684269</v>
      </c>
      <c r="F50" s="87">
        <v>0.67374143918908302</v>
      </c>
      <c r="G50" s="87">
        <v>0.24499256689384552</v>
      </c>
      <c r="H50" s="87">
        <v>0.70574873997037102</v>
      </c>
      <c r="I50" s="87">
        <v>0.36108752248011999</v>
      </c>
      <c r="J50" s="87">
        <v>0.11330416825929235</v>
      </c>
      <c r="K50" s="87">
        <v>0.25579101741278709</v>
      </c>
      <c r="L50" s="87">
        <v>0.20642748793333121</v>
      </c>
      <c r="M50" s="87">
        <v>0.30150798222428143</v>
      </c>
      <c r="N50" s="87">
        <v>0.20948186372285615</v>
      </c>
      <c r="O50" s="87">
        <v>6.0651848906270067E-2</v>
      </c>
      <c r="P50" s="87">
        <v>3.0413951390329097E-2</v>
      </c>
      <c r="Q50" s="87">
        <v>3.1465581695367895E-2</v>
      </c>
    </row>
    <row r="51" spans="1:17" x14ac:dyDescent="0.25">
      <c r="A51" s="150" t="s">
        <v>28</v>
      </c>
      <c r="B51" s="87">
        <v>3.0227217287468522E-2</v>
      </c>
      <c r="C51" s="87">
        <v>0.22861563183974276</v>
      </c>
      <c r="D51" s="87">
        <v>1.7424567966170201</v>
      </c>
      <c r="E51" s="87">
        <v>0.19736442179968172</v>
      </c>
      <c r="F51" s="87">
        <v>0.80794680516780915</v>
      </c>
      <c r="G51" s="87">
        <v>1.6902519633845614</v>
      </c>
      <c r="H51" s="87">
        <v>1.7490207202027577</v>
      </c>
      <c r="I51" s="87">
        <v>1.7750187408932412</v>
      </c>
      <c r="J51" s="87">
        <v>0.3560349679142103</v>
      </c>
      <c r="K51" s="87">
        <v>0.65920002152703461</v>
      </c>
      <c r="L51" s="87">
        <v>0.26908537904355434</v>
      </c>
      <c r="M51" s="87">
        <v>0</v>
      </c>
      <c r="N51" s="87">
        <v>7.6026046199589636E-2</v>
      </c>
      <c r="O51" s="87">
        <v>0.11576369195020897</v>
      </c>
      <c r="P51" s="87">
        <v>0.15458747463815437</v>
      </c>
      <c r="Q51" s="87">
        <v>0.23986642649070777</v>
      </c>
    </row>
    <row r="52" spans="1:17" x14ac:dyDescent="0.25">
      <c r="A52" s="150" t="s">
        <v>26</v>
      </c>
      <c r="B52" s="87">
        <v>20.20663116329132</v>
      </c>
      <c r="C52" s="87">
        <v>17.668889370073714</v>
      </c>
      <c r="D52" s="87">
        <v>21.816077001722533</v>
      </c>
      <c r="E52" s="87">
        <v>32.697498163660555</v>
      </c>
      <c r="F52" s="87">
        <v>23.051161058821549</v>
      </c>
      <c r="G52" s="87">
        <v>24.734085196966817</v>
      </c>
      <c r="H52" s="87">
        <v>19.517301023610287</v>
      </c>
      <c r="I52" s="87">
        <v>17.464273561564426</v>
      </c>
      <c r="J52" s="87">
        <v>26.612493677723819</v>
      </c>
      <c r="K52" s="87">
        <v>28.81472233667364</v>
      </c>
      <c r="L52" s="87">
        <v>24.572497156017562</v>
      </c>
      <c r="M52" s="87">
        <v>29.705477417815189</v>
      </c>
      <c r="N52" s="87">
        <v>17.051340702121109</v>
      </c>
      <c r="O52" s="87">
        <v>22.965847935935358</v>
      </c>
      <c r="P52" s="87">
        <v>20.076586056964061</v>
      </c>
      <c r="Q52" s="87">
        <v>11.411276318777055</v>
      </c>
    </row>
    <row r="53" spans="1:17" x14ac:dyDescent="0.25">
      <c r="A53" s="150" t="s">
        <v>25</v>
      </c>
      <c r="B53" s="87">
        <v>0</v>
      </c>
      <c r="C53" s="87">
        <v>3.1722988769605429E-3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0.54717183764117827</v>
      </c>
      <c r="C54" s="87">
        <v>1.3518267826399466</v>
      </c>
      <c r="D54" s="87">
        <v>1.9590695134015093</v>
      </c>
      <c r="E54" s="87">
        <v>1.4557762510746173</v>
      </c>
      <c r="F54" s="87">
        <v>1.6159409474510404</v>
      </c>
      <c r="G54" s="87">
        <v>1.4097193712844458</v>
      </c>
      <c r="H54" s="87">
        <v>1.0733418445148217</v>
      </c>
      <c r="I54" s="87">
        <v>0.87323574851758146</v>
      </c>
      <c r="J54" s="87">
        <v>0.78955296289226062</v>
      </c>
      <c r="K54" s="87">
        <v>0.41627801049756563</v>
      </c>
      <c r="L54" s="87">
        <v>0.6193421042549101</v>
      </c>
      <c r="M54" s="87">
        <v>0.60470929482508851</v>
      </c>
      <c r="N54" s="87">
        <v>0.54105776428005825</v>
      </c>
      <c r="O54" s="87">
        <v>0.71321249861260405</v>
      </c>
      <c r="P54" s="87">
        <v>0.67073960432431079</v>
      </c>
      <c r="Q54" s="87">
        <v>0.70401327142794834</v>
      </c>
    </row>
    <row r="55" spans="1:17" x14ac:dyDescent="0.25">
      <c r="A55" s="150" t="s">
        <v>22</v>
      </c>
      <c r="B55" s="87">
        <v>5.5983584760668492</v>
      </c>
      <c r="C55" s="87">
        <v>5.8981155530972416</v>
      </c>
      <c r="D55" s="87">
        <v>5.8846846154954449</v>
      </c>
      <c r="E55" s="87">
        <v>4.7580267548381698</v>
      </c>
      <c r="F55" s="87">
        <v>6.1346955288404672</v>
      </c>
      <c r="G55" s="87">
        <v>5.4777134789596431</v>
      </c>
      <c r="H55" s="87">
        <v>6.1125911284511574</v>
      </c>
      <c r="I55" s="87">
        <v>6.2606457243717131</v>
      </c>
      <c r="J55" s="87">
        <v>7.2437461970876313</v>
      </c>
      <c r="K55" s="87">
        <v>5.2934236803747297</v>
      </c>
      <c r="L55" s="87">
        <v>6.7344789353166163</v>
      </c>
      <c r="M55" s="87">
        <v>7.2098954785590621</v>
      </c>
      <c r="N55" s="87">
        <v>7.1022975118745961</v>
      </c>
      <c r="O55" s="87">
        <v>6.6820942466009257</v>
      </c>
      <c r="P55" s="87">
        <v>6.9503721140200838</v>
      </c>
      <c r="Q55" s="87">
        <v>7.7131210890663908</v>
      </c>
    </row>
    <row r="56" spans="1:17" x14ac:dyDescent="0.25">
      <c r="A56" s="152" t="s">
        <v>186</v>
      </c>
      <c r="B56" s="151">
        <v>0.76470385215718351</v>
      </c>
      <c r="C56" s="151">
        <v>0.27806961336597619</v>
      </c>
      <c r="D56" s="151">
        <v>0.38990353013332291</v>
      </c>
      <c r="E56" s="151">
        <v>8.8069080202719419E-2</v>
      </c>
      <c r="F56" s="151">
        <v>0.48787899402283824</v>
      </c>
      <c r="G56" s="151">
        <v>0.52243842394819817</v>
      </c>
      <c r="H56" s="151">
        <v>1.0838381411075442</v>
      </c>
      <c r="I56" s="151">
        <v>0.82510274475735701</v>
      </c>
      <c r="J56" s="151">
        <v>0.70403683282741647</v>
      </c>
      <c r="K56" s="151">
        <v>1.2509732191186749</v>
      </c>
      <c r="L56" s="151">
        <v>1.0579592412978371</v>
      </c>
      <c r="M56" s="151">
        <v>1.3544605465926556</v>
      </c>
      <c r="N56" s="151">
        <v>0.87799879231654709</v>
      </c>
      <c r="O56" s="151">
        <v>1.6289539880119019</v>
      </c>
      <c r="P56" s="151">
        <v>1.5822012378720267</v>
      </c>
      <c r="Q56" s="151">
        <v>1.4178865208017433</v>
      </c>
    </row>
    <row r="57" spans="1:17" x14ac:dyDescent="0.25">
      <c r="A57" s="243" t="s">
        <v>179</v>
      </c>
      <c r="B57" s="242">
        <v>11.820164018359431</v>
      </c>
      <c r="C57" s="242">
        <v>13.84591387474247</v>
      </c>
      <c r="D57" s="242">
        <v>15.621027830567694</v>
      </c>
      <c r="E57" s="242">
        <v>16.804883942775966</v>
      </c>
      <c r="F57" s="242">
        <v>12.562004275896992</v>
      </c>
      <c r="G57" s="242">
        <v>12.45364831929805</v>
      </c>
      <c r="H57" s="242">
        <v>10.597321103085756</v>
      </c>
      <c r="I57" s="242">
        <v>11.308989906691885</v>
      </c>
      <c r="J57" s="242">
        <v>14.18377410739695</v>
      </c>
      <c r="K57" s="242">
        <v>14.351525576751341</v>
      </c>
      <c r="L57" s="242">
        <v>13.233949889774696</v>
      </c>
      <c r="M57" s="242">
        <v>15.308440539017953</v>
      </c>
      <c r="N57" s="242">
        <v>11.053280074930354</v>
      </c>
      <c r="O57" s="242">
        <v>12.681531550611824</v>
      </c>
      <c r="P57" s="242">
        <v>11.714447002276845</v>
      </c>
      <c r="Q57" s="242">
        <v>9.7467180940591369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181.43188474541981</v>
      </c>
      <c r="C60" s="96">
        <v>253.57520309110856</v>
      </c>
      <c r="D60" s="96">
        <v>276.94571411912875</v>
      </c>
      <c r="E60" s="96">
        <v>305.38496308539118</v>
      </c>
      <c r="F60" s="96">
        <v>256.58602031997049</v>
      </c>
      <c r="G60" s="96">
        <v>232.55452568405971</v>
      </c>
      <c r="H60" s="96">
        <v>270.37809685492908</v>
      </c>
      <c r="I60" s="96">
        <v>240.23329203814572</v>
      </c>
      <c r="J60" s="96">
        <v>263.48226046893268</v>
      </c>
      <c r="K60" s="96">
        <v>50.771710146335913</v>
      </c>
      <c r="L60" s="96">
        <v>151.89371678561676</v>
      </c>
      <c r="M60" s="96">
        <v>141.61621236115343</v>
      </c>
      <c r="N60" s="96">
        <v>257.29139906917868</v>
      </c>
      <c r="O60" s="96">
        <v>25.230555118608901</v>
      </c>
      <c r="P60" s="96">
        <v>82.046955553005319</v>
      </c>
      <c r="Q60" s="96">
        <v>107.2071274229788</v>
      </c>
    </row>
    <row r="61" spans="1:17" x14ac:dyDescent="0.25">
      <c r="A61" s="132" t="s">
        <v>83</v>
      </c>
      <c r="B61" s="160">
        <v>1.4930142216521427</v>
      </c>
      <c r="C61" s="160">
        <v>2.1181880379092699</v>
      </c>
      <c r="D61" s="160">
        <v>2.3105837717222406</v>
      </c>
      <c r="E61" s="160">
        <v>2.5639358939931229</v>
      </c>
      <c r="F61" s="160">
        <v>2.1292423939612579</v>
      </c>
      <c r="G61" s="160">
        <v>1.9277504771661638</v>
      </c>
      <c r="H61" s="160">
        <v>2.1977340329119182</v>
      </c>
      <c r="I61" s="160">
        <v>1.9831663368453831</v>
      </c>
      <c r="J61" s="160">
        <v>2.1899226791635744</v>
      </c>
      <c r="K61" s="160">
        <v>0.41834976089750842</v>
      </c>
      <c r="L61" s="160">
        <v>1.2524348226124091</v>
      </c>
      <c r="M61" s="160">
        <v>1.1642705591375135</v>
      </c>
      <c r="N61" s="160">
        <v>2.1185933461583004</v>
      </c>
      <c r="O61" s="160">
        <v>0.20512560744068692</v>
      </c>
      <c r="P61" s="160">
        <v>0.66604136904727174</v>
      </c>
      <c r="Q61" s="160">
        <v>0.86235653441666504</v>
      </c>
    </row>
    <row r="62" spans="1:17" x14ac:dyDescent="0.25">
      <c r="A62" s="76" t="s">
        <v>82</v>
      </c>
      <c r="B62" s="159">
        <v>0.97691672414256825</v>
      </c>
      <c r="C62" s="159">
        <v>1.3859836625149193</v>
      </c>
      <c r="D62" s="159">
        <v>1.5118730259850042</v>
      </c>
      <c r="E62" s="159">
        <v>1.6776476862354301</v>
      </c>
      <c r="F62" s="159">
        <v>1.3932168054717649</v>
      </c>
      <c r="G62" s="159">
        <v>1.2613755808926383</v>
      </c>
      <c r="H62" s="159">
        <v>1.4380326060076718</v>
      </c>
      <c r="I62" s="159">
        <v>1.2976355704615654</v>
      </c>
      <c r="J62" s="159">
        <v>1.4329214409535935</v>
      </c>
      <c r="K62" s="159">
        <v>0.27373676153571297</v>
      </c>
      <c r="L62" s="159">
        <v>0.81949957767626835</v>
      </c>
      <c r="M62" s="159">
        <v>0.76181148454810732</v>
      </c>
      <c r="N62" s="159">
        <v>1.3862488658875121</v>
      </c>
      <c r="O62" s="159">
        <v>0.13421883968188975</v>
      </c>
      <c r="P62" s="159">
        <v>0.43580760514998701</v>
      </c>
      <c r="Q62" s="159">
        <v>0.56426155118135835</v>
      </c>
    </row>
    <row r="63" spans="1:17" x14ac:dyDescent="0.25">
      <c r="A63" s="76" t="s">
        <v>81</v>
      </c>
      <c r="B63" s="159">
        <v>1.3529451055841308</v>
      </c>
      <c r="C63" s="159">
        <v>1.919467408304367</v>
      </c>
      <c r="D63" s="159">
        <v>2.0938132803145351</v>
      </c>
      <c r="E63" s="159">
        <v>2.3233968360802919</v>
      </c>
      <c r="F63" s="159">
        <v>1.9294846852324936</v>
      </c>
      <c r="G63" s="159">
        <v>1.7468960007516288</v>
      </c>
      <c r="H63" s="159">
        <v>1.9915506899281421</v>
      </c>
      <c r="I63" s="159">
        <v>1.7971129478090859</v>
      </c>
      <c r="J63" s="159">
        <v>1.9844721687268418</v>
      </c>
      <c r="K63" s="159">
        <v>0.37910172135014575</v>
      </c>
      <c r="L63" s="159">
        <v>1.1349359830219914</v>
      </c>
      <c r="M63" s="159">
        <v>1.0550429672516557</v>
      </c>
      <c r="N63" s="159">
        <v>1.9198346920206413</v>
      </c>
      <c r="O63" s="159">
        <v>0.18588147560292254</v>
      </c>
      <c r="P63" s="159">
        <v>0.60355581165991834</v>
      </c>
      <c r="Q63" s="159">
        <v>0.78145340853916812</v>
      </c>
    </row>
    <row r="64" spans="1:17" x14ac:dyDescent="0.25">
      <c r="A64" s="76" t="s">
        <v>80</v>
      </c>
      <c r="B64" s="159">
        <v>4.2786754897984167</v>
      </c>
      <c r="C64" s="159">
        <v>6.0702966583651143</v>
      </c>
      <c r="D64" s="159">
        <v>6.621663750968156</v>
      </c>
      <c r="E64" s="159">
        <v>7.3477194710866769</v>
      </c>
      <c r="F64" s="159">
        <v>6.1019761973870574</v>
      </c>
      <c r="G64" s="159">
        <v>5.5245412920251606</v>
      </c>
      <c r="H64" s="159">
        <v>6.2982593222122345</v>
      </c>
      <c r="I64" s="159">
        <v>5.6833518894843094</v>
      </c>
      <c r="J64" s="159">
        <v>6.275873569055646</v>
      </c>
      <c r="K64" s="159">
        <v>1.1989054371728856</v>
      </c>
      <c r="L64" s="159">
        <v>3.5892237999928982</v>
      </c>
      <c r="M64" s="159">
        <v>3.3365629292955425</v>
      </c>
      <c r="N64" s="159">
        <v>6.0714581894783413</v>
      </c>
      <c r="O64" s="159">
        <v>0.58784832465645898</v>
      </c>
      <c r="P64" s="159">
        <v>1.9087392736157827</v>
      </c>
      <c r="Q64" s="159">
        <v>2.4713386609225232</v>
      </c>
    </row>
    <row r="65" spans="1:17" x14ac:dyDescent="0.25">
      <c r="A65" s="129" t="s">
        <v>79</v>
      </c>
      <c r="B65" s="158">
        <v>6.8879816238749845</v>
      </c>
      <c r="C65" s="158">
        <v>9.8457661483507302</v>
      </c>
      <c r="D65" s="158">
        <v>10.611793722474442</v>
      </c>
      <c r="E65" s="158">
        <v>11.915571557972862</v>
      </c>
      <c r="F65" s="158">
        <v>9.9187242544342507</v>
      </c>
      <c r="G65" s="158">
        <v>8.9974071440243044</v>
      </c>
      <c r="H65" s="158">
        <v>10.085736452189979</v>
      </c>
      <c r="I65" s="158">
        <v>9.1232054618528338</v>
      </c>
      <c r="J65" s="158">
        <v>10.181023470822291</v>
      </c>
      <c r="K65" s="158">
        <v>1.9608571678038018</v>
      </c>
      <c r="L65" s="158">
        <v>5.8587375410630607</v>
      </c>
      <c r="M65" s="158">
        <v>5.4491000770983735</v>
      </c>
      <c r="N65" s="158">
        <v>9.9202647804168631</v>
      </c>
      <c r="O65" s="158">
        <v>0.95884614115618139</v>
      </c>
      <c r="P65" s="158">
        <v>3.1207692990982627</v>
      </c>
      <c r="Q65" s="158">
        <v>4.0256118408972634</v>
      </c>
    </row>
    <row r="66" spans="1:17" x14ac:dyDescent="0.25">
      <c r="A66" s="92" t="s">
        <v>125</v>
      </c>
      <c r="B66" s="91">
        <v>0.30809866295946886</v>
      </c>
      <c r="C66" s="91">
        <v>0.24471513346055973</v>
      </c>
      <c r="D66" s="91">
        <v>0.60241372056068765</v>
      </c>
      <c r="E66" s="91">
        <v>0.30175914704106688</v>
      </c>
      <c r="F66" s="91">
        <v>0.18956401139146115</v>
      </c>
      <c r="G66" s="91">
        <v>0.12637939491194655</v>
      </c>
      <c r="H66" s="91">
        <v>0.59332248060448667</v>
      </c>
      <c r="I66" s="91">
        <v>0.47745659498136905</v>
      </c>
      <c r="J66" s="91">
        <v>0.24824205494607643</v>
      </c>
      <c r="K66" s="91">
        <v>5.7454779090135655E-3</v>
      </c>
      <c r="L66" s="91">
        <v>4.7486192025578612E-2</v>
      </c>
      <c r="M66" s="91">
        <v>3.686153200180288E-2</v>
      </c>
      <c r="N66" s="91">
        <v>5.4844207004793352E-2</v>
      </c>
      <c r="O66" s="91">
        <v>9.6250570811341404E-3</v>
      </c>
      <c r="P66" s="91">
        <v>1.189110148365017E-2</v>
      </c>
      <c r="Q66" s="91">
        <v>5.4631804031998146E-2</v>
      </c>
    </row>
    <row r="67" spans="1:17" x14ac:dyDescent="0.25">
      <c r="A67" s="92" t="s">
        <v>26</v>
      </c>
      <c r="B67" s="91">
        <v>1.7929701714552728</v>
      </c>
      <c r="C67" s="91">
        <v>2.543745340417495</v>
      </c>
      <c r="D67" s="91">
        <v>2.7747945875306121</v>
      </c>
      <c r="E67" s="91">
        <v>3.0790467450244061</v>
      </c>
      <c r="F67" s="91">
        <v>2.557020586144175</v>
      </c>
      <c r="G67" s="91">
        <v>2.3150476756630027</v>
      </c>
      <c r="H67" s="91">
        <v>2.6392726262464632</v>
      </c>
      <c r="I67" s="91">
        <v>2.381596930177432</v>
      </c>
      <c r="J67" s="91">
        <v>2.6298919223882198</v>
      </c>
      <c r="K67" s="91">
        <v>0.50239885973399734</v>
      </c>
      <c r="L67" s="91">
        <v>1.5040568576440005</v>
      </c>
      <c r="M67" s="91">
        <v>1.3981798389884865</v>
      </c>
      <c r="N67" s="91">
        <v>2.5442320776435832</v>
      </c>
      <c r="O67" s="91">
        <v>0.24633663243730675</v>
      </c>
      <c r="P67" s="91">
        <v>0.79985327020898689</v>
      </c>
      <c r="Q67" s="91">
        <v>1.0356093873356733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4.786912789460243</v>
      </c>
      <c r="C69" s="157">
        <v>7.0573056744726745</v>
      </c>
      <c r="D69" s="157">
        <v>7.234585414383143</v>
      </c>
      <c r="E69" s="157">
        <v>8.5347656659073898</v>
      </c>
      <c r="F69" s="157">
        <v>7.1721396568986142</v>
      </c>
      <c r="G69" s="157">
        <v>6.5559800734493558</v>
      </c>
      <c r="H69" s="157">
        <v>6.8531413453390284</v>
      </c>
      <c r="I69" s="157">
        <v>6.2641519366940335</v>
      </c>
      <c r="J69" s="157">
        <v>7.3028894934879949</v>
      </c>
      <c r="K69" s="157">
        <v>1.4527128301607908</v>
      </c>
      <c r="L69" s="157">
        <v>4.3071944913934814</v>
      </c>
      <c r="M69" s="157">
        <v>4.0140587061080844</v>
      </c>
      <c r="N69" s="157">
        <v>7.321188495768487</v>
      </c>
      <c r="O69" s="157">
        <v>0.70288445163774049</v>
      </c>
      <c r="P69" s="157">
        <v>2.3090249274056256</v>
      </c>
      <c r="Q69" s="157">
        <v>2.9353706495295917</v>
      </c>
    </row>
    <row r="70" spans="1:17" x14ac:dyDescent="0.25">
      <c r="A70" s="156" t="s">
        <v>183</v>
      </c>
      <c r="B70" s="204">
        <v>25.372810495127151</v>
      </c>
      <c r="C70" s="204">
        <v>36.004339296752939</v>
      </c>
      <c r="D70" s="204">
        <v>39.265370369553871</v>
      </c>
      <c r="E70" s="204">
        <v>43.581215454236123</v>
      </c>
      <c r="F70" s="204">
        <v>36.193774971334449</v>
      </c>
      <c r="G70" s="204">
        <v>32.769823533341871</v>
      </c>
      <c r="H70" s="204">
        <v>37.345867876559424</v>
      </c>
      <c r="I70" s="204">
        <v>33.699520696388319</v>
      </c>
      <c r="J70" s="204">
        <v>37.222620817431391</v>
      </c>
      <c r="K70" s="204">
        <v>7.111960009037869</v>
      </c>
      <c r="L70" s="204">
        <v>21.290375015686209</v>
      </c>
      <c r="M70" s="204">
        <v>19.79184881746021</v>
      </c>
      <c r="N70" s="204">
        <v>36.016004116395742</v>
      </c>
      <c r="O70" s="204">
        <v>3.4866223322563643</v>
      </c>
      <c r="P70" s="204">
        <v>11.322483035759719</v>
      </c>
      <c r="Q70" s="204">
        <v>14.658058977059541</v>
      </c>
    </row>
    <row r="71" spans="1:17" x14ac:dyDescent="0.25">
      <c r="A71" s="152" t="s">
        <v>192</v>
      </c>
      <c r="B71" s="151">
        <v>24.712297391919339</v>
      </c>
      <c r="C71" s="151">
        <v>35.067247784959498</v>
      </c>
      <c r="D71" s="151">
        <v>38.243162519723057</v>
      </c>
      <c r="E71" s="151">
        <v>42.446924012662791</v>
      </c>
      <c r="F71" s="151">
        <v>35.251792985683515</v>
      </c>
      <c r="G71" s="151">
        <v>31.91698205908294</v>
      </c>
      <c r="H71" s="151">
        <v>36.373585024157848</v>
      </c>
      <c r="I71" s="151">
        <v>32.822163111758286</v>
      </c>
      <c r="J71" s="151">
        <v>36.253793726823467</v>
      </c>
      <c r="K71" s="151">
        <v>6.9268810628434503</v>
      </c>
      <c r="L71" s="151">
        <v>20.73629482056668</v>
      </c>
      <c r="M71" s="151">
        <v>19.276772705768227</v>
      </c>
      <c r="N71" s="151">
        <v>35.078733295252505</v>
      </c>
      <c r="O71" s="151">
        <v>3.3958742673329732</v>
      </c>
      <c r="P71" s="151">
        <v>11.027824722962553</v>
      </c>
      <c r="Q71" s="151">
        <v>14.276550360223476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5.627441867884336E-15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0.16080560167147631</v>
      </c>
      <c r="C75" s="87">
        <v>0.10991463467478742</v>
      </c>
      <c r="D75" s="87">
        <v>0.27391624472466086</v>
      </c>
      <c r="E75" s="87">
        <v>0.1299699825080943</v>
      </c>
      <c r="F75" s="87">
        <v>8.4911166559515153E-2</v>
      </c>
      <c r="G75" s="87">
        <v>5.8661484184020292E-2</v>
      </c>
      <c r="H75" s="87">
        <v>0.28995550265132475</v>
      </c>
      <c r="I75" s="87">
        <v>0.26531513346565538</v>
      </c>
      <c r="J75" s="87">
        <v>0.13099183811117007</v>
      </c>
      <c r="K75" s="87">
        <v>5.5096735673280028E-3</v>
      </c>
      <c r="L75" s="87">
        <v>3.411934893214516E-2</v>
      </c>
      <c r="M75" s="87">
        <v>2.8477626467500579E-2</v>
      </c>
      <c r="N75" s="87">
        <v>3.0465330455305778E-2</v>
      </c>
      <c r="O75" s="87">
        <v>1.1353197895283686E-2</v>
      </c>
      <c r="P75" s="87">
        <v>1.2809678370073312E-2</v>
      </c>
      <c r="Q75" s="87">
        <v>4.5157561996912572E-2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24.551491790247862</v>
      </c>
      <c r="C78" s="87">
        <v>34.957333150284711</v>
      </c>
      <c r="D78" s="87">
        <v>37.969246274998397</v>
      </c>
      <c r="E78" s="87">
        <v>42.316954030154697</v>
      </c>
      <c r="F78" s="87">
        <v>35.166881819124001</v>
      </c>
      <c r="G78" s="87">
        <v>31.858320574898919</v>
      </c>
      <c r="H78" s="87">
        <v>36.083629521506516</v>
      </c>
      <c r="I78" s="87">
        <v>32.55684797829263</v>
      </c>
      <c r="J78" s="87">
        <v>36.122801888712296</v>
      </c>
      <c r="K78" s="87">
        <v>6.9213713892761222</v>
      </c>
      <c r="L78" s="87">
        <v>20.702175471634536</v>
      </c>
      <c r="M78" s="87">
        <v>19.248295079300728</v>
      </c>
      <c r="N78" s="87">
        <v>35.048267964797198</v>
      </c>
      <c r="O78" s="87">
        <v>3.3845210694376893</v>
      </c>
      <c r="P78" s="87">
        <v>11.015015044592479</v>
      </c>
      <c r="Q78" s="87">
        <v>14.231392798226564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0.66051310320781076</v>
      </c>
      <c r="C82" s="151">
        <v>0.93709151179343986</v>
      </c>
      <c r="D82" s="151">
        <v>1.0222078498308151</v>
      </c>
      <c r="E82" s="151">
        <v>1.1342914415733347</v>
      </c>
      <c r="F82" s="151">
        <v>0.94198198565093572</v>
      </c>
      <c r="G82" s="151">
        <v>0.85284147425893242</v>
      </c>
      <c r="H82" s="151">
        <v>0.97228285240157863</v>
      </c>
      <c r="I82" s="151">
        <v>0.87735758463003133</v>
      </c>
      <c r="J82" s="151">
        <v>0.96882709060792205</v>
      </c>
      <c r="K82" s="151">
        <v>0.18507894619441823</v>
      </c>
      <c r="L82" s="151">
        <v>0.55408019511952677</v>
      </c>
      <c r="M82" s="151">
        <v>0.51507611169198109</v>
      </c>
      <c r="N82" s="151">
        <v>0.93727082114323934</v>
      </c>
      <c r="O82" s="151">
        <v>9.0748064923391145E-2</v>
      </c>
      <c r="P82" s="151">
        <v>0.29465831279716564</v>
      </c>
      <c r="Q82" s="151">
        <v>0.38150861683606557</v>
      </c>
    </row>
    <row r="83" spans="1:17" x14ac:dyDescent="0.25">
      <c r="A83" s="156" t="s">
        <v>181</v>
      </c>
      <c r="B83" s="204">
        <v>113.44796256089228</v>
      </c>
      <c r="C83" s="204">
        <v>157.24699241011709</v>
      </c>
      <c r="D83" s="204">
        <v>171.98719682955254</v>
      </c>
      <c r="E83" s="204">
        <v>188.87138098617916</v>
      </c>
      <c r="F83" s="204">
        <v>159.64278230260442</v>
      </c>
      <c r="G83" s="204">
        <v>144.75269314011794</v>
      </c>
      <c r="H83" s="204">
        <v>170.18167134551754</v>
      </c>
      <c r="I83" s="204">
        <v>149.9256754596914</v>
      </c>
      <c r="J83" s="204">
        <v>163.74895442137893</v>
      </c>
      <c r="K83" s="204">
        <v>31.666672951947234</v>
      </c>
      <c r="L83" s="204">
        <v>94.731353148234305</v>
      </c>
      <c r="M83" s="204">
        <v>88.452709806769363</v>
      </c>
      <c r="N83" s="204">
        <v>160.58654444214562</v>
      </c>
      <c r="O83" s="204">
        <v>15.847763229307596</v>
      </c>
      <c r="P83" s="204">
        <v>51.561506535525432</v>
      </c>
      <c r="Q83" s="204">
        <v>67.734246041700828</v>
      </c>
    </row>
    <row r="84" spans="1:17" x14ac:dyDescent="0.25">
      <c r="A84" s="152" t="s">
        <v>190</v>
      </c>
      <c r="B84" s="151">
        <v>94.053681350628239</v>
      </c>
      <c r="C84" s="151">
        <v>148.70544831773333</v>
      </c>
      <c r="D84" s="151">
        <v>160.40717844967315</v>
      </c>
      <c r="E84" s="151">
        <v>186.17342367174393</v>
      </c>
      <c r="F84" s="151">
        <v>143.03857082313527</v>
      </c>
      <c r="G84" s="151">
        <v>128.51481412234799</v>
      </c>
      <c r="H84" s="151">
        <v>125.04978990684619</v>
      </c>
      <c r="I84" s="151">
        <v>120.8731877519587</v>
      </c>
      <c r="J84" s="151">
        <v>141.92304620271432</v>
      </c>
      <c r="K84" s="151">
        <v>24.34467779954354</v>
      </c>
      <c r="L84" s="151">
        <v>74.627719859843836</v>
      </c>
      <c r="M84" s="151">
        <v>67.768959231272106</v>
      </c>
      <c r="N84" s="151">
        <v>126.79637911009453</v>
      </c>
      <c r="O84" s="151">
        <v>10.557260293820679</v>
      </c>
      <c r="P84" s="151">
        <v>33.498871715002593</v>
      </c>
      <c r="Q84" s="151">
        <v>42.545305794573544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0.19306317978037396</v>
      </c>
      <c r="D86" s="208">
        <v>0</v>
      </c>
      <c r="E86" s="208">
        <v>0</v>
      </c>
      <c r="F86" s="208">
        <v>0</v>
      </c>
      <c r="G86" s="208">
        <v>0.20829630234333987</v>
      </c>
      <c r="H86" s="208">
        <v>0.47741283464791168</v>
      </c>
      <c r="I86" s="208">
        <v>16.980190320637519</v>
      </c>
      <c r="J86" s="208">
        <v>16.495927871681154</v>
      </c>
      <c r="K86" s="208">
        <v>5.9023944225506835</v>
      </c>
      <c r="L86" s="208">
        <v>14.261109645422616</v>
      </c>
      <c r="M86" s="208">
        <v>13.233931679213265</v>
      </c>
      <c r="N86" s="208">
        <v>19.500526299948483</v>
      </c>
      <c r="O86" s="208">
        <v>3.0110846871847974</v>
      </c>
      <c r="P86" s="208">
        <v>10.598126702125688</v>
      </c>
      <c r="Q86" s="208">
        <v>6.1836273326774176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94.053681350628239</v>
      </c>
      <c r="C89" s="208">
        <v>148.51238513795295</v>
      </c>
      <c r="D89" s="208">
        <v>160.40717844967315</v>
      </c>
      <c r="E89" s="208">
        <v>186.17342367174393</v>
      </c>
      <c r="F89" s="208">
        <v>143.03857082313527</v>
      </c>
      <c r="G89" s="208">
        <v>128.30651782000464</v>
      </c>
      <c r="H89" s="208">
        <v>124.57237707219828</v>
      </c>
      <c r="I89" s="208">
        <v>103.89299743132118</v>
      </c>
      <c r="J89" s="208">
        <v>125.42711833103316</v>
      </c>
      <c r="K89" s="208">
        <v>18.442283376992854</v>
      </c>
      <c r="L89" s="208">
        <v>60.366610214421222</v>
      </c>
      <c r="M89" s="208">
        <v>54.535027552058843</v>
      </c>
      <c r="N89" s="208">
        <v>107.29585281014604</v>
      </c>
      <c r="O89" s="208">
        <v>7.5461756066358809</v>
      </c>
      <c r="P89" s="208">
        <v>22.900745012876904</v>
      </c>
      <c r="Q89" s="208">
        <v>36.361678461896126</v>
      </c>
    </row>
    <row r="90" spans="1:17" x14ac:dyDescent="0.25">
      <c r="A90" s="152" t="s">
        <v>189</v>
      </c>
      <c r="B90" s="151">
        <v>19.394281210264037</v>
      </c>
      <c r="C90" s="151">
        <v>8.5415440923837522</v>
      </c>
      <c r="D90" s="151">
        <v>11.580018379879398</v>
      </c>
      <c r="E90" s="151">
        <v>2.697957314435226</v>
      </c>
      <c r="F90" s="151">
        <v>16.604211479469136</v>
      </c>
      <c r="G90" s="151">
        <v>16.237879017769966</v>
      </c>
      <c r="H90" s="151">
        <v>45.13188143867135</v>
      </c>
      <c r="I90" s="151">
        <v>29.052487707732706</v>
      </c>
      <c r="J90" s="151">
        <v>21.825908218664594</v>
      </c>
      <c r="K90" s="151">
        <v>7.3219951524036953</v>
      </c>
      <c r="L90" s="151">
        <v>20.103633288390466</v>
      </c>
      <c r="M90" s="151">
        <v>20.68375057549726</v>
      </c>
      <c r="N90" s="151">
        <v>33.790165332051103</v>
      </c>
      <c r="O90" s="151">
        <v>5.2905029354869164</v>
      </c>
      <c r="P90" s="151">
        <v>18.062634820522838</v>
      </c>
      <c r="Q90" s="151">
        <v>25.188940247127285</v>
      </c>
    </row>
    <row r="91" spans="1:17" x14ac:dyDescent="0.25">
      <c r="A91" s="156" t="s">
        <v>180</v>
      </c>
      <c r="B91" s="155">
        <v>20.331058751959297</v>
      </c>
      <c r="C91" s="155">
        <v>28.640870960273329</v>
      </c>
      <c r="D91" s="155">
        <v>31.260635568373509</v>
      </c>
      <c r="E91" s="155">
        <v>34.584170701092376</v>
      </c>
      <c r="F91" s="155">
        <v>28.879540808062199</v>
      </c>
      <c r="G91" s="155">
        <v>26.160663367538383</v>
      </c>
      <c r="H91" s="155">
        <v>30.107515930482872</v>
      </c>
      <c r="I91" s="155">
        <v>27.039648010124651</v>
      </c>
      <c r="J91" s="155">
        <v>29.752886829734219</v>
      </c>
      <c r="K91" s="155">
        <v>5.719287655374206</v>
      </c>
      <c r="L91" s="155">
        <v>17.101407492223526</v>
      </c>
      <c r="M91" s="155">
        <v>15.919630168112494</v>
      </c>
      <c r="N91" s="155">
        <v>28.927172972323262</v>
      </c>
      <c r="O91" s="155">
        <v>2.8226027841778394</v>
      </c>
      <c r="P91" s="155">
        <v>9.1757140319634427</v>
      </c>
      <c r="Q91" s="155">
        <v>11.898837596362549</v>
      </c>
    </row>
    <row r="92" spans="1:17" x14ac:dyDescent="0.25">
      <c r="A92" s="152" t="s">
        <v>193</v>
      </c>
      <c r="B92" s="151">
        <v>2.2328902218899325</v>
      </c>
      <c r="C92" s="151">
        <v>3.5307353589277661</v>
      </c>
      <c r="D92" s="151">
        <v>3.8081616278897084</v>
      </c>
      <c r="E92" s="151">
        <v>4.4198675833078562</v>
      </c>
      <c r="F92" s="151">
        <v>3.3958205735022555</v>
      </c>
      <c r="G92" s="151">
        <v>3.0514276818910968</v>
      </c>
      <c r="H92" s="151">
        <v>2.9696952952673317</v>
      </c>
      <c r="I92" s="151">
        <v>2.9030007990048246</v>
      </c>
      <c r="J92" s="151">
        <v>3.4017844018386674</v>
      </c>
      <c r="K92" s="151">
        <v>0.58956695156455918</v>
      </c>
      <c r="L92" s="151">
        <v>1.7997575834157837</v>
      </c>
      <c r="M92" s="151">
        <v>1.6349061036588992</v>
      </c>
      <c r="N92" s="151">
        <v>3.0485783104806186</v>
      </c>
      <c r="O92" s="151">
        <v>0.25655834807779748</v>
      </c>
      <c r="P92" s="151">
        <v>0.8161293273657525</v>
      </c>
      <c r="Q92" s="151">
        <v>1.0222138408998582</v>
      </c>
    </row>
    <row r="93" spans="1:17" x14ac:dyDescent="0.25">
      <c r="A93" s="152" t="s">
        <v>187</v>
      </c>
      <c r="B93" s="151">
        <v>17.5141429341381</v>
      </c>
      <c r="C93" s="151">
        <v>24.852921615189295</v>
      </c>
      <c r="D93" s="151">
        <v>27.103761499848215</v>
      </c>
      <c r="E93" s="151">
        <v>30.083058749340161</v>
      </c>
      <c r="F93" s="151">
        <v>24.983712814891632</v>
      </c>
      <c r="G93" s="151">
        <v>22.620259741285192</v>
      </c>
      <c r="H93" s="151">
        <v>25.778751244246322</v>
      </c>
      <c r="I93" s="151">
        <v>23.261781251260757</v>
      </c>
      <c r="J93" s="151">
        <v>25.69385254500736</v>
      </c>
      <c r="K93" s="151">
        <v>4.9092313473891931</v>
      </c>
      <c r="L93" s="151">
        <v>14.696263388712211</v>
      </c>
      <c r="M93" s="151">
        <v>13.661868304810621</v>
      </c>
      <c r="N93" s="151">
        <v>24.861061646273953</v>
      </c>
      <c r="O93" s="151">
        <v>2.4067299920030547</v>
      </c>
      <c r="P93" s="151">
        <v>7.8156593613082563</v>
      </c>
      <c r="Q93" s="151">
        <v>10.1181019170292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3.9882905123951504E-15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0.11396642924851</v>
      </c>
      <c r="C97" s="87">
        <v>7.7898893482775608E-2</v>
      </c>
      <c r="D97" s="87">
        <v>0.19413040341845211</v>
      </c>
      <c r="E97" s="87">
        <v>9.2112554923304002E-2</v>
      </c>
      <c r="F97" s="87">
        <v>6.0178391520734828E-2</v>
      </c>
      <c r="G97" s="87">
        <v>4.1574670393193146E-2</v>
      </c>
      <c r="H97" s="87">
        <v>0.20549777454668045</v>
      </c>
      <c r="I97" s="87">
        <v>0.18803460869756516</v>
      </c>
      <c r="J97" s="87">
        <v>9.283676622614187E-2</v>
      </c>
      <c r="K97" s="87">
        <v>3.9048255549958997E-3</v>
      </c>
      <c r="L97" s="87">
        <v>2.4181125070659018E-2</v>
      </c>
      <c r="M97" s="87">
        <v>2.0182713588575103E-2</v>
      </c>
      <c r="N97" s="87">
        <v>2.1591442659817169E-2</v>
      </c>
      <c r="O97" s="87">
        <v>8.0462584090855646E-3</v>
      </c>
      <c r="P97" s="87">
        <v>9.0784978165227691E-3</v>
      </c>
      <c r="Q97" s="87">
        <v>3.2004146875868549E-2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17.40017650488959</v>
      </c>
      <c r="C100" s="87">
        <v>24.77502272170652</v>
      </c>
      <c r="D100" s="87">
        <v>26.909631096429763</v>
      </c>
      <c r="E100" s="87">
        <v>29.990946194416857</v>
      </c>
      <c r="F100" s="87">
        <v>24.923534423370896</v>
      </c>
      <c r="G100" s="87">
        <v>22.578685070892</v>
      </c>
      <c r="H100" s="87">
        <v>25.573253469699637</v>
      </c>
      <c r="I100" s="87">
        <v>23.073746642563194</v>
      </c>
      <c r="J100" s="87">
        <v>25.601015778781218</v>
      </c>
      <c r="K100" s="87">
        <v>4.9053265218341968</v>
      </c>
      <c r="L100" s="87">
        <v>14.672082263641553</v>
      </c>
      <c r="M100" s="87">
        <v>13.641685591222046</v>
      </c>
      <c r="N100" s="87">
        <v>24.839470203614134</v>
      </c>
      <c r="O100" s="87">
        <v>2.3986837335939692</v>
      </c>
      <c r="P100" s="87">
        <v>7.8065808634917335</v>
      </c>
      <c r="Q100" s="87">
        <v>10.086097770153332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0.58402559593126691</v>
      </c>
      <c r="C104" s="151">
        <v>0.25721398615626712</v>
      </c>
      <c r="D104" s="151">
        <v>0.34871244063558737</v>
      </c>
      <c r="E104" s="151">
        <v>8.1244368444356438E-2</v>
      </c>
      <c r="F104" s="151">
        <v>0.50000741966831097</v>
      </c>
      <c r="G104" s="151">
        <v>0.48897594436209613</v>
      </c>
      <c r="H104" s="151">
        <v>1.3590693909692191</v>
      </c>
      <c r="I104" s="151">
        <v>0.87486595985907023</v>
      </c>
      <c r="J104" s="151">
        <v>0.6572498828881923</v>
      </c>
      <c r="K104" s="151">
        <v>0.22048935642045334</v>
      </c>
      <c r="L104" s="151">
        <v>0.60538652009553107</v>
      </c>
      <c r="M104" s="151">
        <v>0.62285575964297468</v>
      </c>
      <c r="N104" s="151">
        <v>1.0175330155686912</v>
      </c>
      <c r="O104" s="151">
        <v>0.15931444409698722</v>
      </c>
      <c r="P104" s="151">
        <v>0.54392534328943454</v>
      </c>
      <c r="Q104" s="151">
        <v>0.75852183843349008</v>
      </c>
    </row>
    <row r="105" spans="1:17" x14ac:dyDescent="0.25">
      <c r="A105" s="243" t="s">
        <v>179</v>
      </c>
      <c r="B105" s="242">
        <v>7.2905197723888095</v>
      </c>
      <c r="C105" s="242">
        <v>10.343298508520824</v>
      </c>
      <c r="D105" s="242">
        <v>11.282783800184388</v>
      </c>
      <c r="E105" s="242">
        <v>12.519924498515179</v>
      </c>
      <c r="F105" s="242">
        <v>10.397277901482573</v>
      </c>
      <c r="G105" s="242">
        <v>9.413375148201629</v>
      </c>
      <c r="H105" s="242">
        <v>10.731728599119299</v>
      </c>
      <c r="I105" s="242">
        <v>9.6839756654881963</v>
      </c>
      <c r="J105" s="242">
        <v>10.69358507166622</v>
      </c>
      <c r="K105" s="242">
        <v>2.0428386812165491</v>
      </c>
      <c r="L105" s="242">
        <v>6.1157494051060999</v>
      </c>
      <c r="M105" s="242">
        <v>5.685235551480142</v>
      </c>
      <c r="N105" s="242">
        <v>10.345277664352443</v>
      </c>
      <c r="O105" s="242">
        <v>1.0016463843289654</v>
      </c>
      <c r="P105" s="242">
        <v>3.2523385911854996</v>
      </c>
      <c r="Q105" s="242">
        <v>4.2109628118989209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2.7413426873913962</v>
      </c>
      <c r="C108" s="96">
        <v>2.7312615422298441</v>
      </c>
      <c r="D108" s="96">
        <v>3.2532271220218876</v>
      </c>
      <c r="E108" s="96">
        <v>3.2150673889050809</v>
      </c>
      <c r="F108" s="96">
        <v>2.6476807966154121</v>
      </c>
      <c r="G108" s="96">
        <v>2.7948790031057054</v>
      </c>
      <c r="H108" s="96">
        <v>3.0654929068981791</v>
      </c>
      <c r="I108" s="96">
        <v>2.6210648814880271</v>
      </c>
      <c r="J108" s="96">
        <v>2.7568451664172846</v>
      </c>
      <c r="K108" s="96">
        <v>4.4954643556163063</v>
      </c>
      <c r="L108" s="96">
        <v>1.1485021903451411</v>
      </c>
      <c r="M108" s="96">
        <v>1.1604863252572726</v>
      </c>
      <c r="N108" s="96">
        <v>1.7338897910772322</v>
      </c>
      <c r="O108" s="96">
        <v>2.4332244261123357</v>
      </c>
      <c r="P108" s="96">
        <v>2.7932668694558007</v>
      </c>
      <c r="Q108" s="96">
        <v>2.0483154794225418</v>
      </c>
    </row>
    <row r="109" spans="1:17" x14ac:dyDescent="0.25">
      <c r="A109" s="132" t="s">
        <v>83</v>
      </c>
      <c r="B109" s="160">
        <v>2.4354024314191567E-2</v>
      </c>
      <c r="C109" s="160">
        <v>2.4600734060712462E-2</v>
      </c>
      <c r="D109" s="160">
        <v>2.9271713160614748E-2</v>
      </c>
      <c r="E109" s="160">
        <v>2.9094834147597063E-2</v>
      </c>
      <c r="F109" s="160">
        <v>2.3703508402408379E-2</v>
      </c>
      <c r="G109" s="160">
        <v>2.4995570917729817E-2</v>
      </c>
      <c r="H109" s="160">
        <v>2.6925065814525608E-2</v>
      </c>
      <c r="I109" s="160">
        <v>2.3301594558297018E-2</v>
      </c>
      <c r="J109" s="160">
        <v>2.4667900296273113E-2</v>
      </c>
      <c r="K109" s="160">
        <v>3.9835147694629404E-2</v>
      </c>
      <c r="L109" s="160">
        <v>1.0190860010657962E-2</v>
      </c>
      <c r="M109" s="160">
        <v>1.0269449500198735E-2</v>
      </c>
      <c r="N109" s="160">
        <v>1.5374481412405964E-2</v>
      </c>
      <c r="O109" s="160">
        <v>2.129389628403483E-2</v>
      </c>
      <c r="P109" s="160">
        <v>2.4402872057852638E-2</v>
      </c>
      <c r="Q109" s="160">
        <v>1.7784565728445039E-2</v>
      </c>
    </row>
    <row r="110" spans="1:17" x14ac:dyDescent="0.25">
      <c r="A110" s="76" t="s">
        <v>82</v>
      </c>
      <c r="B110" s="159">
        <v>1.9136456953140823E-2</v>
      </c>
      <c r="C110" s="159">
        <v>1.9330311996697887E-2</v>
      </c>
      <c r="D110" s="159">
        <v>2.300058797742004E-2</v>
      </c>
      <c r="E110" s="159">
        <v>2.2861603242295386E-2</v>
      </c>
      <c r="F110" s="159">
        <v>1.8625306533704058E-2</v>
      </c>
      <c r="G110" s="159">
        <v>1.9640559634638489E-2</v>
      </c>
      <c r="H110" s="159">
        <v>2.1156682619385674E-2</v>
      </c>
      <c r="I110" s="159">
        <v>1.8309498071107322E-2</v>
      </c>
      <c r="J110" s="159">
        <v>1.9383088644981099E-2</v>
      </c>
      <c r="K110" s="159">
        <v>3.1300929129649963E-2</v>
      </c>
      <c r="L110" s="159">
        <v>8.0075864010614502E-3</v>
      </c>
      <c r="M110" s="159">
        <v>8.0693390035949837E-3</v>
      </c>
      <c r="N110" s="159">
        <v>1.2080677013774957E-2</v>
      </c>
      <c r="O110" s="159">
        <v>1.6731925875865434E-2</v>
      </c>
      <c r="P110" s="159">
        <v>1.9174839634038585E-2</v>
      </c>
      <c r="Q110" s="159">
        <v>1.3974428706403688E-2</v>
      </c>
    </row>
    <row r="111" spans="1:17" x14ac:dyDescent="0.25">
      <c r="A111" s="76" t="s">
        <v>81</v>
      </c>
      <c r="B111" s="159">
        <v>2.4096223955565169E-2</v>
      </c>
      <c r="C111" s="159">
        <v>2.4340322147613207E-2</v>
      </c>
      <c r="D111" s="159">
        <v>2.896185643824882E-2</v>
      </c>
      <c r="E111" s="159">
        <v>2.8786849784082431E-2</v>
      </c>
      <c r="F111" s="159">
        <v>2.3452594102249622E-2</v>
      </c>
      <c r="G111" s="159">
        <v>2.4730979445555447E-2</v>
      </c>
      <c r="H111" s="159">
        <v>2.6640049608026246E-2</v>
      </c>
      <c r="I111" s="159">
        <v>2.3054934730902678E-2</v>
      </c>
      <c r="J111" s="159">
        <v>2.4406777392686548E-2</v>
      </c>
      <c r="K111" s="159">
        <v>3.9413471374152582E-2</v>
      </c>
      <c r="L111" s="159">
        <v>1.0082984312926637E-2</v>
      </c>
      <c r="M111" s="159">
        <v>1.0160741890733791E-2</v>
      </c>
      <c r="N111" s="159">
        <v>1.5211734312761183E-2</v>
      </c>
      <c r="O111" s="159">
        <v>2.106848901549652E-2</v>
      </c>
      <c r="P111" s="159">
        <v>2.4144554619762428E-2</v>
      </c>
      <c r="Q111" s="159">
        <v>1.7596306598715247E-2</v>
      </c>
    </row>
    <row r="112" spans="1:17" x14ac:dyDescent="0.25">
      <c r="A112" s="76" t="s">
        <v>80</v>
      </c>
      <c r="B112" s="159">
        <v>0.1245028576963523</v>
      </c>
      <c r="C112" s="159">
        <v>0.12576408943641817</v>
      </c>
      <c r="D112" s="159">
        <v>0.14964310994962715</v>
      </c>
      <c r="E112" s="159">
        <v>0.1487388675006952</v>
      </c>
      <c r="F112" s="159">
        <v>0.12117728452006372</v>
      </c>
      <c r="G112" s="159">
        <v>0.12778257789599734</v>
      </c>
      <c r="H112" s="159">
        <v>0.13764655870928819</v>
      </c>
      <c r="I112" s="159">
        <v>0.11912261702470313</v>
      </c>
      <c r="J112" s="159">
        <v>0.12610745725769174</v>
      </c>
      <c r="K112" s="159">
        <v>0.20364559305492566</v>
      </c>
      <c r="L112" s="159">
        <v>5.2097804344025646E-2</v>
      </c>
      <c r="M112" s="159">
        <v>5.249957022495326E-2</v>
      </c>
      <c r="N112" s="159">
        <v>7.8597559349916996E-2</v>
      </c>
      <c r="O112" s="159">
        <v>0.10885884421603358</v>
      </c>
      <c r="P112" s="159">
        <v>0.12475257756192204</v>
      </c>
      <c r="Q112" s="159">
        <v>9.0918413627013681E-2</v>
      </c>
    </row>
    <row r="113" spans="1:17" x14ac:dyDescent="0.25">
      <c r="A113" s="129" t="s">
        <v>79</v>
      </c>
      <c r="B113" s="158">
        <v>0.11243448974689967</v>
      </c>
      <c r="C113" s="158">
        <v>0.11442840760860452</v>
      </c>
      <c r="D113" s="158">
        <v>0.13452902794231048</v>
      </c>
      <c r="E113" s="158">
        <v>0.13530828374814258</v>
      </c>
      <c r="F113" s="158">
        <v>0.11049538173533652</v>
      </c>
      <c r="G113" s="158">
        <v>0.11674287856193279</v>
      </c>
      <c r="H113" s="158">
        <v>0.12364883771724436</v>
      </c>
      <c r="I113" s="158">
        <v>0.10726912495836652</v>
      </c>
      <c r="J113" s="158">
        <v>0.11476134370833582</v>
      </c>
      <c r="K113" s="158">
        <v>0.18684163089539038</v>
      </c>
      <c r="L113" s="158">
        <v>4.7704629520031155E-2</v>
      </c>
      <c r="M113" s="158">
        <v>4.8097091521834077E-2</v>
      </c>
      <c r="N113" s="158">
        <v>7.20405332113178E-2</v>
      </c>
      <c r="O113" s="158">
        <v>9.9605876590638631E-2</v>
      </c>
      <c r="P113" s="158">
        <v>0.11442006386588797</v>
      </c>
      <c r="Q113" s="158">
        <v>8.307858404241858E-2</v>
      </c>
    </row>
    <row r="114" spans="1:17" x14ac:dyDescent="0.25">
      <c r="A114" s="92" t="s">
        <v>125</v>
      </c>
      <c r="B114" s="91">
        <v>5.0291824010502929E-3</v>
      </c>
      <c r="C114" s="91">
        <v>2.8441019843143101E-3</v>
      </c>
      <c r="D114" s="91">
        <v>7.6369871452083449E-3</v>
      </c>
      <c r="E114" s="91">
        <v>3.4266515955845948E-3</v>
      </c>
      <c r="F114" s="91">
        <v>2.1117582528435656E-3</v>
      </c>
      <c r="G114" s="91">
        <v>1.6397940114041441E-3</v>
      </c>
      <c r="H114" s="91">
        <v>7.2739988265633406E-3</v>
      </c>
      <c r="I114" s="91">
        <v>5.6138548411964759E-3</v>
      </c>
      <c r="J114" s="91">
        <v>2.7982050991411092E-3</v>
      </c>
      <c r="K114" s="91">
        <v>5.474618347627361E-4</v>
      </c>
      <c r="L114" s="91">
        <v>3.8665517648128793E-4</v>
      </c>
      <c r="M114" s="91">
        <v>3.2536243659334816E-4</v>
      </c>
      <c r="N114" s="91">
        <v>3.9827625609113791E-4</v>
      </c>
      <c r="O114" s="91">
        <v>9.9986035991684718E-4</v>
      </c>
      <c r="P114" s="91">
        <v>4.3597602411307474E-4</v>
      </c>
      <c r="Q114" s="91">
        <v>1.1274641227331215E-3</v>
      </c>
    </row>
    <row r="115" spans="1:17" x14ac:dyDescent="0.25">
      <c r="A115" s="92" t="s">
        <v>26</v>
      </c>
      <c r="B115" s="91">
        <v>2.9267163788624477E-2</v>
      </c>
      <c r="C115" s="91">
        <v>2.9563644340114662E-2</v>
      </c>
      <c r="D115" s="91">
        <v>3.5176938825101298E-2</v>
      </c>
      <c r="E115" s="91">
        <v>3.4964376540610909E-2</v>
      </c>
      <c r="F115" s="91">
        <v>2.8485413902377927E-2</v>
      </c>
      <c r="G115" s="91">
        <v>3.0038134913624472E-2</v>
      </c>
      <c r="H115" s="91">
        <v>3.2356882831640267E-2</v>
      </c>
      <c r="I115" s="91">
        <v>2.8002418642425409E-2</v>
      </c>
      <c r="J115" s="91">
        <v>2.9644360577885411E-2</v>
      </c>
      <c r="K115" s="91">
        <v>4.78714226889966E-2</v>
      </c>
      <c r="L115" s="91">
        <v>1.2246746789403072E-2</v>
      </c>
      <c r="M115" s="91">
        <v>1.2341190788997583E-2</v>
      </c>
      <c r="N115" s="91">
        <v>1.8476103162952128E-2</v>
      </c>
      <c r="O115" s="91">
        <v>2.5589690730483162E-2</v>
      </c>
      <c r="P115" s="91">
        <v>2.9325865993072884E-2</v>
      </c>
      <c r="Q115" s="91">
        <v>2.1372393792866939E-2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7.8138143557224898E-2</v>
      </c>
      <c r="C117" s="157">
        <v>8.2020661284175553E-2</v>
      </c>
      <c r="D117" s="157">
        <v>9.171510197200082E-2</v>
      </c>
      <c r="E117" s="157">
        <v>9.6917255611947056E-2</v>
      </c>
      <c r="F117" s="157">
        <v>7.9898209580115023E-2</v>
      </c>
      <c r="G117" s="157">
        <v>8.5064949636904169E-2</v>
      </c>
      <c r="H117" s="157">
        <v>8.4017956059040749E-2</v>
      </c>
      <c r="I117" s="157">
        <v>7.3652851474744638E-2</v>
      </c>
      <c r="J117" s="157">
        <v>8.2318778031309298E-2</v>
      </c>
      <c r="K117" s="157">
        <v>0.13842274637163104</v>
      </c>
      <c r="L117" s="157">
        <v>3.5071227554146794E-2</v>
      </c>
      <c r="M117" s="157">
        <v>3.5430538296243146E-2</v>
      </c>
      <c r="N117" s="157">
        <v>5.3166153792274531E-2</v>
      </c>
      <c r="O117" s="157">
        <v>7.3016325500238621E-2</v>
      </c>
      <c r="P117" s="157">
        <v>8.4658221848702017E-2</v>
      </c>
      <c r="Q117" s="157">
        <v>6.0578726126818513E-2</v>
      </c>
    </row>
    <row r="118" spans="1:17" x14ac:dyDescent="0.25">
      <c r="A118" s="156" t="s">
        <v>183</v>
      </c>
      <c r="B118" s="204">
        <v>0.35748331935570338</v>
      </c>
      <c r="C118" s="204">
        <v>0.36117598881889801</v>
      </c>
      <c r="D118" s="204">
        <v>0.42965169068199704</v>
      </c>
      <c r="E118" s="204">
        <v>0.42715798840195596</v>
      </c>
      <c r="F118" s="204">
        <v>0.34801814691927657</v>
      </c>
      <c r="G118" s="204">
        <v>0.36700065107300195</v>
      </c>
      <c r="H118" s="204">
        <v>0.39518876403110403</v>
      </c>
      <c r="I118" s="204">
        <v>0.34200354953080386</v>
      </c>
      <c r="J118" s="204">
        <v>0.36215193777261628</v>
      </c>
      <c r="K118" s="204">
        <v>0.5849203346288061</v>
      </c>
      <c r="L118" s="204">
        <v>0.14963028616833143</v>
      </c>
      <c r="M118" s="204">
        <v>0.15078568357594721</v>
      </c>
      <c r="N118" s="204">
        <v>0.22575059580244247</v>
      </c>
      <c r="O118" s="204">
        <v>0.31262278529511495</v>
      </c>
      <c r="P118" s="204">
        <v>0.35831246620553286</v>
      </c>
      <c r="Q118" s="204">
        <v>0.26110388887326591</v>
      </c>
    </row>
    <row r="119" spans="1:17" x14ac:dyDescent="0.25">
      <c r="A119" s="152" t="s">
        <v>192</v>
      </c>
      <c r="B119" s="151">
        <v>0.34839769463482967</v>
      </c>
      <c r="C119" s="151">
        <v>0.35199832542125559</v>
      </c>
      <c r="D119" s="151">
        <v>0.41873145026163128</v>
      </c>
      <c r="E119" s="151">
        <v>0.41630373528260228</v>
      </c>
      <c r="F119" s="151">
        <v>0.33917520666702172</v>
      </c>
      <c r="G119" s="151">
        <v>0.35767568801504263</v>
      </c>
      <c r="H119" s="151">
        <v>0.3851439747010279</v>
      </c>
      <c r="I119" s="151">
        <v>0.33331054911233615</v>
      </c>
      <c r="J119" s="151">
        <v>0.35294921702911825</v>
      </c>
      <c r="K119" s="151">
        <v>0.57005925056381734</v>
      </c>
      <c r="L119" s="151">
        <v>0.14582843689507424</v>
      </c>
      <c r="M119" s="151">
        <v>0.1469545153449785</v>
      </c>
      <c r="N119" s="151">
        <v>0.22001492080314591</v>
      </c>
      <c r="O119" s="151">
        <v>0.30467878606172294</v>
      </c>
      <c r="P119" s="151">
        <v>0.34920861811994375</v>
      </c>
      <c r="Q119" s="151">
        <v>0.25446909669486584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5.9586519364436212E-17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2.2670616178740387E-3</v>
      </c>
      <c r="C123" s="87">
        <v>1.1033020778268333E-3</v>
      </c>
      <c r="D123" s="87">
        <v>2.9991595581203433E-3</v>
      </c>
      <c r="E123" s="87">
        <v>1.274697529945701E-3</v>
      </c>
      <c r="F123" s="87">
        <v>8.1697298284537237E-4</v>
      </c>
      <c r="G123" s="87">
        <v>6.5738629913889327E-4</v>
      </c>
      <c r="H123" s="87">
        <v>3.0702119327362387E-3</v>
      </c>
      <c r="I123" s="87">
        <v>2.6942871657221804E-3</v>
      </c>
      <c r="J123" s="87">
        <v>1.2752725148412604E-3</v>
      </c>
      <c r="K123" s="87">
        <v>4.5342779183694753E-4</v>
      </c>
      <c r="L123" s="87">
        <v>2.3994505121124505E-4</v>
      </c>
      <c r="M123" s="87">
        <v>2.1709628782698751E-4</v>
      </c>
      <c r="N123" s="87">
        <v>1.9107951279052931E-4</v>
      </c>
      <c r="O123" s="87">
        <v>1.0186120805262342E-3</v>
      </c>
      <c r="P123" s="87">
        <v>4.0563304137939944E-4</v>
      </c>
      <c r="Q123" s="87">
        <v>8.0490060416225538E-4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0.34613063301695562</v>
      </c>
      <c r="C126" s="87">
        <v>0.35089502334342876</v>
      </c>
      <c r="D126" s="87">
        <v>0.41573229070351092</v>
      </c>
      <c r="E126" s="87">
        <v>0.41502903775265659</v>
      </c>
      <c r="F126" s="87">
        <v>0.33835823368417633</v>
      </c>
      <c r="G126" s="87">
        <v>0.35701830171590371</v>
      </c>
      <c r="H126" s="87">
        <v>0.38207376276829158</v>
      </c>
      <c r="I126" s="87">
        <v>0.33061626194661398</v>
      </c>
      <c r="J126" s="87">
        <v>0.35167394451427697</v>
      </c>
      <c r="K126" s="87">
        <v>0.56960582277198035</v>
      </c>
      <c r="L126" s="87">
        <v>0.14558849184386299</v>
      </c>
      <c r="M126" s="87">
        <v>0.14673741905715151</v>
      </c>
      <c r="N126" s="87">
        <v>0.21982384129035537</v>
      </c>
      <c r="O126" s="87">
        <v>0.30366017398119671</v>
      </c>
      <c r="P126" s="87">
        <v>0.34880298507856433</v>
      </c>
      <c r="Q126" s="87">
        <v>0.25366419609070356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9.0856247208737275E-3</v>
      </c>
      <c r="C130" s="151">
        <v>9.1776633976424216E-3</v>
      </c>
      <c r="D130" s="151">
        <v>1.0920240420365792E-2</v>
      </c>
      <c r="E130" s="151">
        <v>1.0854253119353657E-2</v>
      </c>
      <c r="F130" s="151">
        <v>8.8429402522548703E-3</v>
      </c>
      <c r="G130" s="151">
        <v>9.3249630579593009E-3</v>
      </c>
      <c r="H130" s="151">
        <v>1.0044789330076121E-2</v>
      </c>
      <c r="I130" s="151">
        <v>8.6930004184677008E-3</v>
      </c>
      <c r="J130" s="151">
        <v>9.2027207434980541E-3</v>
      </c>
      <c r="K130" s="151">
        <v>1.4861084064988707E-2</v>
      </c>
      <c r="L130" s="151">
        <v>3.8018492732571933E-3</v>
      </c>
      <c r="M130" s="151">
        <v>3.8311682309687049E-3</v>
      </c>
      <c r="N130" s="151">
        <v>5.7356749992965583E-3</v>
      </c>
      <c r="O130" s="151">
        <v>7.9439992333919969E-3</v>
      </c>
      <c r="P130" s="151">
        <v>9.1038480855891203E-3</v>
      </c>
      <c r="Q130" s="151">
        <v>6.6347921784000825E-3</v>
      </c>
    </row>
    <row r="131" spans="1:17" x14ac:dyDescent="0.25">
      <c r="A131" s="156" t="s">
        <v>181</v>
      </c>
      <c r="B131" s="204">
        <v>0.92430780820857195</v>
      </c>
      <c r="C131" s="204">
        <v>0.91217682274591505</v>
      </c>
      <c r="D131" s="204">
        <v>1.0882675273891476</v>
      </c>
      <c r="E131" s="204">
        <v>1.0705032984328351</v>
      </c>
      <c r="F131" s="204">
        <v>0.88766673596545032</v>
      </c>
      <c r="G131" s="204">
        <v>0.93745844241130283</v>
      </c>
      <c r="H131" s="204">
        <v>1.0413759772324276</v>
      </c>
      <c r="I131" s="204">
        <v>0.87986419309838892</v>
      </c>
      <c r="J131" s="204">
        <v>0.92128726770281166</v>
      </c>
      <c r="K131" s="204">
        <v>1.5060606926022784</v>
      </c>
      <c r="L131" s="204">
        <v>0.3850016341595302</v>
      </c>
      <c r="M131" s="204">
        <v>0.38968843822632204</v>
      </c>
      <c r="N131" s="204">
        <v>0.58206991809964415</v>
      </c>
      <c r="O131" s="204">
        <v>0.8217058120048496</v>
      </c>
      <c r="P131" s="204">
        <v>0.94357943439989067</v>
      </c>
      <c r="Q131" s="204">
        <v>0.69771464312919973</v>
      </c>
    </row>
    <row r="132" spans="1:17" x14ac:dyDescent="0.25">
      <c r="A132" s="152" t="s">
        <v>190</v>
      </c>
      <c r="B132" s="151">
        <v>0.76629452041930857</v>
      </c>
      <c r="C132" s="151">
        <v>0.86262803054253889</v>
      </c>
      <c r="D132" s="151">
        <v>1.0149937128163014</v>
      </c>
      <c r="E132" s="151">
        <v>1.0552115576246008</v>
      </c>
      <c r="F132" s="151">
        <v>0.79534182158678146</v>
      </c>
      <c r="G132" s="151">
        <v>0.83229745064082938</v>
      </c>
      <c r="H132" s="151">
        <v>0.76520489038187889</v>
      </c>
      <c r="I132" s="151">
        <v>0.70936475345212435</v>
      </c>
      <c r="J132" s="151">
        <v>0.79848995630037267</v>
      </c>
      <c r="K132" s="151">
        <v>1.1578280536006007</v>
      </c>
      <c r="L132" s="151">
        <v>0.30329762158765317</v>
      </c>
      <c r="M132" s="151">
        <v>0.29856383078313142</v>
      </c>
      <c r="N132" s="151">
        <v>0.45959241641527182</v>
      </c>
      <c r="O132" s="151">
        <v>0.54739347230009661</v>
      </c>
      <c r="P132" s="151">
        <v>0.61303186329705894</v>
      </c>
      <c r="Q132" s="151">
        <v>0.43824925475671778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1.1199435691715931E-3</v>
      </c>
      <c r="D134" s="208">
        <v>0</v>
      </c>
      <c r="E134" s="208">
        <v>0</v>
      </c>
      <c r="F134" s="208">
        <v>0</v>
      </c>
      <c r="G134" s="208">
        <v>1.3489844155493828E-3</v>
      </c>
      <c r="H134" s="208">
        <v>2.9213854423569652E-3</v>
      </c>
      <c r="I134" s="208">
        <v>9.9651119858663553E-2</v>
      </c>
      <c r="J134" s="208">
        <v>9.2809681569115524E-2</v>
      </c>
      <c r="K134" s="208">
        <v>0.28071670950490191</v>
      </c>
      <c r="L134" s="208">
        <v>5.7959169123493956E-2</v>
      </c>
      <c r="M134" s="208">
        <v>5.8303585937983182E-2</v>
      </c>
      <c r="N134" s="208">
        <v>7.0682570483981411E-2</v>
      </c>
      <c r="O134" s="208">
        <v>0.15612460585749516</v>
      </c>
      <c r="P134" s="208">
        <v>0.19394651303293672</v>
      </c>
      <c r="Q134" s="208">
        <v>6.3696100418786816E-2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0.76629452041930857</v>
      </c>
      <c r="C137" s="208">
        <v>0.86150808697336734</v>
      </c>
      <c r="D137" s="208">
        <v>1.0149937128163014</v>
      </c>
      <c r="E137" s="208">
        <v>1.0552115576246008</v>
      </c>
      <c r="F137" s="208">
        <v>0.79534182158678146</v>
      </c>
      <c r="G137" s="208">
        <v>0.83094846622527996</v>
      </c>
      <c r="H137" s="208">
        <v>0.76228350493952191</v>
      </c>
      <c r="I137" s="208">
        <v>0.60971363359346076</v>
      </c>
      <c r="J137" s="208">
        <v>0.70568027473125716</v>
      </c>
      <c r="K137" s="208">
        <v>0.87711134409569869</v>
      </c>
      <c r="L137" s="208">
        <v>0.2453384524641592</v>
      </c>
      <c r="M137" s="208">
        <v>0.24026024484514824</v>
      </c>
      <c r="N137" s="208">
        <v>0.38890984593129041</v>
      </c>
      <c r="O137" s="208">
        <v>0.3912688664426015</v>
      </c>
      <c r="P137" s="208">
        <v>0.41908535026412225</v>
      </c>
      <c r="Q137" s="208">
        <v>0.37455315433793096</v>
      </c>
    </row>
    <row r="138" spans="1:17" x14ac:dyDescent="0.25">
      <c r="A138" s="152" t="s">
        <v>189</v>
      </c>
      <c r="B138" s="151">
        <v>0.15801328778926335</v>
      </c>
      <c r="C138" s="151">
        <v>4.9548792203376123E-2</v>
      </c>
      <c r="D138" s="151">
        <v>7.3273814572846221E-2</v>
      </c>
      <c r="E138" s="151">
        <v>1.5291740808234193E-2</v>
      </c>
      <c r="F138" s="151">
        <v>9.2324914378668896E-2</v>
      </c>
      <c r="G138" s="151">
        <v>0.10516099177047342</v>
      </c>
      <c r="H138" s="151">
        <v>0.27617108685054864</v>
      </c>
      <c r="I138" s="151">
        <v>0.17049943964626454</v>
      </c>
      <c r="J138" s="151">
        <v>0.12279731140243896</v>
      </c>
      <c r="K138" s="151">
        <v>0.34823263900167778</v>
      </c>
      <c r="L138" s="151">
        <v>8.1704012571877038E-2</v>
      </c>
      <c r="M138" s="151">
        <v>9.1124607443190633E-2</v>
      </c>
      <c r="N138" s="151">
        <v>0.12247750168437233</v>
      </c>
      <c r="O138" s="151">
        <v>0.27431233970475299</v>
      </c>
      <c r="P138" s="151">
        <v>0.33054757110283167</v>
      </c>
      <c r="Q138" s="151">
        <v>0.25946538837248195</v>
      </c>
    </row>
    <row r="139" spans="1:17" x14ac:dyDescent="0.25">
      <c r="A139" s="156" t="s">
        <v>180</v>
      </c>
      <c r="B139" s="155">
        <v>0.47343774270257633</v>
      </c>
      <c r="C139" s="155">
        <v>0.46095049924266346</v>
      </c>
      <c r="D139" s="155">
        <v>0.55068176123899637</v>
      </c>
      <c r="E139" s="155">
        <v>0.538346083483636</v>
      </c>
      <c r="F139" s="155">
        <v>0.45115789414888752</v>
      </c>
      <c r="G139" s="155">
        <v>0.47698278024126123</v>
      </c>
      <c r="H139" s="155">
        <v>0.53936613480599949</v>
      </c>
      <c r="I139" s="155">
        <v>0.45600368378240852</v>
      </c>
      <c r="J139" s="155">
        <v>0.47370526344844527</v>
      </c>
      <c r="K139" s="155">
        <v>0.78859060536488501</v>
      </c>
      <c r="L139" s="155">
        <v>0.200577448392048</v>
      </c>
      <c r="M139" s="155">
        <v>0.20350759060848878</v>
      </c>
      <c r="N139" s="155">
        <v>0.30248266657309286</v>
      </c>
      <c r="O139" s="155">
        <v>0.4353900421832943</v>
      </c>
      <c r="P139" s="155">
        <v>0.50152320751493895</v>
      </c>
      <c r="Q139" s="155">
        <v>0.36841261850053358</v>
      </c>
    </row>
    <row r="140" spans="1:17" x14ac:dyDescent="0.25">
      <c r="A140" s="152" t="s">
        <v>193</v>
      </c>
      <c r="B140" s="151">
        <v>0.26040660221512008</v>
      </c>
      <c r="C140" s="151">
        <v>0.29317474110948449</v>
      </c>
      <c r="D140" s="151">
        <v>0.34492098922953818</v>
      </c>
      <c r="E140" s="151">
        <v>0.35858804808990097</v>
      </c>
      <c r="F140" s="151">
        <v>0.27027762282009848</v>
      </c>
      <c r="G140" s="151">
        <v>0.2828740781168283</v>
      </c>
      <c r="H140" s="151">
        <v>0.26011857092208424</v>
      </c>
      <c r="I140" s="151">
        <v>0.24386612821582979</v>
      </c>
      <c r="J140" s="151">
        <v>0.27396054214639826</v>
      </c>
      <c r="K140" s="151">
        <v>0.40136349141909261</v>
      </c>
      <c r="L140" s="151">
        <v>0.10470020744202226</v>
      </c>
      <c r="M140" s="151">
        <v>0.10310124070476871</v>
      </c>
      <c r="N140" s="151">
        <v>0.15817143531026334</v>
      </c>
      <c r="O140" s="151">
        <v>0.19041415649641596</v>
      </c>
      <c r="P140" s="151">
        <v>0.21378466562105689</v>
      </c>
      <c r="Q140" s="151">
        <v>0.15072177212014018</v>
      </c>
    </row>
    <row r="141" spans="1:17" x14ac:dyDescent="0.25">
      <c r="A141" s="152" t="s">
        <v>187</v>
      </c>
      <c r="B141" s="151">
        <v>0.1449202591050312</v>
      </c>
      <c r="C141" s="151">
        <v>0.14641798527987665</v>
      </c>
      <c r="D141" s="151">
        <v>0.17417644032043658</v>
      </c>
      <c r="E141" s="151">
        <v>0.17316660274340326</v>
      </c>
      <c r="F141" s="151">
        <v>0.14108405304950999</v>
      </c>
      <c r="G141" s="151">
        <v>0.14877955331202797</v>
      </c>
      <c r="H141" s="151">
        <v>0.16020532129214229</v>
      </c>
      <c r="I141" s="151">
        <v>0.13864457740005687</v>
      </c>
      <c r="J141" s="151">
        <v>0.14681352021111865</v>
      </c>
      <c r="K141" s="151">
        <v>0.23712307965619181</v>
      </c>
      <c r="L141" s="151">
        <v>6.06591122305409E-2</v>
      </c>
      <c r="M141" s="151">
        <v>6.1127518259759213E-2</v>
      </c>
      <c r="N141" s="151">
        <v>9.1517882640367199E-2</v>
      </c>
      <c r="O141" s="151">
        <v>0.12673484727317458</v>
      </c>
      <c r="P141" s="151">
        <v>0.14525757259299873</v>
      </c>
      <c r="Q141" s="151">
        <v>0.1058495162142112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2.4785737559234069E-17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9.4301185722177891E-4</v>
      </c>
      <c r="C145" s="87">
        <v>4.5893192019359438E-4</v>
      </c>
      <c r="D145" s="87">
        <v>1.2475369009421681E-3</v>
      </c>
      <c r="E145" s="87">
        <v>5.3022594341187298E-4</v>
      </c>
      <c r="F145" s="87">
        <v>3.3982985013680236E-4</v>
      </c>
      <c r="G145" s="87">
        <v>2.7344782778531589E-4</v>
      </c>
      <c r="H145" s="87">
        <v>1.2770920004675996E-3</v>
      </c>
      <c r="I145" s="87">
        <v>1.120721520758261E-3</v>
      </c>
      <c r="J145" s="87">
        <v>5.304651153734824E-4</v>
      </c>
      <c r="K145" s="87">
        <v>1.8860880565615371E-4</v>
      </c>
      <c r="L145" s="87">
        <v>9.9808062820135951E-5</v>
      </c>
      <c r="M145" s="87">
        <v>9.0303841750743292E-5</v>
      </c>
      <c r="N145" s="87">
        <v>7.9481847697904662E-5</v>
      </c>
      <c r="O145" s="87">
        <v>4.2370408562002952E-4</v>
      </c>
      <c r="P145" s="87">
        <v>1.6872799781261153E-4</v>
      </c>
      <c r="Q145" s="87">
        <v>3.3480819737126053E-4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0.14397724724780941</v>
      </c>
      <c r="C148" s="87">
        <v>0.14595905335968307</v>
      </c>
      <c r="D148" s="87">
        <v>0.17292890341949441</v>
      </c>
      <c r="E148" s="87">
        <v>0.17263637679999139</v>
      </c>
      <c r="F148" s="87">
        <v>0.14074422319937319</v>
      </c>
      <c r="G148" s="87">
        <v>0.14850610548424265</v>
      </c>
      <c r="H148" s="87">
        <v>0.15892822929167466</v>
      </c>
      <c r="I148" s="87">
        <v>0.13752385587929861</v>
      </c>
      <c r="J148" s="87">
        <v>0.14628305509574518</v>
      </c>
      <c r="K148" s="87">
        <v>0.23693447085053565</v>
      </c>
      <c r="L148" s="87">
        <v>6.0559304167720762E-2</v>
      </c>
      <c r="M148" s="87">
        <v>6.1037214418008467E-2</v>
      </c>
      <c r="N148" s="87">
        <v>9.1438400792669294E-2</v>
      </c>
      <c r="O148" s="87">
        <v>0.12631114318755454</v>
      </c>
      <c r="P148" s="87">
        <v>0.14508884459518612</v>
      </c>
      <c r="Q148" s="87">
        <v>0.10551470801683993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6.8110881382425034E-2</v>
      </c>
      <c r="C152" s="151">
        <v>2.1357772853302336E-2</v>
      </c>
      <c r="D152" s="151">
        <v>3.1584331689021687E-2</v>
      </c>
      <c r="E152" s="151">
        <v>6.5914326503318027E-3</v>
      </c>
      <c r="F152" s="151">
        <v>3.9796218279279066E-2</v>
      </c>
      <c r="G152" s="151">
        <v>4.5329148812404969E-2</v>
      </c>
      <c r="H152" s="151">
        <v>0.11904224259177297</v>
      </c>
      <c r="I152" s="151">
        <v>7.3492978166521866E-2</v>
      </c>
      <c r="J152" s="151">
        <v>5.2931201090928359E-2</v>
      </c>
      <c r="K152" s="151">
        <v>0.15010403428960062</v>
      </c>
      <c r="L152" s="151">
        <v>3.5218128719484862E-2</v>
      </c>
      <c r="M152" s="151">
        <v>3.9278831643960829E-2</v>
      </c>
      <c r="N152" s="151">
        <v>5.2793348622462322E-2</v>
      </c>
      <c r="O152" s="151">
        <v>0.11824103841370377</v>
      </c>
      <c r="P152" s="151">
        <v>0.1424809693008833</v>
      </c>
      <c r="Q152" s="151">
        <v>0.1118413301661822</v>
      </c>
    </row>
    <row r="153" spans="1:17" x14ac:dyDescent="0.25">
      <c r="A153" s="243" t="s">
        <v>179</v>
      </c>
      <c r="B153" s="242">
        <v>0.68158976445839503</v>
      </c>
      <c r="C153" s="242">
        <v>0.68849436617232107</v>
      </c>
      <c r="D153" s="242">
        <v>0.81921984724352492</v>
      </c>
      <c r="E153" s="242">
        <v>0.8142695801638411</v>
      </c>
      <c r="F153" s="242">
        <v>0.66338394428803515</v>
      </c>
      <c r="G153" s="242">
        <v>0.6995445629242858</v>
      </c>
      <c r="H153" s="242">
        <v>0.75354483636017833</v>
      </c>
      <c r="I153" s="242">
        <v>0.65213568573304959</v>
      </c>
      <c r="J153" s="242">
        <v>0.69037413019344285</v>
      </c>
      <c r="K153" s="242">
        <v>1.1148559508715883</v>
      </c>
      <c r="L153" s="242">
        <v>0.2852089570365286</v>
      </c>
      <c r="M153" s="242">
        <v>0.28740842070519984</v>
      </c>
      <c r="N153" s="242">
        <v>0.43028162530187597</v>
      </c>
      <c r="O153" s="242">
        <v>0.59594675464700808</v>
      </c>
      <c r="P153" s="242">
        <v>0.68295685359597413</v>
      </c>
      <c r="Q153" s="242">
        <v>0.49773203021654611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0.99999999999999978</v>
      </c>
      <c r="C157" s="77">
        <f t="shared" si="0"/>
        <v>1</v>
      </c>
      <c r="D157" s="77">
        <f t="shared" si="0"/>
        <v>1.0000000000000002</v>
      </c>
      <c r="E157" s="77">
        <f t="shared" si="0"/>
        <v>1.0000000000000002</v>
      </c>
      <c r="F157" s="77">
        <f t="shared" si="0"/>
        <v>1.0000000000000002</v>
      </c>
      <c r="G157" s="77">
        <f t="shared" si="0"/>
        <v>1</v>
      </c>
      <c r="H157" s="77">
        <f t="shared" si="0"/>
        <v>0.99999999999999956</v>
      </c>
      <c r="I157" s="77">
        <f t="shared" si="0"/>
        <v>0.99999999999999989</v>
      </c>
      <c r="J157" s="77">
        <f t="shared" si="0"/>
        <v>1.0000000000000002</v>
      </c>
      <c r="K157" s="77">
        <f t="shared" si="0"/>
        <v>0.99999999999999978</v>
      </c>
      <c r="L157" s="77">
        <f t="shared" si="0"/>
        <v>1</v>
      </c>
      <c r="M157" s="77">
        <f t="shared" si="0"/>
        <v>1</v>
      </c>
      <c r="N157" s="77">
        <f t="shared" si="0"/>
        <v>1</v>
      </c>
      <c r="O157" s="77">
        <f t="shared" si="0"/>
        <v>0.99999999999999989</v>
      </c>
      <c r="P157" s="77">
        <f t="shared" si="0"/>
        <v>1</v>
      </c>
      <c r="Q157" s="77">
        <f t="shared" si="0"/>
        <v>1.0000000000000002</v>
      </c>
    </row>
    <row r="158" spans="1:17" x14ac:dyDescent="0.25">
      <c r="A158" s="132" t="s">
        <v>83</v>
      </c>
      <c r="B158" s="240">
        <f t="shared" ref="B158:Q158" si="1">IF(B$6=0,0,B$6/B$5)</f>
        <v>3.9176715730962087E-3</v>
      </c>
      <c r="C158" s="240">
        <f t="shared" si="1"/>
        <v>4.5339842514813518E-3</v>
      </c>
      <c r="D158" s="240">
        <f t="shared" si="1"/>
        <v>4.8980147386622113E-3</v>
      </c>
      <c r="E158" s="240">
        <f t="shared" si="1"/>
        <v>5.2785813438186256E-3</v>
      </c>
      <c r="F158" s="240">
        <f t="shared" si="1"/>
        <v>4.0285190409815432E-3</v>
      </c>
      <c r="G158" s="240">
        <f t="shared" si="1"/>
        <v>3.2558722796798625E-3</v>
      </c>
      <c r="H158" s="240">
        <f t="shared" si="1"/>
        <v>3.2025469388030493E-3</v>
      </c>
      <c r="I158" s="240">
        <f t="shared" si="1"/>
        <v>3.2796609589243984E-3</v>
      </c>
      <c r="J158" s="240">
        <f t="shared" si="1"/>
        <v>3.9768146625007274E-3</v>
      </c>
      <c r="K158" s="240">
        <f t="shared" si="1"/>
        <v>4.7369705486388011E-3</v>
      </c>
      <c r="L158" s="240">
        <f t="shared" si="1"/>
        <v>5.3088517295884876E-3</v>
      </c>
      <c r="M158" s="240">
        <f t="shared" si="1"/>
        <v>5.3582168422259815E-3</v>
      </c>
      <c r="N158" s="240">
        <f t="shared" si="1"/>
        <v>4.5216434379915385E-3</v>
      </c>
      <c r="O158" s="240">
        <f t="shared" si="1"/>
        <v>5.2658814714045014E-3</v>
      </c>
      <c r="P158" s="240">
        <f t="shared" si="1"/>
        <v>4.8613942654347157E-3</v>
      </c>
      <c r="Q158" s="240">
        <f t="shared" si="1"/>
        <v>6.5964794731347707E-3</v>
      </c>
    </row>
    <row r="159" spans="1:17" x14ac:dyDescent="0.25">
      <c r="A159" s="76" t="s">
        <v>82</v>
      </c>
      <c r="B159" s="239">
        <f t="shared" ref="B159:Q159" si="2">IF(B$7=0,0,B$7/B$5)</f>
        <v>1.0254788783794792E-3</v>
      </c>
      <c r="C159" s="239">
        <f t="shared" si="2"/>
        <v>1.1868031809324768E-3</v>
      </c>
      <c r="D159" s="239">
        <f t="shared" si="2"/>
        <v>1.2820907946910574E-3</v>
      </c>
      <c r="E159" s="239">
        <f t="shared" si="2"/>
        <v>1.3817068569675728E-3</v>
      </c>
      <c r="F159" s="239">
        <f t="shared" si="2"/>
        <v>1.0544940050733233E-3</v>
      </c>
      <c r="G159" s="239">
        <f t="shared" si="2"/>
        <v>8.5224812524910189E-4</v>
      </c>
      <c r="H159" s="239">
        <f t="shared" si="2"/>
        <v>8.382898314689167E-4</v>
      </c>
      <c r="I159" s="239">
        <f t="shared" si="2"/>
        <v>8.5847498415104302E-4</v>
      </c>
      <c r="J159" s="239">
        <f t="shared" si="2"/>
        <v>1.0409600099278576E-3</v>
      </c>
      <c r="K159" s="239">
        <f t="shared" si="2"/>
        <v>1.2399363128072632E-3</v>
      </c>
      <c r="L159" s="239">
        <f t="shared" si="2"/>
        <v>1.3896303494472806E-3</v>
      </c>
      <c r="M159" s="239">
        <f t="shared" si="2"/>
        <v>1.4025520248338072E-3</v>
      </c>
      <c r="N159" s="239">
        <f t="shared" si="2"/>
        <v>1.1835728837164641E-3</v>
      </c>
      <c r="O159" s="239">
        <f t="shared" si="2"/>
        <v>1.378382573480352E-3</v>
      </c>
      <c r="P159" s="239">
        <f t="shared" si="2"/>
        <v>1.2725051208768079E-3</v>
      </c>
      <c r="Q159" s="239">
        <f t="shared" si="2"/>
        <v>1.7266762272308994E-3</v>
      </c>
    </row>
    <row r="160" spans="1:17" x14ac:dyDescent="0.25">
      <c r="A160" s="76" t="s">
        <v>81</v>
      </c>
      <c r="B160" s="239">
        <f t="shared" ref="B160:Q160" si="3">IF(B$8=0,0,B$8/B$5)</f>
        <v>4.7772713052542546E-3</v>
      </c>
      <c r="C160" s="239">
        <f t="shared" si="3"/>
        <v>5.5288128315355957E-3</v>
      </c>
      <c r="D160" s="239">
        <f t="shared" si="3"/>
        <v>5.9727174233828459E-3</v>
      </c>
      <c r="E160" s="239">
        <f t="shared" si="3"/>
        <v>6.4367864216717729E-3</v>
      </c>
      <c r="F160" s="239">
        <f t="shared" si="3"/>
        <v>4.9124404785012574E-3</v>
      </c>
      <c r="G160" s="239">
        <f t="shared" si="3"/>
        <v>3.9702626739062264E-3</v>
      </c>
      <c r="H160" s="239">
        <f t="shared" si="3"/>
        <v>3.9052369013113162E-3</v>
      </c>
      <c r="I160" s="239">
        <f t="shared" si="3"/>
        <v>3.9992709694267733E-3</v>
      </c>
      <c r="J160" s="239">
        <f t="shared" si="3"/>
        <v>4.8493913333486471E-3</v>
      </c>
      <c r="K160" s="239">
        <f t="shared" si="3"/>
        <v>5.7763375652139983E-3</v>
      </c>
      <c r="L160" s="239">
        <f t="shared" si="3"/>
        <v>6.473698613681543E-3</v>
      </c>
      <c r="M160" s="239">
        <f t="shared" si="3"/>
        <v>6.533895220692516E-3</v>
      </c>
      <c r="N160" s="239">
        <f t="shared" si="3"/>
        <v>5.5137642464083364E-3</v>
      </c>
      <c r="O160" s="239">
        <f t="shared" si="3"/>
        <v>6.4212999943558564E-3</v>
      </c>
      <c r="P160" s="239">
        <f t="shared" si="3"/>
        <v>5.9280618332777551E-3</v>
      </c>
      <c r="Q160" s="239">
        <f t="shared" si="3"/>
        <v>8.0438524554012104E-3</v>
      </c>
    </row>
    <row r="161" spans="1:17" x14ac:dyDescent="0.25">
      <c r="A161" s="76" t="s">
        <v>80</v>
      </c>
      <c r="B161" s="239">
        <f t="shared" ref="B161:Q161" si="4">IF(B$9=0,0,B$9/B$5)</f>
        <v>4.9268059729332091E-3</v>
      </c>
      <c r="C161" s="239">
        <f t="shared" si="4"/>
        <v>5.7018717048119612E-3</v>
      </c>
      <c r="D161" s="239">
        <f t="shared" si="4"/>
        <v>6.15967107495033E-3</v>
      </c>
      <c r="E161" s="239">
        <f t="shared" si="4"/>
        <v>6.6382660230974782E-3</v>
      </c>
      <c r="F161" s="239">
        <f t="shared" si="4"/>
        <v>5.0662061132135689E-3</v>
      </c>
      <c r="G161" s="239">
        <f t="shared" si="4"/>
        <v>4.0945369450550622E-3</v>
      </c>
      <c r="H161" s="239">
        <f t="shared" si="4"/>
        <v>4.0274757830769167E-3</v>
      </c>
      <c r="I161" s="239">
        <f t="shared" si="4"/>
        <v>4.1244532371187033E-3</v>
      </c>
      <c r="J161" s="239">
        <f t="shared" si="4"/>
        <v>5.0011834496305786E-3</v>
      </c>
      <c r="K161" s="239">
        <f t="shared" si="4"/>
        <v>5.9571442774611601E-3</v>
      </c>
      <c r="L161" s="239">
        <f t="shared" si="4"/>
        <v>6.6763336136627816E-3</v>
      </c>
      <c r="M161" s="239">
        <f t="shared" si="4"/>
        <v>6.7384144510323875E-3</v>
      </c>
      <c r="N161" s="239">
        <f t="shared" si="4"/>
        <v>5.6863520798311404E-3</v>
      </c>
      <c r="O161" s="239">
        <f t="shared" si="4"/>
        <v>6.6222948509106414E-3</v>
      </c>
      <c r="P161" s="239">
        <f t="shared" si="4"/>
        <v>6.1136177080811215E-3</v>
      </c>
      <c r="Q161" s="239">
        <f t="shared" si="4"/>
        <v>8.295635267579789E-3</v>
      </c>
    </row>
    <row r="162" spans="1:17" x14ac:dyDescent="0.25">
      <c r="A162" s="129" t="s">
        <v>79</v>
      </c>
      <c r="B162" s="238">
        <f t="shared" ref="B162:Q162" si="5">IF(B$10=0,0,B$10/B$5)</f>
        <v>1.8004543126329074E-2</v>
      </c>
      <c r="C162" s="238">
        <f t="shared" si="5"/>
        <v>2.0993800094440702E-2</v>
      </c>
      <c r="D162" s="238">
        <f t="shared" si="5"/>
        <v>2.2408522020063819E-2</v>
      </c>
      <c r="E162" s="238">
        <f t="shared" si="5"/>
        <v>2.4437173944340716E-2</v>
      </c>
      <c r="F162" s="238">
        <f t="shared" si="5"/>
        <v>1.8693997395737953E-2</v>
      </c>
      <c r="G162" s="238">
        <f t="shared" si="5"/>
        <v>1.5137702263982715E-2</v>
      </c>
      <c r="H162" s="238">
        <f t="shared" si="5"/>
        <v>1.4640436683724318E-2</v>
      </c>
      <c r="I162" s="238">
        <f t="shared" si="5"/>
        <v>1.5029457636682939E-2</v>
      </c>
      <c r="J162" s="238">
        <f t="shared" si="5"/>
        <v>1.8417219056009262E-2</v>
      </c>
      <c r="K162" s="238">
        <f t="shared" si="5"/>
        <v>2.2117353760792317E-2</v>
      </c>
      <c r="L162" s="238">
        <f t="shared" si="5"/>
        <v>2.4738624566337807E-2</v>
      </c>
      <c r="M162" s="238">
        <f t="shared" si="5"/>
        <v>2.4981424459596776E-2</v>
      </c>
      <c r="N162" s="238">
        <f t="shared" si="5"/>
        <v>2.1091041062751607E-2</v>
      </c>
      <c r="O162" s="238">
        <f t="shared" si="5"/>
        <v>2.4520321996046535E-2</v>
      </c>
      <c r="P162" s="238">
        <f t="shared" si="5"/>
        <v>2.2690671545086558E-2</v>
      </c>
      <c r="Q162" s="238">
        <f t="shared" si="5"/>
        <v>3.0674910095920431E-2</v>
      </c>
    </row>
    <row r="163" spans="1:17" x14ac:dyDescent="0.25">
      <c r="A163" s="232" t="s">
        <v>185</v>
      </c>
      <c r="B163" s="241">
        <f t="shared" ref="B163:Q163" si="6">IF(B$15=0,0,B$15/B$5)</f>
        <v>0.62208438936746113</v>
      </c>
      <c r="C163" s="241">
        <f t="shared" si="6"/>
        <v>0.56976665072964983</v>
      </c>
      <c r="D163" s="241">
        <f t="shared" si="6"/>
        <v>0.53171951979376342</v>
      </c>
      <c r="E163" s="241">
        <f t="shared" si="6"/>
        <v>0.49025761434127069</v>
      </c>
      <c r="F163" s="241">
        <f t="shared" si="6"/>
        <v>0.60949370272739523</v>
      </c>
      <c r="G163" s="241">
        <f t="shared" si="6"/>
        <v>0.68409150660672069</v>
      </c>
      <c r="H163" s="241">
        <f t="shared" si="6"/>
        <v>0.68798960081625604</v>
      </c>
      <c r="I163" s="241">
        <f t="shared" si="6"/>
        <v>0.68237080984724052</v>
      </c>
      <c r="J163" s="241">
        <f t="shared" si="6"/>
        <v>0.61211942400411246</v>
      </c>
      <c r="K163" s="241">
        <f t="shared" si="6"/>
        <v>0.53795915654494164</v>
      </c>
      <c r="L163" s="241">
        <f t="shared" si="6"/>
        <v>0.48170117787728167</v>
      </c>
      <c r="M163" s="241">
        <f t="shared" si="6"/>
        <v>0.47566992144380366</v>
      </c>
      <c r="N163" s="241">
        <f t="shared" si="6"/>
        <v>0.55970147390758174</v>
      </c>
      <c r="O163" s="241">
        <f t="shared" si="6"/>
        <v>0.48350540474297948</v>
      </c>
      <c r="P163" s="241">
        <f t="shared" si="6"/>
        <v>0.52267991673557657</v>
      </c>
      <c r="Q163" s="241">
        <f t="shared" si="6"/>
        <v>0.35422413464393093</v>
      </c>
    </row>
    <row r="164" spans="1:17" x14ac:dyDescent="0.25">
      <c r="A164" s="127" t="s">
        <v>184</v>
      </c>
      <c r="B164" s="237">
        <f t="shared" ref="B164:Q164" si="7">IF(B$24=0,0,B$24/B$5)</f>
        <v>0.26356835318244248</v>
      </c>
      <c r="C164" s="237">
        <f t="shared" si="7"/>
        <v>0.29944291733478029</v>
      </c>
      <c r="D164" s="237">
        <f t="shared" si="7"/>
        <v>0.32668319949992264</v>
      </c>
      <c r="E164" s="237">
        <f t="shared" si="7"/>
        <v>0.35759784710870218</v>
      </c>
      <c r="F164" s="237">
        <f t="shared" si="7"/>
        <v>0.27331286726048482</v>
      </c>
      <c r="G164" s="237">
        <f t="shared" si="7"/>
        <v>0.22111473603460774</v>
      </c>
      <c r="H164" s="237">
        <f t="shared" si="7"/>
        <v>0.21750763834453252</v>
      </c>
      <c r="I164" s="237">
        <f t="shared" si="7"/>
        <v>0.22182041406975259</v>
      </c>
      <c r="J164" s="237">
        <f t="shared" si="7"/>
        <v>0.27214014296173389</v>
      </c>
      <c r="K164" s="237">
        <f t="shared" si="7"/>
        <v>0.32321845502109731</v>
      </c>
      <c r="L164" s="237">
        <f t="shared" si="7"/>
        <v>0.36285065509756359</v>
      </c>
      <c r="M164" s="237">
        <f t="shared" si="7"/>
        <v>0.3669451684868224</v>
      </c>
      <c r="N164" s="237">
        <f t="shared" si="7"/>
        <v>0.30793475204294429</v>
      </c>
      <c r="O164" s="237">
        <f t="shared" si="7"/>
        <v>0.36032960881853482</v>
      </c>
      <c r="P164" s="237">
        <f t="shared" si="7"/>
        <v>0.33284528540241204</v>
      </c>
      <c r="Q164" s="237">
        <f t="shared" si="7"/>
        <v>0.44851272244502999</v>
      </c>
    </row>
    <row r="165" spans="1:17" x14ac:dyDescent="0.25">
      <c r="A165" s="127" t="s">
        <v>181</v>
      </c>
      <c r="B165" s="237">
        <f t="shared" ref="B165:Q165" si="8">IF(B$35=0,0,B$35/B$5)</f>
        <v>5.6466291763391602E-2</v>
      </c>
      <c r="C165" s="237">
        <f t="shared" si="8"/>
        <v>6.384491751801942E-2</v>
      </c>
      <c r="D165" s="237">
        <f t="shared" si="8"/>
        <v>6.9154902501179477E-2</v>
      </c>
      <c r="E165" s="237">
        <f t="shared" si="8"/>
        <v>7.3757247018543082E-2</v>
      </c>
      <c r="F165" s="237">
        <f t="shared" si="8"/>
        <v>5.7292541861677315E-2</v>
      </c>
      <c r="G165" s="237">
        <f t="shared" si="8"/>
        <v>4.6373692706641302E-2</v>
      </c>
      <c r="H165" s="237">
        <f t="shared" si="8"/>
        <v>4.7039385667006793E-2</v>
      </c>
      <c r="I165" s="237">
        <f t="shared" si="8"/>
        <v>4.7029927434976436E-2</v>
      </c>
      <c r="J165" s="237">
        <f t="shared" si="8"/>
        <v>5.6404479008844682E-2</v>
      </c>
      <c r="K165" s="237">
        <f t="shared" si="8"/>
        <v>6.8013023644229634E-2</v>
      </c>
      <c r="L165" s="237">
        <f t="shared" si="8"/>
        <v>7.6167147118840151E-2</v>
      </c>
      <c r="M165" s="237">
        <f t="shared" si="8"/>
        <v>7.7215768515725383E-2</v>
      </c>
      <c r="N165" s="237">
        <f t="shared" si="8"/>
        <v>6.5010925338175068E-2</v>
      </c>
      <c r="O165" s="237">
        <f t="shared" si="8"/>
        <v>7.7169850654561348E-2</v>
      </c>
      <c r="P165" s="237">
        <f t="shared" si="8"/>
        <v>7.138611118955375E-2</v>
      </c>
      <c r="Q165" s="237">
        <f t="shared" si="8"/>
        <v>9.8279320287891492E-2</v>
      </c>
    </row>
    <row r="166" spans="1:17" x14ac:dyDescent="0.25">
      <c r="A166" s="142" t="s">
        <v>190</v>
      </c>
      <c r="B166" s="235">
        <f t="shared" ref="B166:Q166" si="9">IF(B$36=0,0,B$36/B$5)</f>
        <v>4.6813203980768492E-2</v>
      </c>
      <c r="C166" s="235">
        <f t="shared" si="9"/>
        <v>6.0376907289674465E-2</v>
      </c>
      <c r="D166" s="235">
        <f t="shared" si="9"/>
        <v>6.4498654496765104E-2</v>
      </c>
      <c r="E166" s="235">
        <f t="shared" si="9"/>
        <v>7.2703652222723555E-2</v>
      </c>
      <c r="F166" s="235">
        <f t="shared" si="9"/>
        <v>5.133362867094856E-2</v>
      </c>
      <c r="G166" s="235">
        <f t="shared" si="9"/>
        <v>4.1171645024883956E-2</v>
      </c>
      <c r="H166" s="235">
        <f t="shared" si="9"/>
        <v>3.4564622902683965E-2</v>
      </c>
      <c r="I166" s="235">
        <f t="shared" si="9"/>
        <v>3.7916502502850224E-2</v>
      </c>
      <c r="J166" s="235">
        <f t="shared" si="9"/>
        <v>4.888639141971312E-2</v>
      </c>
      <c r="K166" s="235">
        <f t="shared" si="9"/>
        <v>5.2286994257465615E-2</v>
      </c>
      <c r="L166" s="235">
        <f t="shared" si="9"/>
        <v>6.0003159765001854E-2</v>
      </c>
      <c r="M166" s="235">
        <f t="shared" si="9"/>
        <v>5.9159660342628234E-2</v>
      </c>
      <c r="N166" s="235">
        <f t="shared" si="9"/>
        <v>5.1331510769552974E-2</v>
      </c>
      <c r="O166" s="235">
        <f t="shared" si="9"/>
        <v>5.1408024489464015E-2</v>
      </c>
      <c r="P166" s="235">
        <f t="shared" si="9"/>
        <v>4.6378671641879775E-2</v>
      </c>
      <c r="Q166" s="235">
        <f t="shared" si="9"/>
        <v>6.1731309924922345E-2</v>
      </c>
    </row>
    <row r="167" spans="1:17" x14ac:dyDescent="0.25">
      <c r="A167" s="142" t="s">
        <v>189</v>
      </c>
      <c r="B167" s="235">
        <f t="shared" ref="B167:Q167" si="10">IF(B$42=0,0,B$42/B$5)</f>
        <v>9.6530877826231046E-3</v>
      </c>
      <c r="C167" s="235">
        <f t="shared" si="10"/>
        <v>3.4680102283449507E-3</v>
      </c>
      <c r="D167" s="235">
        <f t="shared" si="10"/>
        <v>4.6562480044143742E-3</v>
      </c>
      <c r="E167" s="235">
        <f t="shared" si="10"/>
        <v>1.0535947958195196E-3</v>
      </c>
      <c r="F167" s="235">
        <f t="shared" si="10"/>
        <v>5.9589131907287563E-3</v>
      </c>
      <c r="G167" s="235">
        <f t="shared" si="10"/>
        <v>5.2020476817573455E-3</v>
      </c>
      <c r="H167" s="235">
        <f t="shared" si="10"/>
        <v>1.2474762764322828E-2</v>
      </c>
      <c r="I167" s="235">
        <f t="shared" si="10"/>
        <v>9.1134249321262097E-3</v>
      </c>
      <c r="J167" s="235">
        <f t="shared" si="10"/>
        <v>7.5180875891315583E-3</v>
      </c>
      <c r="K167" s="235">
        <f t="shared" si="10"/>
        <v>1.5726029386764012E-2</v>
      </c>
      <c r="L167" s="235">
        <f t="shared" si="10"/>
        <v>1.6163987353838297E-2</v>
      </c>
      <c r="M167" s="235">
        <f t="shared" si="10"/>
        <v>1.8056108173097139E-2</v>
      </c>
      <c r="N167" s="235">
        <f t="shared" si="10"/>
        <v>1.3679414568622098E-2</v>
      </c>
      <c r="O167" s="235">
        <f t="shared" si="10"/>
        <v>2.5761826165097337E-2</v>
      </c>
      <c r="P167" s="235">
        <f t="shared" si="10"/>
        <v>2.5007439547673975E-2</v>
      </c>
      <c r="Q167" s="235">
        <f t="shared" si="10"/>
        <v>3.654801036296914E-2</v>
      </c>
    </row>
    <row r="168" spans="1:17" x14ac:dyDescent="0.25">
      <c r="A168" s="127" t="s">
        <v>180</v>
      </c>
      <c r="B168" s="236">
        <f t="shared" ref="B168:Q168" si="11">IF(B$43=0,0,B$43/B$5)</f>
        <v>1.9451221716311994E-2</v>
      </c>
      <c r="C168" s="236">
        <f t="shared" si="11"/>
        <v>2.2313301242163731E-2</v>
      </c>
      <c r="D168" s="236">
        <f t="shared" si="11"/>
        <v>2.4497531123678987E-2</v>
      </c>
      <c r="E168" s="236">
        <f t="shared" si="11"/>
        <v>2.6429667721047767E-2</v>
      </c>
      <c r="F168" s="236">
        <f t="shared" si="11"/>
        <v>2.0203774750482878E-2</v>
      </c>
      <c r="G168" s="236">
        <f t="shared" si="11"/>
        <v>1.6307523125928789E-2</v>
      </c>
      <c r="H168" s="236">
        <f t="shared" si="11"/>
        <v>1.6126116609177784E-2</v>
      </c>
      <c r="I168" s="236">
        <f t="shared" si="11"/>
        <v>1.6650526919091743E-2</v>
      </c>
      <c r="J168" s="236">
        <f t="shared" si="11"/>
        <v>2.0185185286624694E-2</v>
      </c>
      <c r="K168" s="236">
        <f t="shared" si="11"/>
        <v>2.3995307121241222E-2</v>
      </c>
      <c r="L168" s="236">
        <f t="shared" si="11"/>
        <v>2.6864127571731622E-2</v>
      </c>
      <c r="M168" s="236">
        <f t="shared" si="11"/>
        <v>2.7252079017576928E-2</v>
      </c>
      <c r="N168" s="236">
        <f t="shared" si="11"/>
        <v>2.2687734722054105E-2</v>
      </c>
      <c r="O168" s="236">
        <f t="shared" si="11"/>
        <v>2.7020576068439196E-2</v>
      </c>
      <c r="P168" s="236">
        <f t="shared" si="11"/>
        <v>2.5052614830018357E-2</v>
      </c>
      <c r="Q168" s="236">
        <f t="shared" si="11"/>
        <v>3.3917459443773133E-2</v>
      </c>
    </row>
    <row r="169" spans="1:17" x14ac:dyDescent="0.25">
      <c r="A169" s="142" t="s">
        <v>188</v>
      </c>
      <c r="B169" s="235">
        <f t="shared" ref="B169:Q169" si="12">IF(B$44=0,0,B$44/B$5)</f>
        <v>1.4291597692643646E-3</v>
      </c>
      <c r="C169" s="235">
        <f t="shared" si="12"/>
        <v>1.8434441851429941E-3</v>
      </c>
      <c r="D169" s="235">
        <f t="shared" si="12"/>
        <v>1.9690786859264571E-3</v>
      </c>
      <c r="E169" s="235">
        <f t="shared" si="12"/>
        <v>2.2195689677209415E-3</v>
      </c>
      <c r="F169" s="235">
        <f t="shared" si="12"/>
        <v>1.5671637629634228E-3</v>
      </c>
      <c r="G169" s="235">
        <f t="shared" si="12"/>
        <v>1.2570974700396942E-3</v>
      </c>
      <c r="H169" s="235">
        <f t="shared" si="12"/>
        <v>1.0555567589761584E-3</v>
      </c>
      <c r="I169" s="235">
        <f t="shared" si="12"/>
        <v>1.1710253407186658E-3</v>
      </c>
      <c r="J169" s="235">
        <f t="shared" si="12"/>
        <v>1.5068245429647651E-3</v>
      </c>
      <c r="K169" s="235">
        <f t="shared" si="12"/>
        <v>1.6283344837504893E-3</v>
      </c>
      <c r="L169" s="235">
        <f t="shared" si="12"/>
        <v>1.8608390183602638E-3</v>
      </c>
      <c r="M169" s="235">
        <f t="shared" si="12"/>
        <v>1.8353061269595352E-3</v>
      </c>
      <c r="N169" s="235">
        <f t="shared" si="12"/>
        <v>1.5870674827975946E-3</v>
      </c>
      <c r="O169" s="235">
        <f t="shared" si="12"/>
        <v>1.6065220088411442E-3</v>
      </c>
      <c r="P169" s="235">
        <f t="shared" si="12"/>
        <v>1.4530078266123852E-3</v>
      </c>
      <c r="Q169" s="235">
        <f t="shared" si="12"/>
        <v>1.9072887344640157E-3</v>
      </c>
    </row>
    <row r="170" spans="1:17" x14ac:dyDescent="0.25">
      <c r="A170" s="142" t="s">
        <v>187</v>
      </c>
      <c r="B170" s="235">
        <f t="shared" ref="B170:Q170" si="13">IF(B$45=0,0,B$45/B$5)</f>
        <v>1.7648256787374736E-2</v>
      </c>
      <c r="C170" s="235">
        <f t="shared" si="13"/>
        <v>2.0335562192377803E-2</v>
      </c>
      <c r="D170" s="235">
        <f t="shared" si="13"/>
        <v>2.2348144377993671E-2</v>
      </c>
      <c r="E170" s="235">
        <f t="shared" si="13"/>
        <v>2.416929945886782E-2</v>
      </c>
      <c r="F170" s="235">
        <f t="shared" si="13"/>
        <v>1.8405858657602074E-2</v>
      </c>
      <c r="G170" s="235">
        <f t="shared" si="13"/>
        <v>1.484898210662336E-2</v>
      </c>
      <c r="H170" s="235">
        <f t="shared" si="13"/>
        <v>1.4587488444242441E-2</v>
      </c>
      <c r="I170" s="235">
        <f t="shared" si="13"/>
        <v>1.5126594266367397E-2</v>
      </c>
      <c r="J170" s="235">
        <f t="shared" si="13"/>
        <v>1.8387231107736688E-2</v>
      </c>
      <c r="K170" s="235">
        <f t="shared" si="13"/>
        <v>2.1757999523569403E-2</v>
      </c>
      <c r="L170" s="235">
        <f t="shared" si="13"/>
        <v>2.4377356001030026E-2</v>
      </c>
      <c r="M170" s="235">
        <f t="shared" si="13"/>
        <v>2.4717570049960995E-2</v>
      </c>
      <c r="N170" s="235">
        <f t="shared" si="13"/>
        <v>2.0570947023072376E-2</v>
      </c>
      <c r="O170" s="235">
        <f t="shared" si="13"/>
        <v>2.4416455802960965E-2</v>
      </c>
      <c r="P170" s="235">
        <f t="shared" si="13"/>
        <v>2.2631221535084001E-2</v>
      </c>
      <c r="Q170" s="235">
        <f t="shared" si="13"/>
        <v>3.059488938616094E-2</v>
      </c>
    </row>
    <row r="171" spans="1:17" x14ac:dyDescent="0.25">
      <c r="A171" s="142" t="s">
        <v>186</v>
      </c>
      <c r="B171" s="235">
        <f t="shared" ref="B171:Q171" si="14">IF(B$56=0,0,B$56/B$5)</f>
        <v>3.7380515967289513E-4</v>
      </c>
      <c r="C171" s="235">
        <f t="shared" si="14"/>
        <v>1.342948646429328E-4</v>
      </c>
      <c r="D171" s="235">
        <f t="shared" si="14"/>
        <v>1.8030805975885862E-4</v>
      </c>
      <c r="E171" s="235">
        <f t="shared" si="14"/>
        <v>4.0799294459003195E-5</v>
      </c>
      <c r="F171" s="235">
        <f t="shared" si="14"/>
        <v>2.3075232991738069E-4</v>
      </c>
      <c r="G171" s="235">
        <f t="shared" si="14"/>
        <v>2.0144354926573656E-4</v>
      </c>
      <c r="H171" s="235">
        <f t="shared" si="14"/>
        <v>4.8307140595918615E-4</v>
      </c>
      <c r="I171" s="235">
        <f t="shared" si="14"/>
        <v>3.5290731200567885E-4</v>
      </c>
      <c r="J171" s="235">
        <f t="shared" si="14"/>
        <v>2.9112963592323919E-4</v>
      </c>
      <c r="K171" s="235">
        <f t="shared" si="14"/>
        <v>6.0897311392133164E-4</v>
      </c>
      <c r="L171" s="235">
        <f t="shared" si="14"/>
        <v>6.2593255234132919E-4</v>
      </c>
      <c r="M171" s="235">
        <f t="shared" si="14"/>
        <v>6.9920284065639845E-4</v>
      </c>
      <c r="N171" s="235">
        <f t="shared" si="14"/>
        <v>5.297202161841317E-4</v>
      </c>
      <c r="O171" s="235">
        <f t="shared" si="14"/>
        <v>9.9759825663708825E-4</v>
      </c>
      <c r="P171" s="235">
        <f t="shared" si="14"/>
        <v>9.6838546832196735E-4</v>
      </c>
      <c r="Q171" s="235">
        <f t="shared" si="14"/>
        <v>1.4152813231481749E-3</v>
      </c>
    </row>
    <row r="172" spans="1:17" x14ac:dyDescent="0.25">
      <c r="A172" s="72" t="s">
        <v>179</v>
      </c>
      <c r="B172" s="234">
        <f t="shared" ref="B172:Q172" si="15">IF(B$57=0,0,B$57/B$5)</f>
        <v>5.7779731144004427E-3</v>
      </c>
      <c r="C172" s="234">
        <f t="shared" si="15"/>
        <v>6.6869411121846817E-3</v>
      </c>
      <c r="D172" s="234">
        <f t="shared" si="15"/>
        <v>7.2238310297054534E-3</v>
      </c>
      <c r="E172" s="234">
        <f t="shared" si="15"/>
        <v>7.7851092205402676E-3</v>
      </c>
      <c r="F172" s="234">
        <f t="shared" si="15"/>
        <v>5.9414563664522873E-3</v>
      </c>
      <c r="G172" s="234">
        <f t="shared" si="15"/>
        <v>4.8019192382285844E-3</v>
      </c>
      <c r="H172" s="234">
        <f t="shared" si="15"/>
        <v>4.7232724246420756E-3</v>
      </c>
      <c r="I172" s="234">
        <f t="shared" si="15"/>
        <v>4.8370039426346243E-3</v>
      </c>
      <c r="J172" s="234">
        <f t="shared" si="15"/>
        <v>5.8652002272673396E-3</v>
      </c>
      <c r="K172" s="234">
        <f t="shared" si="15"/>
        <v>6.9863152035765522E-3</v>
      </c>
      <c r="L172" s="234">
        <f t="shared" si="15"/>
        <v>7.8297534618651122E-3</v>
      </c>
      <c r="M172" s="234">
        <f t="shared" si="15"/>
        <v>7.9025595376902361E-3</v>
      </c>
      <c r="N172" s="234">
        <f t="shared" si="15"/>
        <v>6.6687402785457284E-3</v>
      </c>
      <c r="O172" s="234">
        <f t="shared" si="15"/>
        <v>7.7663788292871962E-3</v>
      </c>
      <c r="P172" s="234">
        <f t="shared" si="15"/>
        <v>7.1698213696823531E-3</v>
      </c>
      <c r="Q172" s="234">
        <f t="shared" si="15"/>
        <v>9.7288096601075413E-3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0.99999999999999989</v>
      </c>
      <c r="C175" s="77">
        <f t="shared" si="16"/>
        <v>1.0000000000000002</v>
      </c>
      <c r="D175" s="77">
        <f t="shared" si="16"/>
        <v>0.99999999999999978</v>
      </c>
      <c r="E175" s="77">
        <f t="shared" si="16"/>
        <v>1</v>
      </c>
      <c r="F175" s="77">
        <f t="shared" si="16"/>
        <v>0.99999999999999978</v>
      </c>
      <c r="G175" s="77">
        <f t="shared" si="16"/>
        <v>1</v>
      </c>
      <c r="H175" s="77">
        <f t="shared" si="16"/>
        <v>1.0000000000000002</v>
      </c>
      <c r="I175" s="77">
        <f t="shared" si="16"/>
        <v>1</v>
      </c>
      <c r="J175" s="77">
        <f t="shared" si="16"/>
        <v>1</v>
      </c>
      <c r="K175" s="77">
        <f t="shared" si="16"/>
        <v>1</v>
      </c>
      <c r="L175" s="77">
        <f t="shared" si="16"/>
        <v>0.99999999999999989</v>
      </c>
      <c r="M175" s="77">
        <f t="shared" si="16"/>
        <v>0.99999999999999967</v>
      </c>
      <c r="N175" s="77">
        <f t="shared" si="16"/>
        <v>1.0000000000000002</v>
      </c>
      <c r="O175" s="77">
        <f t="shared" si="16"/>
        <v>1.0000000000000002</v>
      </c>
      <c r="P175" s="77">
        <f t="shared" si="16"/>
        <v>1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8.2290619631003609E-3</v>
      </c>
      <c r="C176" s="240">
        <f t="shared" si="17"/>
        <v>8.3532932719301168E-3</v>
      </c>
      <c r="D176" s="240">
        <f t="shared" si="17"/>
        <v>8.3430927215155902E-3</v>
      </c>
      <c r="E176" s="240">
        <f t="shared" si="17"/>
        <v>8.3957502952632275E-3</v>
      </c>
      <c r="F176" s="240">
        <f t="shared" si="17"/>
        <v>8.2983569849441868E-3</v>
      </c>
      <c r="G176" s="240">
        <f t="shared" si="17"/>
        <v>8.2894558662992297E-3</v>
      </c>
      <c r="H176" s="240">
        <f t="shared" si="17"/>
        <v>8.1283730393705254E-3</v>
      </c>
      <c r="I176" s="240">
        <f t="shared" si="17"/>
        <v>8.2551686322080778E-3</v>
      </c>
      <c r="J176" s="240">
        <f t="shared" si="17"/>
        <v>8.3114615582318835E-3</v>
      </c>
      <c r="K176" s="240">
        <f t="shared" si="17"/>
        <v>8.2398201614979454E-3</v>
      </c>
      <c r="L176" s="240">
        <f t="shared" si="17"/>
        <v>8.2454682729246748E-3</v>
      </c>
      <c r="M176" s="240">
        <f t="shared" si="17"/>
        <v>8.2213084203124984E-3</v>
      </c>
      <c r="N176" s="240">
        <f t="shared" si="17"/>
        <v>8.2342175207678354E-3</v>
      </c>
      <c r="O176" s="240">
        <f t="shared" si="17"/>
        <v>8.1300473365088846E-3</v>
      </c>
      <c r="P176" s="240">
        <f t="shared" si="17"/>
        <v>8.1178072307263715E-3</v>
      </c>
      <c r="Q176" s="240">
        <f t="shared" si="17"/>
        <v>8.0438358451140387E-3</v>
      </c>
    </row>
    <row r="177" spans="1:17" x14ac:dyDescent="0.25">
      <c r="A177" s="76" t="s">
        <v>82</v>
      </c>
      <c r="B177" s="239">
        <f t="shared" ref="B177:Q177" si="18">IF(B$62=0,0,B$62/B$60)</f>
        <v>5.3844820358524672E-3</v>
      </c>
      <c r="C177" s="239">
        <f t="shared" si="18"/>
        <v>5.465769703108316E-3</v>
      </c>
      <c r="D177" s="239">
        <f t="shared" si="18"/>
        <v>5.4590952266358921E-3</v>
      </c>
      <c r="E177" s="239">
        <f t="shared" si="18"/>
        <v>5.4935504004050431E-3</v>
      </c>
      <c r="F177" s="239">
        <f t="shared" si="18"/>
        <v>5.4298235100040974E-3</v>
      </c>
      <c r="G177" s="239">
        <f t="shared" si="18"/>
        <v>5.4239992843927633E-3</v>
      </c>
      <c r="H177" s="239">
        <f t="shared" si="18"/>
        <v>5.3185987427792486E-3</v>
      </c>
      <c r="I177" s="239">
        <f t="shared" si="18"/>
        <v>5.4015642855009408E-3</v>
      </c>
      <c r="J177" s="239">
        <f t="shared" si="18"/>
        <v>5.4383981616194996E-3</v>
      </c>
      <c r="K177" s="239">
        <f t="shared" si="18"/>
        <v>5.3915213954137007E-3</v>
      </c>
      <c r="L177" s="239">
        <f t="shared" si="18"/>
        <v>5.3952170966552384E-3</v>
      </c>
      <c r="M177" s="239">
        <f t="shared" si="18"/>
        <v>5.3794086979625996E-3</v>
      </c>
      <c r="N177" s="239">
        <f t="shared" si="18"/>
        <v>5.387855446791625E-3</v>
      </c>
      <c r="O177" s="239">
        <f t="shared" si="18"/>
        <v>5.3196942774713695E-3</v>
      </c>
      <c r="P177" s="239">
        <f t="shared" si="18"/>
        <v>5.3116852686683714E-3</v>
      </c>
      <c r="Q177" s="239">
        <f t="shared" si="18"/>
        <v>5.2632839321876505E-3</v>
      </c>
    </row>
    <row r="178" spans="1:17" x14ac:dyDescent="0.25">
      <c r="A178" s="76" t="s">
        <v>81</v>
      </c>
      <c r="B178" s="239">
        <f t="shared" ref="B178:Q178" si="19">IF(B$63=0,0,B$63/B$60)</f>
        <v>7.4570415640147587E-3</v>
      </c>
      <c r="C178" s="239">
        <f t="shared" si="19"/>
        <v>7.5696179472829212E-3</v>
      </c>
      <c r="D178" s="239">
        <f t="shared" si="19"/>
        <v>7.5603743750801543E-3</v>
      </c>
      <c r="E178" s="239">
        <f t="shared" si="19"/>
        <v>7.6080918084713558E-3</v>
      </c>
      <c r="F178" s="239">
        <f t="shared" si="19"/>
        <v>7.5198355811683278E-3</v>
      </c>
      <c r="G178" s="239">
        <f t="shared" si="19"/>
        <v>7.5117695328144225E-3</v>
      </c>
      <c r="H178" s="239">
        <f t="shared" si="19"/>
        <v>7.3657989056587865E-3</v>
      </c>
      <c r="I178" s="239">
        <f t="shared" si="19"/>
        <v>7.4806990012180712E-3</v>
      </c>
      <c r="J178" s="239">
        <f t="shared" si="19"/>
        <v>7.5317107314738247E-3</v>
      </c>
      <c r="K178" s="239">
        <f t="shared" si="19"/>
        <v>7.4667904677129474E-3</v>
      </c>
      <c r="L178" s="239">
        <f t="shared" si="19"/>
        <v>7.471908694049823E-3</v>
      </c>
      <c r="M178" s="239">
        <f t="shared" si="19"/>
        <v>7.4500154301617464E-3</v>
      </c>
      <c r="N178" s="239">
        <f t="shared" si="19"/>
        <v>7.4617134461787814E-3</v>
      </c>
      <c r="O178" s="239">
        <f t="shared" si="19"/>
        <v>7.3673161263830009E-3</v>
      </c>
      <c r="P178" s="239">
        <f t="shared" si="19"/>
        <v>7.3562243424132824E-3</v>
      </c>
      <c r="Q178" s="239">
        <f t="shared" si="19"/>
        <v>7.2891926807813262E-3</v>
      </c>
    </row>
    <row r="179" spans="1:17" x14ac:dyDescent="0.25">
      <c r="A179" s="76" t="s">
        <v>80</v>
      </c>
      <c r="B179" s="239">
        <f t="shared" ref="B179:Q179" si="20">IF(B$64=0,0,B$64/B$60)</f>
        <v>2.3582820052837655E-2</v>
      </c>
      <c r="C179" s="239">
        <f t="shared" si="20"/>
        <v>2.3938841749380678E-2</v>
      </c>
      <c r="D179" s="239">
        <f t="shared" si="20"/>
        <v>2.3909609043885886E-2</v>
      </c>
      <c r="E179" s="239">
        <f t="shared" si="20"/>
        <v>2.4060514954143703E-2</v>
      </c>
      <c r="F179" s="239">
        <f t="shared" si="20"/>
        <v>2.378140550984699E-2</v>
      </c>
      <c r="G179" s="239">
        <f t="shared" si="20"/>
        <v>2.3755896711855892E-2</v>
      </c>
      <c r="H179" s="239">
        <f t="shared" si="20"/>
        <v>2.3294266049929166E-2</v>
      </c>
      <c r="I179" s="239">
        <f t="shared" si="20"/>
        <v>2.3657636463566722E-2</v>
      </c>
      <c r="J179" s="239">
        <f t="shared" si="20"/>
        <v>2.3818960555014812E-2</v>
      </c>
      <c r="K179" s="239">
        <f t="shared" si="20"/>
        <v>2.3613650864179291E-2</v>
      </c>
      <c r="L179" s="239">
        <f t="shared" si="20"/>
        <v>2.3629837204252099E-2</v>
      </c>
      <c r="M179" s="239">
        <f t="shared" si="20"/>
        <v>2.3560599974150918E-2</v>
      </c>
      <c r="N179" s="239">
        <f t="shared" si="20"/>
        <v>2.3597594833886737E-2</v>
      </c>
      <c r="O179" s="239">
        <f t="shared" si="20"/>
        <v>2.3299064245435052E-2</v>
      </c>
      <c r="P179" s="239">
        <f t="shared" si="20"/>
        <v>2.3263986588541577E-2</v>
      </c>
      <c r="Q179" s="239">
        <f t="shared" si="20"/>
        <v>2.3051999622861044E-2</v>
      </c>
    </row>
    <row r="180" spans="1:17" x14ac:dyDescent="0.25">
      <c r="A180" s="129" t="s">
        <v>79</v>
      </c>
      <c r="B180" s="238">
        <f t="shared" ref="B180:Q180" si="21">IF(B$65=0,0,B$65/B$60)</f>
        <v>3.79645597219034E-2</v>
      </c>
      <c r="C180" s="238">
        <f t="shared" si="21"/>
        <v>3.8827795574369259E-2</v>
      </c>
      <c r="D180" s="238">
        <f t="shared" si="21"/>
        <v>3.8317233961272845E-2</v>
      </c>
      <c r="E180" s="238">
        <f t="shared" si="21"/>
        <v>3.9018199971558691E-2</v>
      </c>
      <c r="F180" s="238">
        <f t="shared" si="21"/>
        <v>3.8656526345688294E-2</v>
      </c>
      <c r="G180" s="238">
        <f t="shared" si="21"/>
        <v>3.8689451936307878E-2</v>
      </c>
      <c r="H180" s="238">
        <f t="shared" si="21"/>
        <v>3.7302342791477906E-2</v>
      </c>
      <c r="I180" s="238">
        <f t="shared" si="21"/>
        <v>3.7976441085460361E-2</v>
      </c>
      <c r="J180" s="238">
        <f t="shared" si="21"/>
        <v>3.8640261597507969E-2</v>
      </c>
      <c r="K180" s="238">
        <f t="shared" si="21"/>
        <v>3.8621058107992698E-2</v>
      </c>
      <c r="L180" s="238">
        <f t="shared" si="21"/>
        <v>3.8571296200040323E-2</v>
      </c>
      <c r="M180" s="238">
        <f t="shared" si="21"/>
        <v>3.847793968110045E-2</v>
      </c>
      <c r="N180" s="238">
        <f t="shared" si="21"/>
        <v>3.8556534794035507E-2</v>
      </c>
      <c r="O180" s="238">
        <f t="shared" si="21"/>
        <v>3.8003370779938983E-2</v>
      </c>
      <c r="P180" s="238">
        <f t="shared" si="21"/>
        <v>3.8036381460639722E-2</v>
      </c>
      <c r="Q180" s="238">
        <f t="shared" si="21"/>
        <v>3.7549852679239056E-2</v>
      </c>
    </row>
    <row r="181" spans="1:17" x14ac:dyDescent="0.25">
      <c r="A181" s="127" t="s">
        <v>183</v>
      </c>
      <c r="B181" s="237">
        <f t="shared" ref="B181:Q181" si="22">IF(B$70=0,0,B$70/B$60)</f>
        <v>0.13984758263813207</v>
      </c>
      <c r="C181" s="237">
        <f t="shared" si="22"/>
        <v>0.14198683017052233</v>
      </c>
      <c r="D181" s="237">
        <f t="shared" si="22"/>
        <v>0.14178002535422446</v>
      </c>
      <c r="E181" s="237">
        <f t="shared" si="22"/>
        <v>0.1427091072655402</v>
      </c>
      <c r="F181" s="237">
        <f t="shared" si="22"/>
        <v>0.14105902935085754</v>
      </c>
      <c r="G181" s="237">
        <f t="shared" si="22"/>
        <v>0.14091243091033964</v>
      </c>
      <c r="H181" s="237">
        <f t="shared" si="22"/>
        <v>0.13812460517686567</v>
      </c>
      <c r="I181" s="237">
        <f t="shared" si="22"/>
        <v>0.14027831201279672</v>
      </c>
      <c r="J181" s="237">
        <f t="shared" si="22"/>
        <v>0.14127182889346862</v>
      </c>
      <c r="K181" s="237">
        <f t="shared" si="22"/>
        <v>0.14007721994275044</v>
      </c>
      <c r="L181" s="237">
        <f t="shared" si="22"/>
        <v>0.1401662653744625</v>
      </c>
      <c r="M181" s="237">
        <f t="shared" si="22"/>
        <v>0.13975694228416807</v>
      </c>
      <c r="N181" s="237">
        <f t="shared" si="22"/>
        <v>0.13998137616217796</v>
      </c>
      <c r="O181" s="237">
        <f t="shared" si="22"/>
        <v>0.13819047245951363</v>
      </c>
      <c r="P181" s="237">
        <f t="shared" si="22"/>
        <v>0.13800003862964766</v>
      </c>
      <c r="Q181" s="237">
        <f t="shared" si="22"/>
        <v>0.13672653422777681</v>
      </c>
    </row>
    <row r="182" spans="1:17" x14ac:dyDescent="0.25">
      <c r="A182" s="142" t="s">
        <v>192</v>
      </c>
      <c r="B182" s="235">
        <f t="shared" ref="B182:Q182" si="23">IF(B$71=0,0,B$71/B$60)</f>
        <v>0.13620702571984494</v>
      </c>
      <c r="C182" s="235">
        <f t="shared" si="23"/>
        <v>0.13829131302069775</v>
      </c>
      <c r="D182" s="235">
        <f t="shared" si="23"/>
        <v>0.13808902095257805</v>
      </c>
      <c r="E182" s="235">
        <f t="shared" si="23"/>
        <v>0.13899480702589098</v>
      </c>
      <c r="F182" s="235">
        <f t="shared" si="23"/>
        <v>0.13738781614728451</v>
      </c>
      <c r="G182" s="235">
        <f t="shared" si="23"/>
        <v>0.13724515558318662</v>
      </c>
      <c r="H182" s="235">
        <f t="shared" si="23"/>
        <v>0.13452859328199959</v>
      </c>
      <c r="I182" s="235">
        <f t="shared" si="23"/>
        <v>0.13662620544094523</v>
      </c>
      <c r="J182" s="235">
        <f t="shared" si="23"/>
        <v>0.13759481819497357</v>
      </c>
      <c r="K182" s="235">
        <f t="shared" si="23"/>
        <v>0.1364319035714685</v>
      </c>
      <c r="L182" s="235">
        <f t="shared" si="23"/>
        <v>0.13651845026502279</v>
      </c>
      <c r="M182" s="235">
        <f t="shared" si="23"/>
        <v>0.13611981555196581</v>
      </c>
      <c r="N182" s="235">
        <f t="shared" si="23"/>
        <v>0.13633853841270763</v>
      </c>
      <c r="O182" s="235">
        <f t="shared" si="23"/>
        <v>0.1345937198515435</v>
      </c>
      <c r="P182" s="235">
        <f t="shared" si="23"/>
        <v>0.13440870107408406</v>
      </c>
      <c r="Q182" s="235">
        <f t="shared" si="23"/>
        <v>0.13316792179214232</v>
      </c>
    </row>
    <row r="183" spans="1:17" x14ac:dyDescent="0.25">
      <c r="A183" s="142" t="s">
        <v>191</v>
      </c>
      <c r="B183" s="235">
        <f t="shared" ref="B183:Q183" si="24">IF(B$82=0,0,B$82/B$60)</f>
        <v>3.640556918287127E-3</v>
      </c>
      <c r="C183" s="235">
        <f t="shared" si="24"/>
        <v>3.6955171498245696E-3</v>
      </c>
      <c r="D183" s="235">
        <f t="shared" si="24"/>
        <v>3.6910044016464196E-3</v>
      </c>
      <c r="E183" s="235">
        <f t="shared" si="24"/>
        <v>3.7143002396492135E-3</v>
      </c>
      <c r="F183" s="235">
        <f t="shared" si="24"/>
        <v>3.6712132035730391E-3</v>
      </c>
      <c r="G183" s="235">
        <f t="shared" si="24"/>
        <v>3.6672753271530497E-3</v>
      </c>
      <c r="H183" s="235">
        <f t="shared" si="24"/>
        <v>3.5960118948660824E-3</v>
      </c>
      <c r="I183" s="235">
        <f t="shared" si="24"/>
        <v>3.6521065718514946E-3</v>
      </c>
      <c r="J183" s="235">
        <f t="shared" si="24"/>
        <v>3.6770106984950392E-3</v>
      </c>
      <c r="K183" s="235">
        <f t="shared" si="24"/>
        <v>3.6453163712819115E-3</v>
      </c>
      <c r="L183" s="235">
        <f t="shared" si="24"/>
        <v>3.647815109439696E-3</v>
      </c>
      <c r="M183" s="235">
        <f t="shared" si="24"/>
        <v>3.6371267322022447E-3</v>
      </c>
      <c r="N183" s="235">
        <f t="shared" si="24"/>
        <v>3.6428377494703299E-3</v>
      </c>
      <c r="O183" s="235">
        <f t="shared" si="24"/>
        <v>3.5967526079701486E-3</v>
      </c>
      <c r="P183" s="235">
        <f t="shared" si="24"/>
        <v>3.5913375555636021E-3</v>
      </c>
      <c r="Q183" s="235">
        <f t="shared" si="24"/>
        <v>3.5586124356345073E-3</v>
      </c>
    </row>
    <row r="184" spans="1:17" x14ac:dyDescent="0.25">
      <c r="A184" s="127" t="s">
        <v>181</v>
      </c>
      <c r="B184" s="237">
        <f t="shared" ref="B184:Q184" si="25">IF(B$83=0,0,B$83/B$60)</f>
        <v>0.62529231132708185</v>
      </c>
      <c r="C184" s="237">
        <f t="shared" si="25"/>
        <v>0.62011975340356473</v>
      </c>
      <c r="D184" s="237">
        <f t="shared" si="25"/>
        <v>0.6210141123742825</v>
      </c>
      <c r="E184" s="237">
        <f t="shared" si="25"/>
        <v>0.61846981291402781</v>
      </c>
      <c r="F184" s="237">
        <f t="shared" si="25"/>
        <v>0.62218035925544601</v>
      </c>
      <c r="G184" s="237">
        <f t="shared" si="25"/>
        <v>0.62244625304249634</v>
      </c>
      <c r="H184" s="237">
        <f t="shared" si="25"/>
        <v>0.62942107117807045</v>
      </c>
      <c r="I184" s="237">
        <f t="shared" si="25"/>
        <v>0.62408367378108975</v>
      </c>
      <c r="J184" s="237">
        <f t="shared" si="25"/>
        <v>0.62147999690736921</v>
      </c>
      <c r="K184" s="237">
        <f t="shared" si="25"/>
        <v>0.6237070380469063</v>
      </c>
      <c r="L184" s="237">
        <f t="shared" si="25"/>
        <v>0.62366867539319226</v>
      </c>
      <c r="M184" s="237">
        <f t="shared" si="25"/>
        <v>0.62459451733672211</v>
      </c>
      <c r="N184" s="237">
        <f t="shared" si="25"/>
        <v>0.62414268422151276</v>
      </c>
      <c r="O184" s="237">
        <f t="shared" si="25"/>
        <v>0.62811789731962786</v>
      </c>
      <c r="P184" s="237">
        <f t="shared" si="25"/>
        <v>0.62843899798591341</v>
      </c>
      <c r="Q184" s="237">
        <f t="shared" si="25"/>
        <v>0.63180730302062593</v>
      </c>
    </row>
    <row r="185" spans="1:17" x14ac:dyDescent="0.25">
      <c r="A185" s="142" t="s">
        <v>190</v>
      </c>
      <c r="B185" s="235">
        <f t="shared" ref="B185:Q185" si="26">IF(B$84=0,0,B$84/B$60)</f>
        <v>0.51839665052590811</v>
      </c>
      <c r="C185" s="235">
        <f t="shared" si="26"/>
        <v>0.58643529219339341</v>
      </c>
      <c r="D185" s="235">
        <f t="shared" si="26"/>
        <v>0.5792007973832507</v>
      </c>
      <c r="E185" s="235">
        <f t="shared" si="26"/>
        <v>0.60963520204394106</v>
      </c>
      <c r="F185" s="235">
        <f t="shared" si="26"/>
        <v>0.5574682932638414</v>
      </c>
      <c r="G185" s="235">
        <f t="shared" si="26"/>
        <v>0.55262228823249659</v>
      </c>
      <c r="H185" s="235">
        <f t="shared" si="26"/>
        <v>0.46249970453021366</v>
      </c>
      <c r="I185" s="235">
        <f t="shared" si="26"/>
        <v>0.50314919604384267</v>
      </c>
      <c r="J185" s="235">
        <f t="shared" si="26"/>
        <v>0.53864364891255567</v>
      </c>
      <c r="K185" s="235">
        <f t="shared" si="26"/>
        <v>0.47949296427826638</v>
      </c>
      <c r="L185" s="235">
        <f t="shared" si="26"/>
        <v>0.49131538446171291</v>
      </c>
      <c r="M185" s="235">
        <f t="shared" si="26"/>
        <v>0.47853955490947536</v>
      </c>
      <c r="N185" s="235">
        <f t="shared" si="26"/>
        <v>0.49281235038876064</v>
      </c>
      <c r="O185" s="235">
        <f t="shared" si="26"/>
        <v>0.41843155032423873</v>
      </c>
      <c r="P185" s="235">
        <f t="shared" si="26"/>
        <v>0.40828902777947812</v>
      </c>
      <c r="Q185" s="235">
        <f t="shared" si="26"/>
        <v>0.39685146703645724</v>
      </c>
    </row>
    <row r="186" spans="1:17" x14ac:dyDescent="0.25">
      <c r="A186" s="142" t="s">
        <v>189</v>
      </c>
      <c r="B186" s="235">
        <f t="shared" ref="B186:Q186" si="27">IF(B$90=0,0,B$90/B$60)</f>
        <v>0.1068956608011737</v>
      </c>
      <c r="C186" s="235">
        <f t="shared" si="27"/>
        <v>3.3684461210171289E-2</v>
      </c>
      <c r="D186" s="235">
        <f t="shared" si="27"/>
        <v>4.1813314991031886E-2</v>
      </c>
      <c r="E186" s="235">
        <f t="shared" si="27"/>
        <v>8.8346108700867107E-3</v>
      </c>
      <c r="F186" s="235">
        <f t="shared" si="27"/>
        <v>6.4712065991604631E-2</v>
      </c>
      <c r="G186" s="235">
        <f t="shared" si="27"/>
        <v>6.9823964809999736E-2</v>
      </c>
      <c r="H186" s="235">
        <f t="shared" si="27"/>
        <v>0.16692136664785678</v>
      </c>
      <c r="I186" s="235">
        <f t="shared" si="27"/>
        <v>0.12093447773724707</v>
      </c>
      <c r="J186" s="235">
        <f t="shared" si="27"/>
        <v>8.2836347994813472E-2</v>
      </c>
      <c r="K186" s="235">
        <f t="shared" si="27"/>
        <v>0.14421407376864001</v>
      </c>
      <c r="L186" s="235">
        <f t="shared" si="27"/>
        <v>0.13235329093147935</v>
      </c>
      <c r="M186" s="235">
        <f t="shared" si="27"/>
        <v>0.14605496242724675</v>
      </c>
      <c r="N186" s="235">
        <f t="shared" si="27"/>
        <v>0.13133033383275219</v>
      </c>
      <c r="O186" s="235">
        <f t="shared" si="27"/>
        <v>0.2096863469953891</v>
      </c>
      <c r="P186" s="235">
        <f t="shared" si="27"/>
        <v>0.22014997020643526</v>
      </c>
      <c r="Q186" s="235">
        <f t="shared" si="27"/>
        <v>0.23495583598416872</v>
      </c>
    </row>
    <row r="187" spans="1:17" x14ac:dyDescent="0.25">
      <c r="A187" s="127" t="s">
        <v>180</v>
      </c>
      <c r="B187" s="236">
        <f t="shared" ref="B187:Q187" si="28">IF(B$91=0,0,B$91/B$60)</f>
        <v>0.11205890728902075</v>
      </c>
      <c r="C187" s="236">
        <f t="shared" si="28"/>
        <v>0.11294823236317306</v>
      </c>
      <c r="D187" s="236">
        <f t="shared" si="28"/>
        <v>0.1128764013113656</v>
      </c>
      <c r="E187" s="236">
        <f t="shared" si="28"/>
        <v>0.11324778519439417</v>
      </c>
      <c r="F187" s="236">
        <f t="shared" si="28"/>
        <v>0.11255305636701697</v>
      </c>
      <c r="G187" s="236">
        <f t="shared" si="28"/>
        <v>0.11249260056576722</v>
      </c>
      <c r="H187" s="236">
        <f t="shared" si="28"/>
        <v>0.11135338357913292</v>
      </c>
      <c r="I187" s="236">
        <f t="shared" si="28"/>
        <v>0.11255579016846312</v>
      </c>
      <c r="J187" s="236">
        <f t="shared" si="28"/>
        <v>0.11292178371622251</v>
      </c>
      <c r="K187" s="236">
        <f t="shared" si="28"/>
        <v>0.11264713437640538</v>
      </c>
      <c r="L187" s="236">
        <f t="shared" si="28"/>
        <v>0.11258798490236764</v>
      </c>
      <c r="M187" s="236">
        <f t="shared" si="28"/>
        <v>0.11241389599881284</v>
      </c>
      <c r="N187" s="236">
        <f t="shared" si="28"/>
        <v>0.11242961512501057</v>
      </c>
      <c r="O187" s="236">
        <f t="shared" si="28"/>
        <v>0.11187240117820543</v>
      </c>
      <c r="P187" s="236">
        <f t="shared" si="28"/>
        <v>0.11183491172973015</v>
      </c>
      <c r="Q187" s="236">
        <f t="shared" si="28"/>
        <v>0.11098924001028825</v>
      </c>
    </row>
    <row r="188" spans="1:17" x14ac:dyDescent="0.25">
      <c r="A188" s="142" t="s">
        <v>188</v>
      </c>
      <c r="B188" s="235">
        <f t="shared" ref="B188:Q188" si="29">IF(B$92=0,0,B$92/B$60)</f>
        <v>1.2307044183678421E-2</v>
      </c>
      <c r="C188" s="235">
        <f t="shared" si="29"/>
        <v>1.392381950556572E-2</v>
      </c>
      <c r="D188" s="235">
        <f t="shared" si="29"/>
        <v>1.375057072106059E-2</v>
      </c>
      <c r="E188" s="235">
        <f t="shared" si="29"/>
        <v>1.4473101552390387E-2</v>
      </c>
      <c r="F188" s="235">
        <f t="shared" si="29"/>
        <v>1.3234628173692259E-2</v>
      </c>
      <c r="G188" s="235">
        <f t="shared" si="29"/>
        <v>1.3121342932008374E-2</v>
      </c>
      <c r="H188" s="235">
        <f t="shared" si="29"/>
        <v>1.0983490637041937E-2</v>
      </c>
      <c r="I188" s="235">
        <f t="shared" si="29"/>
        <v>1.2084090320603308E-2</v>
      </c>
      <c r="J188" s="235">
        <f t="shared" si="29"/>
        <v>1.2910866924339954E-2</v>
      </c>
      <c r="K188" s="235">
        <f t="shared" si="29"/>
        <v>1.1612115287534922E-2</v>
      </c>
      <c r="L188" s="235">
        <f t="shared" si="29"/>
        <v>1.1848795470295635E-2</v>
      </c>
      <c r="M188" s="235">
        <f t="shared" si="29"/>
        <v>1.1544625268535768E-2</v>
      </c>
      <c r="N188" s="235">
        <f t="shared" si="29"/>
        <v>1.1848737740591704E-2</v>
      </c>
      <c r="O188" s="235">
        <f t="shared" si="29"/>
        <v>1.016855740477037E-2</v>
      </c>
      <c r="P188" s="235">
        <f t="shared" si="29"/>
        <v>9.9471006799088761E-3</v>
      </c>
      <c r="Q188" s="235">
        <f t="shared" si="29"/>
        <v>9.5349429228411241E-3</v>
      </c>
    </row>
    <row r="189" spans="1:17" x14ac:dyDescent="0.25">
      <c r="A189" s="142" t="s">
        <v>187</v>
      </c>
      <c r="B189" s="235">
        <f t="shared" ref="B189:Q189" si="30">IF(B$93=0,0,B$93/B$60)</f>
        <v>9.6532883173833864E-2</v>
      </c>
      <c r="C189" s="235">
        <f t="shared" si="30"/>
        <v>9.8010062940814213E-2</v>
      </c>
      <c r="D189" s="235">
        <f t="shared" si="30"/>
        <v>9.7866694149993161E-2</v>
      </c>
      <c r="E189" s="235">
        <f t="shared" si="30"/>
        <v>9.850864445126066E-2</v>
      </c>
      <c r="F189" s="235">
        <f t="shared" si="30"/>
        <v>9.7369735045331737E-2</v>
      </c>
      <c r="G189" s="235">
        <f t="shared" si="30"/>
        <v>9.7268628399071758E-2</v>
      </c>
      <c r="H189" s="235">
        <f t="shared" si="30"/>
        <v>9.5343341580208948E-2</v>
      </c>
      <c r="I189" s="235">
        <f t="shared" si="30"/>
        <v>9.6829964964086274E-2</v>
      </c>
      <c r="J189" s="235">
        <f t="shared" si="30"/>
        <v>9.7516441901169038E-2</v>
      </c>
      <c r="K189" s="235">
        <f t="shared" si="30"/>
        <v>9.6692259000920849E-2</v>
      </c>
      <c r="L189" s="235">
        <f t="shared" si="30"/>
        <v>9.6753596526014049E-2</v>
      </c>
      <c r="M189" s="235">
        <f t="shared" si="30"/>
        <v>9.6471075430048653E-2</v>
      </c>
      <c r="N189" s="235">
        <f t="shared" si="30"/>
        <v>9.6626089081156913E-2</v>
      </c>
      <c r="O189" s="235">
        <f t="shared" si="30"/>
        <v>9.5389498197285441E-2</v>
      </c>
      <c r="P189" s="235">
        <f t="shared" si="30"/>
        <v>9.5258371363445116E-2</v>
      </c>
      <c r="Q189" s="235">
        <f t="shared" si="30"/>
        <v>9.437900408532432E-2</v>
      </c>
    </row>
    <row r="190" spans="1:17" x14ac:dyDescent="0.25">
      <c r="A190" s="142" t="s">
        <v>186</v>
      </c>
      <c r="B190" s="235">
        <f t="shared" ref="B190:Q190" si="31">IF(B$104=0,0,B$104/B$60)</f>
        <v>3.2189799315084856E-3</v>
      </c>
      <c r="C190" s="235">
        <f t="shared" si="31"/>
        <v>1.0143499167931305E-3</v>
      </c>
      <c r="D190" s="235">
        <f t="shared" si="31"/>
        <v>1.2591364403118656E-3</v>
      </c>
      <c r="E190" s="235">
        <f t="shared" si="31"/>
        <v>2.6603919074312456E-4</v>
      </c>
      <c r="F190" s="235">
        <f t="shared" si="31"/>
        <v>1.9486931479929682E-3</v>
      </c>
      <c r="G190" s="235">
        <f t="shared" si="31"/>
        <v>2.1026292346871004E-3</v>
      </c>
      <c r="H190" s="235">
        <f t="shared" si="31"/>
        <v>5.0265513618820441E-3</v>
      </c>
      <c r="I190" s="235">
        <f t="shared" si="31"/>
        <v>3.6417348837735346E-3</v>
      </c>
      <c r="J190" s="235">
        <f t="shared" si="31"/>
        <v>2.4944748907135207E-3</v>
      </c>
      <c r="K190" s="235">
        <f t="shared" si="31"/>
        <v>4.3427600879496001E-3</v>
      </c>
      <c r="L190" s="235">
        <f t="shared" si="31"/>
        <v>3.98559290605796E-3</v>
      </c>
      <c r="M190" s="235">
        <f t="shared" si="31"/>
        <v>4.3981953002284182E-3</v>
      </c>
      <c r="N190" s="235">
        <f t="shared" si="31"/>
        <v>3.9547883032619536E-3</v>
      </c>
      <c r="O190" s="235">
        <f t="shared" si="31"/>
        <v>6.3143455761496183E-3</v>
      </c>
      <c r="P190" s="235">
        <f t="shared" si="31"/>
        <v>6.6294396863761625E-3</v>
      </c>
      <c r="Q190" s="235">
        <f t="shared" si="31"/>
        <v>7.0752930021228079E-3</v>
      </c>
    </row>
    <row r="191" spans="1:17" x14ac:dyDescent="0.25">
      <c r="A191" s="72" t="s">
        <v>179</v>
      </c>
      <c r="B191" s="234">
        <f t="shared" ref="B191:Q191" si="32">IF(B$105=0,0,B$105/B$60)</f>
        <v>4.0183233408056497E-2</v>
      </c>
      <c r="C191" s="234">
        <f t="shared" si="32"/>
        <v>4.0789865816668672E-2</v>
      </c>
      <c r="D191" s="234">
        <f t="shared" si="32"/>
        <v>4.0740055631736827E-2</v>
      </c>
      <c r="E191" s="234">
        <f t="shared" si="32"/>
        <v>4.0997187196195974E-2</v>
      </c>
      <c r="F191" s="234">
        <f t="shared" si="32"/>
        <v>4.0521607095027445E-2</v>
      </c>
      <c r="G191" s="234">
        <f t="shared" si="32"/>
        <v>4.0478142149726663E-2</v>
      </c>
      <c r="H191" s="234">
        <f t="shared" si="32"/>
        <v>3.9691560536715333E-2</v>
      </c>
      <c r="I191" s="234">
        <f t="shared" si="32"/>
        <v>4.0310714569696336E-2</v>
      </c>
      <c r="J191" s="234">
        <f t="shared" si="32"/>
        <v>4.0585597879091773E-2</v>
      </c>
      <c r="K191" s="234">
        <f t="shared" si="32"/>
        <v>4.0235766637141263E-2</v>
      </c>
      <c r="L191" s="234">
        <f t="shared" si="32"/>
        <v>4.0263346862055439E-2</v>
      </c>
      <c r="M191" s="234">
        <f t="shared" si="32"/>
        <v>4.0145372176608587E-2</v>
      </c>
      <c r="N191" s="234">
        <f t="shared" si="32"/>
        <v>4.0208408449638376E-2</v>
      </c>
      <c r="O191" s="234">
        <f t="shared" si="32"/>
        <v>3.9699736276915955E-2</v>
      </c>
      <c r="P191" s="234">
        <f t="shared" si="32"/>
        <v>3.9639966763719475E-2</v>
      </c>
      <c r="Q191" s="234">
        <f t="shared" si="32"/>
        <v>3.9278757981126004E-2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0.99999999999999989</v>
      </c>
      <c r="C194" s="77">
        <f t="shared" si="33"/>
        <v>0.99999999999999989</v>
      </c>
      <c r="D194" s="77">
        <f t="shared" si="33"/>
        <v>0.99999999999999989</v>
      </c>
      <c r="E194" s="77">
        <f t="shared" si="33"/>
        <v>1</v>
      </c>
      <c r="F194" s="77">
        <f t="shared" si="33"/>
        <v>1</v>
      </c>
      <c r="G194" s="77">
        <f t="shared" si="33"/>
        <v>1</v>
      </c>
      <c r="H194" s="77">
        <f t="shared" si="33"/>
        <v>1.0000000000000002</v>
      </c>
      <c r="I194" s="77">
        <f t="shared" si="33"/>
        <v>1.0000000000000002</v>
      </c>
      <c r="J194" s="77">
        <f t="shared" si="33"/>
        <v>1</v>
      </c>
      <c r="K194" s="77">
        <f t="shared" si="33"/>
        <v>1</v>
      </c>
      <c r="L194" s="77">
        <f t="shared" si="33"/>
        <v>1</v>
      </c>
      <c r="M194" s="77">
        <f t="shared" si="33"/>
        <v>1.0000000000000002</v>
      </c>
      <c r="N194" s="77">
        <f t="shared" si="33"/>
        <v>1</v>
      </c>
      <c r="O194" s="77">
        <f t="shared" si="33"/>
        <v>1.0000000000000002</v>
      </c>
      <c r="P194" s="77">
        <f t="shared" si="33"/>
        <v>0.99999999999999989</v>
      </c>
      <c r="Q194" s="77">
        <f t="shared" si="33"/>
        <v>0.99999999999999989</v>
      </c>
    </row>
    <row r="195" spans="1:17" x14ac:dyDescent="0.25">
      <c r="A195" s="132" t="s">
        <v>83</v>
      </c>
      <c r="B195" s="240">
        <f t="shared" ref="B195:Q195" si="34">IF(B$109=0,0,B$109/B$108)</f>
        <v>8.8839766097854565E-3</v>
      </c>
      <c r="C195" s="240">
        <f t="shared" si="34"/>
        <v>9.0070956883272491E-3</v>
      </c>
      <c r="D195" s="240">
        <f t="shared" si="34"/>
        <v>8.9977465644705181E-3</v>
      </c>
      <c r="E195" s="240">
        <f t="shared" si="34"/>
        <v>9.0495254463408194E-3</v>
      </c>
      <c r="F195" s="240">
        <f t="shared" si="34"/>
        <v>8.9525551693048072E-3</v>
      </c>
      <c r="G195" s="240">
        <f t="shared" si="34"/>
        <v>8.9433463452100858E-3</v>
      </c>
      <c r="H195" s="240">
        <f t="shared" si="34"/>
        <v>8.7832745441808087E-3</v>
      </c>
      <c r="I195" s="240">
        <f t="shared" si="34"/>
        <v>8.8901250491244116E-3</v>
      </c>
      <c r="J195" s="240">
        <f t="shared" si="34"/>
        <v>8.9478729515777618E-3</v>
      </c>
      <c r="K195" s="240">
        <f t="shared" si="34"/>
        <v>8.8611864188984767E-3</v>
      </c>
      <c r="L195" s="240">
        <f t="shared" si="34"/>
        <v>8.8731742057848971E-3</v>
      </c>
      <c r="M195" s="240">
        <f t="shared" si="34"/>
        <v>8.849263689446803E-3</v>
      </c>
      <c r="N195" s="240">
        <f t="shared" si="34"/>
        <v>8.8670465052188216E-3</v>
      </c>
      <c r="O195" s="240">
        <f t="shared" si="34"/>
        <v>8.7513079580813589E-3</v>
      </c>
      <c r="P195" s="240">
        <f t="shared" si="34"/>
        <v>8.7363195850337552E-3</v>
      </c>
      <c r="Q195" s="240">
        <f t="shared" si="34"/>
        <v>8.6825325039572715E-3</v>
      </c>
    </row>
    <row r="196" spans="1:17" x14ac:dyDescent="0.25">
      <c r="A196" s="76" t="s">
        <v>82</v>
      </c>
      <c r="B196" s="239">
        <f t="shared" ref="B196:Q196" si="35">IF(B$110=0,0,B$110/B$108)</f>
        <v>6.9806876174794003E-3</v>
      </c>
      <c r="C196" s="239">
        <f t="shared" si="35"/>
        <v>7.0774298608240653E-3</v>
      </c>
      <c r="D196" s="239">
        <f t="shared" si="35"/>
        <v>7.0700836783646158E-3</v>
      </c>
      <c r="E196" s="239">
        <f t="shared" si="35"/>
        <v>7.1107695350924212E-3</v>
      </c>
      <c r="F196" s="239">
        <f t="shared" si="35"/>
        <v>7.0345740156869336E-3</v>
      </c>
      <c r="G196" s="239">
        <f t="shared" si="35"/>
        <v>7.0273380753920469E-3</v>
      </c>
      <c r="H196" s="239">
        <f t="shared" si="35"/>
        <v>6.9015598019416318E-3</v>
      </c>
      <c r="I196" s="239">
        <f t="shared" si="35"/>
        <v>6.9855188249718873E-3</v>
      </c>
      <c r="J196" s="239">
        <f t="shared" si="35"/>
        <v>7.0308949088246381E-3</v>
      </c>
      <c r="K196" s="239">
        <f t="shared" si="35"/>
        <v>6.9627799607719851E-3</v>
      </c>
      <c r="L196" s="239">
        <f t="shared" si="35"/>
        <v>6.9721995032983415E-3</v>
      </c>
      <c r="M196" s="239">
        <f t="shared" si="35"/>
        <v>6.953411537879226E-3</v>
      </c>
      <c r="N196" s="239">
        <f t="shared" si="35"/>
        <v>6.9673845915370815E-3</v>
      </c>
      <c r="O196" s="239">
        <f t="shared" si="35"/>
        <v>6.8764416863095245E-3</v>
      </c>
      <c r="P196" s="239">
        <f t="shared" si="35"/>
        <v>6.8646643984197368E-3</v>
      </c>
      <c r="Q196" s="239">
        <f t="shared" si="35"/>
        <v>6.8224005758836231E-3</v>
      </c>
    </row>
    <row r="197" spans="1:17" x14ac:dyDescent="0.25">
      <c r="A197" s="76" t="s">
        <v>81</v>
      </c>
      <c r="B197" s="239">
        <f t="shared" ref="B197:Q197" si="36">IF(B$111=0,0,B$111/B$108)</f>
        <v>8.7899349710614354E-3</v>
      </c>
      <c r="C197" s="239">
        <f t="shared" si="36"/>
        <v>8.9117507683798714E-3</v>
      </c>
      <c r="D197" s="239">
        <f t="shared" si="36"/>
        <v>8.9025006099939814E-3</v>
      </c>
      <c r="E197" s="239">
        <f t="shared" si="36"/>
        <v>8.9537313847365546E-3</v>
      </c>
      <c r="F197" s="239">
        <f t="shared" si="36"/>
        <v>8.8577875898898321E-3</v>
      </c>
      <c r="G197" s="239">
        <f t="shared" si="36"/>
        <v>8.8486762461180129E-3</v>
      </c>
      <c r="H197" s="239">
        <f t="shared" si="36"/>
        <v>8.6902988906218011E-3</v>
      </c>
      <c r="I197" s="239">
        <f t="shared" si="36"/>
        <v>8.7960183258851514E-3</v>
      </c>
      <c r="J197" s="239">
        <f t="shared" si="36"/>
        <v>8.8531549359389238E-3</v>
      </c>
      <c r="K197" s="239">
        <f t="shared" si="36"/>
        <v>8.767386026520765E-3</v>
      </c>
      <c r="L197" s="239">
        <f t="shared" si="36"/>
        <v>8.7792469162784603E-3</v>
      </c>
      <c r="M197" s="239">
        <f t="shared" si="36"/>
        <v>8.7555895055301224E-3</v>
      </c>
      <c r="N197" s="239">
        <f t="shared" si="36"/>
        <v>8.7731840806966315E-3</v>
      </c>
      <c r="O197" s="239">
        <f t="shared" si="36"/>
        <v>8.6586706879145242E-3</v>
      </c>
      <c r="P197" s="239">
        <f t="shared" si="36"/>
        <v>8.6438409748032415E-3</v>
      </c>
      <c r="Q197" s="239">
        <f t="shared" si="36"/>
        <v>8.5906232587159726E-3</v>
      </c>
    </row>
    <row r="198" spans="1:17" x14ac:dyDescent="0.25">
      <c r="A198" s="76" t="s">
        <v>80</v>
      </c>
      <c r="B198" s="239">
        <f t="shared" ref="B198:Q198" si="37">IF(B$112=0,0,B$112/B$108)</f>
        <v>4.5416743506382487E-2</v>
      </c>
      <c r="C198" s="239">
        <f t="shared" si="37"/>
        <v>4.6046153944576992E-2</v>
      </c>
      <c r="D198" s="239">
        <f t="shared" si="37"/>
        <v>4.5998359271216094E-2</v>
      </c>
      <c r="E198" s="239">
        <f t="shared" si="37"/>
        <v>4.6263063727367007E-2</v>
      </c>
      <c r="F198" s="239">
        <f t="shared" si="37"/>
        <v>4.576733142264252E-2</v>
      </c>
      <c r="G198" s="239">
        <f t="shared" si="37"/>
        <v>4.5720253990961218E-2</v>
      </c>
      <c r="H198" s="239">
        <f t="shared" si="37"/>
        <v>4.4901933519254478E-2</v>
      </c>
      <c r="I198" s="239">
        <f t="shared" si="37"/>
        <v>4.5448175612148527E-2</v>
      </c>
      <c r="J198" s="239">
        <f t="shared" si="37"/>
        <v>4.5743394947920596E-2</v>
      </c>
      <c r="K198" s="239">
        <f t="shared" si="37"/>
        <v>4.5300235291712558E-2</v>
      </c>
      <c r="L198" s="239">
        <f t="shared" si="37"/>
        <v>4.5361519361464625E-2</v>
      </c>
      <c r="M198" s="239">
        <f t="shared" si="37"/>
        <v>4.5239283809151681E-2</v>
      </c>
      <c r="N198" s="239">
        <f t="shared" si="37"/>
        <v>4.5330193276636024E-2</v>
      </c>
      <c r="O198" s="239">
        <f t="shared" si="37"/>
        <v>4.473851365612086E-2</v>
      </c>
      <c r="P198" s="239">
        <f t="shared" si="37"/>
        <v>4.4661889963355704E-2</v>
      </c>
      <c r="Q198" s="239">
        <f t="shared" si="37"/>
        <v>4.4386919173527543E-2</v>
      </c>
    </row>
    <row r="199" spans="1:17" x14ac:dyDescent="0.25">
      <c r="A199" s="129" t="s">
        <v>79</v>
      </c>
      <c r="B199" s="238">
        <f t="shared" ref="B199:Q199" si="38">IF(B$113=0,0,B$113/B$108)</f>
        <v>4.1014386951340971E-2</v>
      </c>
      <c r="C199" s="238">
        <f t="shared" si="38"/>
        <v>4.1895807427941668E-2</v>
      </c>
      <c r="D199" s="238">
        <f t="shared" si="38"/>
        <v>4.1352485669276115E-2</v>
      </c>
      <c r="E199" s="238">
        <f t="shared" si="38"/>
        <v>4.2085675782436084E-2</v>
      </c>
      <c r="F199" s="238">
        <f t="shared" si="38"/>
        <v>4.1732893888336224E-2</v>
      </c>
      <c r="G199" s="238">
        <f t="shared" si="38"/>
        <v>4.1770280012911686E-2</v>
      </c>
      <c r="H199" s="238">
        <f t="shared" si="38"/>
        <v>4.0335711571539243E-2</v>
      </c>
      <c r="I199" s="238">
        <f t="shared" si="38"/>
        <v>4.092578009647279E-2</v>
      </c>
      <c r="J199" s="238">
        <f t="shared" si="38"/>
        <v>4.1627779864574804E-2</v>
      </c>
      <c r="K199" s="238">
        <f t="shared" si="38"/>
        <v>4.1562253888625326E-2</v>
      </c>
      <c r="L199" s="238">
        <f t="shared" si="38"/>
        <v>4.1536385320863206E-2</v>
      </c>
      <c r="M199" s="238">
        <f t="shared" si="38"/>
        <v>4.1445634020005583E-2</v>
      </c>
      <c r="N199" s="238">
        <f t="shared" si="38"/>
        <v>4.1548507628365705E-2</v>
      </c>
      <c r="O199" s="238">
        <f t="shared" si="38"/>
        <v>4.093575402322551E-2</v>
      </c>
      <c r="P199" s="238">
        <f t="shared" si="38"/>
        <v>4.0962811365095206E-2</v>
      </c>
      <c r="Q199" s="238">
        <f t="shared" si="38"/>
        <v>4.055946697519465E-2</v>
      </c>
    </row>
    <row r="200" spans="1:17" x14ac:dyDescent="0.25">
      <c r="A200" s="127" t="s">
        <v>183</v>
      </c>
      <c r="B200" s="237">
        <f t="shared" ref="B200:Q200" si="39">IF(B$118=0,0,B$118/B$108)</f>
        <v>0.13040446238258413</v>
      </c>
      <c r="C200" s="237">
        <f t="shared" si="39"/>
        <v>0.13223778947366144</v>
      </c>
      <c r="D200" s="237">
        <f t="shared" si="39"/>
        <v>0.13206938051560557</v>
      </c>
      <c r="E200" s="237">
        <f t="shared" si="39"/>
        <v>0.13286128616651743</v>
      </c>
      <c r="F200" s="237">
        <f t="shared" si="39"/>
        <v>0.13144263740710577</v>
      </c>
      <c r="G200" s="237">
        <f t="shared" si="39"/>
        <v>0.13131182089284943</v>
      </c>
      <c r="H200" s="237">
        <f t="shared" si="39"/>
        <v>0.12891524333389373</v>
      </c>
      <c r="I200" s="237">
        <f t="shared" si="39"/>
        <v>0.13048267211784628</v>
      </c>
      <c r="J200" s="237">
        <f t="shared" si="39"/>
        <v>0.13136462728636239</v>
      </c>
      <c r="K200" s="237">
        <f t="shared" si="39"/>
        <v>0.13011344065002967</v>
      </c>
      <c r="L200" s="237">
        <f t="shared" si="39"/>
        <v>0.13028297849685896</v>
      </c>
      <c r="M200" s="237">
        <f t="shared" si="39"/>
        <v>0.12993318429884898</v>
      </c>
      <c r="N200" s="237">
        <f t="shared" si="39"/>
        <v>0.13019893015356415</v>
      </c>
      <c r="O200" s="237">
        <f t="shared" si="39"/>
        <v>0.12848086758466642</v>
      </c>
      <c r="P200" s="237">
        <f t="shared" si="39"/>
        <v>0.1282772047754038</v>
      </c>
      <c r="Q200" s="237">
        <f t="shared" si="39"/>
        <v>0.12747249703296484</v>
      </c>
    </row>
    <row r="201" spans="1:17" x14ac:dyDescent="0.25">
      <c r="A201" s="142" t="s">
        <v>192</v>
      </c>
      <c r="B201" s="235">
        <f t="shared" ref="B201:Q201" si="40">IF(B$119=0,0,B$119/B$108)</f>
        <v>0.12709016506300333</v>
      </c>
      <c r="C201" s="235">
        <f t="shared" si="40"/>
        <v>0.1288775607823624</v>
      </c>
      <c r="D201" s="235">
        <f t="shared" si="40"/>
        <v>0.12871263965160501</v>
      </c>
      <c r="E201" s="235">
        <f t="shared" si="40"/>
        <v>0.12948522843385193</v>
      </c>
      <c r="F201" s="235">
        <f t="shared" si="40"/>
        <v>0.12810275585357447</v>
      </c>
      <c r="G201" s="235">
        <f t="shared" si="40"/>
        <v>0.12797537482573978</v>
      </c>
      <c r="H201" s="235">
        <f t="shared" si="40"/>
        <v>0.12563851439171525</v>
      </c>
      <c r="I201" s="235">
        <f t="shared" si="40"/>
        <v>0.1271660810331065</v>
      </c>
      <c r="J201" s="235">
        <f t="shared" si="40"/>
        <v>0.12802649250258794</v>
      </c>
      <c r="K201" s="235">
        <f t="shared" si="40"/>
        <v>0.12680764554425322</v>
      </c>
      <c r="L201" s="235">
        <f t="shared" si="40"/>
        <v>0.12697271117197498</v>
      </c>
      <c r="M201" s="235">
        <f t="shared" si="40"/>
        <v>0.12663183714155321</v>
      </c>
      <c r="N201" s="235">
        <f t="shared" si="40"/>
        <v>0.1268909488569368</v>
      </c>
      <c r="O201" s="235">
        <f t="shared" si="40"/>
        <v>0.12521606424464551</v>
      </c>
      <c r="P201" s="235">
        <f t="shared" si="40"/>
        <v>0.12501799306701347</v>
      </c>
      <c r="Q201" s="235">
        <f t="shared" si="40"/>
        <v>0.12423335138130451</v>
      </c>
    </row>
    <row r="202" spans="1:17" x14ac:dyDescent="0.25">
      <c r="A202" s="142" t="s">
        <v>191</v>
      </c>
      <c r="B202" s="235">
        <f t="shared" ref="B202:Q202" si="41">IF(B$130=0,0,B$130/B$108)</f>
        <v>3.3142973195807988E-3</v>
      </c>
      <c r="C202" s="235">
        <f t="shared" si="41"/>
        <v>3.360228691299053E-3</v>
      </c>
      <c r="D202" s="235">
        <f t="shared" si="41"/>
        <v>3.3567408640005555E-3</v>
      </c>
      <c r="E202" s="235">
        <f t="shared" si="41"/>
        <v>3.3760577326654938E-3</v>
      </c>
      <c r="F202" s="235">
        <f t="shared" si="41"/>
        <v>3.3398815535312992E-3</v>
      </c>
      <c r="G202" s="235">
        <f t="shared" si="41"/>
        <v>3.3364460671096254E-3</v>
      </c>
      <c r="H202" s="235">
        <f t="shared" si="41"/>
        <v>3.2767289421784854E-3</v>
      </c>
      <c r="I202" s="235">
        <f t="shared" si="41"/>
        <v>3.3165910847397732E-3</v>
      </c>
      <c r="J202" s="235">
        <f t="shared" si="41"/>
        <v>3.3381347837744698E-3</v>
      </c>
      <c r="K202" s="235">
        <f t="shared" si="41"/>
        <v>3.3057951057764144E-3</v>
      </c>
      <c r="L202" s="235">
        <f t="shared" si="41"/>
        <v>3.3102673248839726E-3</v>
      </c>
      <c r="M202" s="235">
        <f t="shared" si="41"/>
        <v>3.3013471572957646E-3</v>
      </c>
      <c r="N202" s="235">
        <f t="shared" si="41"/>
        <v>3.3079812966273331E-3</v>
      </c>
      <c r="O202" s="235">
        <f t="shared" si="41"/>
        <v>3.2648033400209022E-3</v>
      </c>
      <c r="P202" s="235">
        <f t="shared" si="41"/>
        <v>3.2592117083903196E-3</v>
      </c>
      <c r="Q202" s="235">
        <f t="shared" si="41"/>
        <v>3.2391456516603361E-3</v>
      </c>
    </row>
    <row r="203" spans="1:17" x14ac:dyDescent="0.25">
      <c r="A203" s="127" t="s">
        <v>181</v>
      </c>
      <c r="B203" s="237">
        <f t="shared" ref="B203:Q203" si="42">IF(B$131=0,0,B$131/B$108)</f>
        <v>0.33717339041917582</v>
      </c>
      <c r="C203" s="237">
        <f t="shared" si="42"/>
        <v>0.3339763726915731</v>
      </c>
      <c r="D203" s="237">
        <f t="shared" si="42"/>
        <v>0.33451938231499406</v>
      </c>
      <c r="E203" s="237">
        <f t="shared" si="42"/>
        <v>0.33296449776668735</v>
      </c>
      <c r="F203" s="237">
        <f t="shared" si="42"/>
        <v>0.335261991211393</v>
      </c>
      <c r="G203" s="237">
        <f t="shared" si="42"/>
        <v>0.33542004550808352</v>
      </c>
      <c r="H203" s="237">
        <f t="shared" si="42"/>
        <v>0.339709145922032</v>
      </c>
      <c r="I203" s="237">
        <f t="shared" si="42"/>
        <v>0.33568958911039004</v>
      </c>
      <c r="J203" s="237">
        <f t="shared" si="42"/>
        <v>0.33418172298014459</v>
      </c>
      <c r="K203" s="237">
        <f t="shared" si="42"/>
        <v>0.33501782540455821</v>
      </c>
      <c r="L203" s="237">
        <f t="shared" si="42"/>
        <v>0.3352206355338615</v>
      </c>
      <c r="M203" s="237">
        <f t="shared" si="42"/>
        <v>0.33579752707549615</v>
      </c>
      <c r="N203" s="237">
        <f t="shared" si="42"/>
        <v>0.33570179667417926</v>
      </c>
      <c r="O203" s="237">
        <f t="shared" si="42"/>
        <v>0.3377024343445883</v>
      </c>
      <c r="P203" s="237">
        <f t="shared" si="42"/>
        <v>0.33780497120338665</v>
      </c>
      <c r="Q203" s="237">
        <f t="shared" si="42"/>
        <v>0.34062850676005169</v>
      </c>
    </row>
    <row r="204" spans="1:17" x14ac:dyDescent="0.25">
      <c r="A204" s="142" t="s">
        <v>190</v>
      </c>
      <c r="B204" s="235">
        <f t="shared" ref="B204:Q204" si="43">IF(B$132=0,0,B$132/B$108)</f>
        <v>0.27953255313311387</v>
      </c>
      <c r="C204" s="235">
        <f t="shared" si="43"/>
        <v>0.31583501514039408</v>
      </c>
      <c r="D204" s="235">
        <f t="shared" si="43"/>
        <v>0.31199595808898845</v>
      </c>
      <c r="E204" s="235">
        <f t="shared" si="43"/>
        <v>0.32820822396010874</v>
      </c>
      <c r="F204" s="235">
        <f t="shared" si="43"/>
        <v>0.30039188356975816</v>
      </c>
      <c r="G204" s="235">
        <f t="shared" si="43"/>
        <v>0.29779373265031145</v>
      </c>
      <c r="H204" s="235">
        <f t="shared" si="43"/>
        <v>0.24961887488304513</v>
      </c>
      <c r="I204" s="235">
        <f t="shared" si="43"/>
        <v>0.27063990611686228</v>
      </c>
      <c r="J204" s="235">
        <f t="shared" si="43"/>
        <v>0.2896390287083358</v>
      </c>
      <c r="K204" s="235">
        <f t="shared" si="43"/>
        <v>0.25755471782444334</v>
      </c>
      <c r="L204" s="235">
        <f t="shared" si="43"/>
        <v>0.26408101276368307</v>
      </c>
      <c r="M204" s="235">
        <f t="shared" si="43"/>
        <v>0.25727475135645539</v>
      </c>
      <c r="N204" s="235">
        <f t="shared" si="43"/>
        <v>0.26506437651365139</v>
      </c>
      <c r="O204" s="235">
        <f t="shared" si="43"/>
        <v>0.22496629017270306</v>
      </c>
      <c r="P204" s="235">
        <f t="shared" si="43"/>
        <v>0.21946770285378894</v>
      </c>
      <c r="Q204" s="235">
        <f t="shared" si="43"/>
        <v>0.21395593557700809</v>
      </c>
    </row>
    <row r="205" spans="1:17" x14ac:dyDescent="0.25">
      <c r="A205" s="142" t="s">
        <v>189</v>
      </c>
      <c r="B205" s="235">
        <f t="shared" ref="B205:Q205" si="44">IF(B$138=0,0,B$138/B$108)</f>
        <v>5.7640837286061987E-2</v>
      </c>
      <c r="C205" s="235">
        <f t="shared" si="44"/>
        <v>1.8141357551178978E-2</v>
      </c>
      <c r="D205" s="235">
        <f t="shared" si="44"/>
        <v>2.2523424226005589E-2</v>
      </c>
      <c r="E205" s="235">
        <f t="shared" si="44"/>
        <v>4.7562738065785697E-3</v>
      </c>
      <c r="F205" s="235">
        <f t="shared" si="44"/>
        <v>3.487010764163484E-2</v>
      </c>
      <c r="G205" s="235">
        <f t="shared" si="44"/>
        <v>3.7626312857772078E-2</v>
      </c>
      <c r="H205" s="235">
        <f t="shared" si="44"/>
        <v>9.0090271038986855E-2</v>
      </c>
      <c r="I205" s="235">
        <f t="shared" si="44"/>
        <v>6.5049682993527758E-2</v>
      </c>
      <c r="J205" s="235">
        <f t="shared" si="44"/>
        <v>4.4542694271808798E-2</v>
      </c>
      <c r="K205" s="235">
        <f t="shared" si="44"/>
        <v>7.746310758011489E-2</v>
      </c>
      <c r="L205" s="235">
        <f t="shared" si="44"/>
        <v>7.1139622770178462E-2</v>
      </c>
      <c r="M205" s="235">
        <f t="shared" si="44"/>
        <v>7.8522775719040788E-2</v>
      </c>
      <c r="N205" s="235">
        <f t="shared" si="44"/>
        <v>7.0637420160527861E-2</v>
      </c>
      <c r="O205" s="235">
        <f t="shared" si="44"/>
        <v>0.11273614417188524</v>
      </c>
      <c r="P205" s="235">
        <f t="shared" si="44"/>
        <v>0.11833726834959767</v>
      </c>
      <c r="Q205" s="235">
        <f t="shared" si="44"/>
        <v>0.12667257118304356</v>
      </c>
    </row>
    <row r="206" spans="1:17" x14ac:dyDescent="0.25">
      <c r="A206" s="127" t="s">
        <v>180</v>
      </c>
      <c r="B206" s="236">
        <f t="shared" ref="B206:Q206" si="45">IF(B$139=0,0,B$139/B$108)</f>
        <v>0.17270286742336824</v>
      </c>
      <c r="C206" s="236">
        <f t="shared" si="45"/>
        <v>0.16876834829458931</v>
      </c>
      <c r="D206" s="236">
        <f t="shared" si="45"/>
        <v>0.16927246103147772</v>
      </c>
      <c r="E206" s="236">
        <f t="shared" si="45"/>
        <v>0.16744472770350682</v>
      </c>
      <c r="F206" s="236">
        <f t="shared" si="45"/>
        <v>0.17039738881122393</v>
      </c>
      <c r="G206" s="236">
        <f t="shared" si="45"/>
        <v>0.17066312341651707</v>
      </c>
      <c r="H206" s="236">
        <f t="shared" si="45"/>
        <v>0.1759476048997802</v>
      </c>
      <c r="I206" s="236">
        <f t="shared" si="45"/>
        <v>0.17397649596660378</v>
      </c>
      <c r="J206" s="236">
        <f t="shared" si="45"/>
        <v>0.17182875165385467</v>
      </c>
      <c r="K206" s="236">
        <f t="shared" si="45"/>
        <v>0.17541916540383137</v>
      </c>
      <c r="L206" s="236">
        <f t="shared" si="45"/>
        <v>0.17464263462290103</v>
      </c>
      <c r="M206" s="236">
        <f t="shared" si="45"/>
        <v>0.1753640574466678</v>
      </c>
      <c r="N206" s="236">
        <f t="shared" si="45"/>
        <v>0.17445322541818892</v>
      </c>
      <c r="O206" s="236">
        <f t="shared" si="45"/>
        <v>0.17893542309984745</v>
      </c>
      <c r="P206" s="236">
        <f t="shared" si="45"/>
        <v>0.17954718648585424</v>
      </c>
      <c r="Q206" s="236">
        <f t="shared" si="45"/>
        <v>0.17986126756430898</v>
      </c>
    </row>
    <row r="207" spans="1:17" x14ac:dyDescent="0.25">
      <c r="A207" s="142" t="s">
        <v>188</v>
      </c>
      <c r="B207" s="235">
        <f t="shared" ref="B207:Q207" si="46">IF(B$140=0,0,B$140/B$108)</f>
        <v>9.4992356633426769E-2</v>
      </c>
      <c r="C207" s="235">
        <f t="shared" si="46"/>
        <v>0.10734041269080812</v>
      </c>
      <c r="D207" s="235">
        <f t="shared" si="46"/>
        <v>0.10602425723512629</v>
      </c>
      <c r="E207" s="235">
        <f t="shared" si="46"/>
        <v>0.1115336024766875</v>
      </c>
      <c r="F207" s="235">
        <f t="shared" si="46"/>
        <v>0.10208089402831347</v>
      </c>
      <c r="G207" s="235">
        <f t="shared" si="46"/>
        <v>0.10121156508116988</v>
      </c>
      <c r="H207" s="235">
        <f t="shared" si="46"/>
        <v>8.4853750708979908E-2</v>
      </c>
      <c r="I207" s="235">
        <f t="shared" si="46"/>
        <v>9.3040859056255976E-2</v>
      </c>
      <c r="J207" s="235">
        <f t="shared" si="46"/>
        <v>9.9374656757539037E-2</v>
      </c>
      <c r="K207" s="235">
        <f t="shared" si="46"/>
        <v>8.928187605751077E-2</v>
      </c>
      <c r="L207" s="235">
        <f t="shared" si="46"/>
        <v>9.1162392481426935E-2</v>
      </c>
      <c r="M207" s="235">
        <f t="shared" si="46"/>
        <v>8.8843132797718938E-2</v>
      </c>
      <c r="N207" s="235">
        <f t="shared" si="46"/>
        <v>9.1223465369153878E-2</v>
      </c>
      <c r="O207" s="235">
        <f t="shared" si="46"/>
        <v>7.8255895532270581E-2</v>
      </c>
      <c r="P207" s="235">
        <f t="shared" si="46"/>
        <v>7.6535710912114738E-2</v>
      </c>
      <c r="Q207" s="235">
        <f t="shared" si="46"/>
        <v>7.3583280326832978E-2</v>
      </c>
    </row>
    <row r="208" spans="1:17" x14ac:dyDescent="0.25">
      <c r="A208" s="142" t="s">
        <v>187</v>
      </c>
      <c r="B208" s="235">
        <f t="shared" ref="B208:Q208" si="47">IF(B$141=0,0,B$141/B$108)</f>
        <v>5.2864700123622363E-2</v>
      </c>
      <c r="C208" s="235">
        <f t="shared" si="47"/>
        <v>5.360818911554649E-2</v>
      </c>
      <c r="D208" s="235">
        <f t="shared" si="47"/>
        <v>5.3539588165054261E-2</v>
      </c>
      <c r="E208" s="235">
        <f t="shared" si="47"/>
        <v>5.3860955867048449E-2</v>
      </c>
      <c r="F208" s="235">
        <f t="shared" si="47"/>
        <v>5.3285899580440665E-2</v>
      </c>
      <c r="G208" s="235">
        <f t="shared" si="47"/>
        <v>5.3232913892409015E-2</v>
      </c>
      <c r="H208" s="235">
        <f t="shared" si="47"/>
        <v>5.2260868368554196E-2</v>
      </c>
      <c r="I208" s="235">
        <f t="shared" si="47"/>
        <v>5.2896278294853112E-2</v>
      </c>
      <c r="J208" s="235">
        <f t="shared" si="47"/>
        <v>5.3254176911905871E-2</v>
      </c>
      <c r="K208" s="235">
        <f t="shared" si="47"/>
        <v>5.2747182693139917E-2</v>
      </c>
      <c r="L208" s="235">
        <f t="shared" si="47"/>
        <v>5.2815843748902191E-2</v>
      </c>
      <c r="M208" s="235">
        <f t="shared" si="47"/>
        <v>5.2674053049446855E-2</v>
      </c>
      <c r="N208" s="235">
        <f t="shared" si="47"/>
        <v>5.2781833719378959E-2</v>
      </c>
      <c r="O208" s="235">
        <f t="shared" si="47"/>
        <v>5.2085145091060978E-2</v>
      </c>
      <c r="P208" s="235">
        <f t="shared" si="47"/>
        <v>5.2002754975323424E-2</v>
      </c>
      <c r="Q208" s="235">
        <f t="shared" si="47"/>
        <v>5.1676373721518787E-2</v>
      </c>
    </row>
    <row r="209" spans="1:17" x14ac:dyDescent="0.25">
      <c r="A209" s="142" t="s">
        <v>186</v>
      </c>
      <c r="B209" s="235">
        <f t="shared" ref="B209:Q209" si="48">IF(B$152=0,0,B$152/B$108)</f>
        <v>2.4845810666319107E-2</v>
      </c>
      <c r="C209" s="235">
        <f t="shared" si="48"/>
        <v>7.8197464882347086E-3</v>
      </c>
      <c r="D209" s="235">
        <f t="shared" si="48"/>
        <v>9.7086156312971954E-3</v>
      </c>
      <c r="E209" s="235">
        <f t="shared" si="48"/>
        <v>2.050169359770892E-3</v>
      </c>
      <c r="F209" s="235">
        <f t="shared" si="48"/>
        <v>1.5030595202469813E-2</v>
      </c>
      <c r="G209" s="235">
        <f t="shared" si="48"/>
        <v>1.6218644442938187E-2</v>
      </c>
      <c r="H209" s="235">
        <f t="shared" si="48"/>
        <v>3.8832985822246098E-2</v>
      </c>
      <c r="I209" s="235">
        <f t="shared" si="48"/>
        <v>2.8039358615494683E-2</v>
      </c>
      <c r="J209" s="235">
        <f t="shared" si="48"/>
        <v>1.9199917984409766E-2</v>
      </c>
      <c r="K209" s="235">
        <f t="shared" si="48"/>
        <v>3.3390106653180679E-2</v>
      </c>
      <c r="L209" s="235">
        <f t="shared" si="48"/>
        <v>3.0664398392571908E-2</v>
      </c>
      <c r="M209" s="235">
        <f t="shared" si="48"/>
        <v>3.3846871599502011E-2</v>
      </c>
      <c r="N209" s="235">
        <f t="shared" si="48"/>
        <v>3.044792632965607E-2</v>
      </c>
      <c r="O209" s="235">
        <f t="shared" si="48"/>
        <v>4.8594382476515915E-2</v>
      </c>
      <c r="P209" s="235">
        <f t="shared" si="48"/>
        <v>5.1008720598416081E-2</v>
      </c>
      <c r="Q209" s="235">
        <f t="shared" si="48"/>
        <v>5.4601613515957194E-2</v>
      </c>
    </row>
    <row r="210" spans="1:17" x14ac:dyDescent="0.25">
      <c r="A210" s="72" t="s">
        <v>179</v>
      </c>
      <c r="B210" s="234">
        <f t="shared" ref="B210:Q210" si="49">IF(B$153=0,0,B$153/B$108)</f>
        <v>0.24863355011882204</v>
      </c>
      <c r="C210" s="234">
        <f t="shared" si="49"/>
        <v>0.25207925185012625</v>
      </c>
      <c r="D210" s="234">
        <f t="shared" si="49"/>
        <v>0.25181760034460121</v>
      </c>
      <c r="E210" s="234">
        <f t="shared" si="49"/>
        <v>0.25326672248731547</v>
      </c>
      <c r="F210" s="234">
        <f t="shared" si="49"/>
        <v>0.25055284048441689</v>
      </c>
      <c r="G210" s="234">
        <f t="shared" si="49"/>
        <v>0.25029511551195699</v>
      </c>
      <c r="H210" s="234">
        <f t="shared" si="49"/>
        <v>0.24581522751675625</v>
      </c>
      <c r="I210" s="234">
        <f t="shared" si="49"/>
        <v>0.24880562489655733</v>
      </c>
      <c r="J210" s="234">
        <f t="shared" si="49"/>
        <v>0.25042180047080154</v>
      </c>
      <c r="K210" s="234">
        <f t="shared" si="49"/>
        <v>0.24799572695505157</v>
      </c>
      <c r="L210" s="234">
        <f t="shared" si="49"/>
        <v>0.24833122603868896</v>
      </c>
      <c r="M210" s="234">
        <f t="shared" si="49"/>
        <v>0.24766204861697375</v>
      </c>
      <c r="N210" s="234">
        <f t="shared" si="49"/>
        <v>0.24815973167161354</v>
      </c>
      <c r="O210" s="234">
        <f t="shared" si="49"/>
        <v>0.24492058695924612</v>
      </c>
      <c r="P210" s="234">
        <f t="shared" si="49"/>
        <v>0.24450111124864751</v>
      </c>
      <c r="Q210" s="234">
        <f t="shared" si="49"/>
        <v>0.24299578615539538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0.45681454701882812</v>
      </c>
      <c r="C214" s="253">
        <f>IF(C$5=0,0,(C$5-C$15)/(CHI_fec!C$5-CHI_fec!C$15))</f>
        <v>0.44936286833210509</v>
      </c>
      <c r="D214" s="253">
        <f>IF(D$5=0,0,(D$5-D$15)/(CHI_fec!D$5-CHI_fec!D$15))</f>
        <v>0.45756421454209462</v>
      </c>
      <c r="E214" s="253">
        <f>IF(E$5=0,0,(E$5-E$15)/(CHI_fec!E$5-CHI_fec!E$15))</f>
        <v>0.46616196717143321</v>
      </c>
      <c r="F214" s="253">
        <f>IF(F$5=0,0,(F$5-F$15)/(CHI_fec!F$5-CHI_fec!F$15))</f>
        <v>0.47034411266670667</v>
      </c>
      <c r="G214" s="253">
        <f>IF(G$5=0,0,(G$5-G$15)/(CHI_fec!G$5-CHI_fec!G$15))</f>
        <v>0.47654705380288864</v>
      </c>
      <c r="H214" s="253">
        <f>IF(H$5=0,0,(H$5-H$15)/(CHI_fec!H$5-CHI_fec!H$15))</f>
        <v>0.47850382319986029</v>
      </c>
      <c r="I214" s="253">
        <f>IF(I$5=0,0,(I$5-I$15)/(CHI_fec!I$5-CHI_fec!I$15))</f>
        <v>0.47975051339908487</v>
      </c>
      <c r="J214" s="253">
        <f>IF(J$5=0,0,(J$5-J$15)/(CHI_fec!J$5-CHI_fec!J$15))</f>
        <v>0.49917672118610656</v>
      </c>
      <c r="K214" s="253">
        <f>IF(K$5=0,0,(K$5-K$15)/(CHI_fec!K$5-CHI_fec!K$15))</f>
        <v>0.49919626467798961</v>
      </c>
      <c r="L214" s="253">
        <f>IF(L$5=0,0,(L$5-L$15)/(CHI_fec!L$5-CHI_fec!L$15))</f>
        <v>0.51920358394007626</v>
      </c>
      <c r="M214" s="253">
        <f>IF(M$5=0,0,(M$5-M$15)/(CHI_fec!M$5-CHI_fec!M$15))</f>
        <v>0.53081378987180772</v>
      </c>
      <c r="N214" s="253">
        <f>IF(N$5=0,0,(N$5-N$15)/(CHI_fec!N$5-CHI_fec!N$15))</f>
        <v>0.52821244496766739</v>
      </c>
      <c r="O214" s="253">
        <f>IF(O$5=0,0,(O$5-O$15)/(CHI_fec!O$5-CHI_fec!O$15))</f>
        <v>0.53204995614306272</v>
      </c>
      <c r="P214" s="253">
        <f>IF(P$5=0,0,(P$5-P$15)/(CHI_fec!P$5-CHI_fec!P$15))</f>
        <v>0.53260663600614455</v>
      </c>
      <c r="Q214" s="253">
        <f>IF(Q$5=0,0,(Q$5-Q$15)/(CHI_fec!Q$5-CHI_fec!Q$15))</f>
        <v>0.54766178974341528</v>
      </c>
    </row>
    <row r="215" spans="1:17" x14ac:dyDescent="0.25">
      <c r="A215" s="132" t="s">
        <v>83</v>
      </c>
      <c r="B215" s="252">
        <f>IF(B$6=0,0,B$6/CHI_fec!B$6)</f>
        <v>0.35678823087625844</v>
      </c>
      <c r="C215" s="252">
        <f>IF(C$6=0,0,C$6/CHI_fec!C$6)</f>
        <v>0.35678823087625833</v>
      </c>
      <c r="D215" s="252">
        <f>IF(D$6=0,0,D$6/CHI_fec!D$6)</f>
        <v>0.36058153684261668</v>
      </c>
      <c r="E215" s="252">
        <f>IF(E$6=0,0,E$6/CHI_fec!E$6)</f>
        <v>0.36369783043958598</v>
      </c>
      <c r="F215" s="252">
        <f>IF(F$6=0,0,F$6/CHI_fec!F$6)</f>
        <v>0.36556995274043835</v>
      </c>
      <c r="G215" s="252">
        <f>IF(G$6=0,0,G$6/CHI_fec!G$6)</f>
        <v>0.37004049057030375</v>
      </c>
      <c r="H215" s="252">
        <f>IF(H$6=0,0,H$6/CHI_fec!H$6)</f>
        <v>0.37004049057030375</v>
      </c>
      <c r="I215" s="252">
        <f>IF(I$6=0,0,I$6/CHI_fec!I$6)</f>
        <v>0.37321697814736782</v>
      </c>
      <c r="J215" s="252">
        <f>IF(J$6=0,0,J$6/CHI_fec!J$6)</f>
        <v>0.38559291448512006</v>
      </c>
      <c r="K215" s="252">
        <f>IF(K$6=0,0,K$6/CHI_fec!K$6)</f>
        <v>0.38559291448512012</v>
      </c>
      <c r="L215" s="252">
        <f>IF(L$6=0,0,L$6/CHI_fec!L$6)</f>
        <v>0.40067796297483549</v>
      </c>
      <c r="M215" s="252">
        <f>IF(M$6=0,0,M$6/CHI_fec!M$6)</f>
        <v>0.40869103495841674</v>
      </c>
      <c r="N215" s="252">
        <f>IF(N$6=0,0,N$6/CHI_fec!N$6)</f>
        <v>0.40869103495841663</v>
      </c>
      <c r="O215" s="252">
        <f>IF(O$6=0,0,O$6/CHI_fec!O$6)</f>
        <v>0.40869103495841658</v>
      </c>
      <c r="P215" s="252">
        <f>IF(P$6=0,0,P$6/CHI_fec!P$6)</f>
        <v>0.40869103495841669</v>
      </c>
      <c r="Q215" s="252">
        <f>IF(Q$6=0,0,Q$6/CHI_fec!Q$6)</f>
        <v>0.42148317985781031</v>
      </c>
    </row>
    <row r="216" spans="1:17" x14ac:dyDescent="0.25">
      <c r="A216" s="76" t="s">
        <v>82</v>
      </c>
      <c r="B216" s="251">
        <f>IF(B$7=0,0,B$7/CHI_fec!B$7)</f>
        <v>9.3672153832837377E-2</v>
      </c>
      <c r="C216" s="251">
        <f>IF(C$7=0,0,C$7/CHI_fec!C$7)</f>
        <v>9.3672153832837404E-2</v>
      </c>
      <c r="D216" s="251">
        <f>IF(D$7=0,0,D$7/CHI_fec!D$7)</f>
        <v>9.4668058712163328E-2</v>
      </c>
      <c r="E216" s="251">
        <f>IF(E$7=0,0,E$7/CHI_fec!E$7)</f>
        <v>9.548621892021357E-2</v>
      </c>
      <c r="F216" s="251">
        <f>IF(F$7=0,0,F$7/CHI_fec!F$7)</f>
        <v>9.5977731007730105E-2</v>
      </c>
      <c r="G216" s="251">
        <f>IF(G$7=0,0,G$7/CHI_fec!G$7)</f>
        <v>9.7151438184915298E-2</v>
      </c>
      <c r="H216" s="251">
        <f>IF(H$7=0,0,H$7/CHI_fec!H$7)</f>
        <v>9.7151438184915312E-2</v>
      </c>
      <c r="I216" s="251">
        <f>IF(I$7=0,0,I$7/CHI_fec!I$7)</f>
        <v>9.7985401884435525E-2</v>
      </c>
      <c r="J216" s="251">
        <f>IF(J$7=0,0,J$7/CHI_fec!J$7)</f>
        <v>0.1012346139159204</v>
      </c>
      <c r="K216" s="251">
        <f>IF(K$7=0,0,K$7/CHI_fec!K$7)</f>
        <v>0.1012346139159204</v>
      </c>
      <c r="L216" s="251">
        <f>IF(L$7=0,0,L$7/CHI_fec!L$7)</f>
        <v>0.10519508362994107</v>
      </c>
      <c r="M216" s="251">
        <f>IF(M$7=0,0,M$7/CHI_fec!M$7)</f>
        <v>0.10729885737179393</v>
      </c>
      <c r="N216" s="251">
        <f>IF(N$7=0,0,N$7/CHI_fec!N$7)</f>
        <v>0.10729885737179393</v>
      </c>
      <c r="O216" s="251">
        <f>IF(O$7=0,0,O$7/CHI_fec!O$7)</f>
        <v>0.10729885737179393</v>
      </c>
      <c r="P216" s="251">
        <f>IF(P$7=0,0,P$7/CHI_fec!P$7)</f>
        <v>0.10729885737179394</v>
      </c>
      <c r="Q216" s="251">
        <f>IF(Q$7=0,0,Q$7/CHI_fec!Q$7)</f>
        <v>0.1106573419325796</v>
      </c>
    </row>
    <row r="217" spans="1:17" x14ac:dyDescent="0.25">
      <c r="A217" s="76" t="s">
        <v>81</v>
      </c>
      <c r="B217" s="251">
        <f>IF(B$8=0,0,B$8/CHI_fec!B$8)</f>
        <v>0.50822575447218665</v>
      </c>
      <c r="C217" s="251">
        <f>IF(C$8=0,0,C$8/CHI_fec!C$8)</f>
        <v>0.50822575447218665</v>
      </c>
      <c r="D217" s="251">
        <f>IF(D$8=0,0,D$8/CHI_fec!D$8)</f>
        <v>0.51362911596189043</v>
      </c>
      <c r="E217" s="251">
        <f>IF(E$8=0,0,E$8/CHI_fec!E$8)</f>
        <v>0.5180681095368378</v>
      </c>
      <c r="F217" s="251">
        <f>IF(F$8=0,0,F$8/CHI_fec!F$8)</f>
        <v>0.52073484763657307</v>
      </c>
      <c r="G217" s="251">
        <f>IF(G$8=0,0,G$8/CHI_fec!G$8)</f>
        <v>0.52710288969866625</v>
      </c>
      <c r="H217" s="251">
        <f>IF(H$8=0,0,H$8/CHI_fec!H$8)</f>
        <v>0.52710288969866625</v>
      </c>
      <c r="I217" s="251">
        <f>IF(I$8=0,0,I$8/CHI_fec!I$8)</f>
        <v>0.53162762637918992</v>
      </c>
      <c r="J217" s="251">
        <f>IF(J$8=0,0,J$8/CHI_fec!J$8)</f>
        <v>0.54925648584887155</v>
      </c>
      <c r="K217" s="251">
        <f>IF(K$8=0,0,K$8/CHI_fec!K$8)</f>
        <v>0.54925648584887143</v>
      </c>
      <c r="L217" s="251">
        <f>IF(L$8=0,0,L$8/CHI_fec!L$8)</f>
        <v>0.5707443307004415</v>
      </c>
      <c r="M217" s="251">
        <f>IF(M$8=0,0,M$8/CHI_fec!M$8)</f>
        <v>0.58215852321596717</v>
      </c>
      <c r="N217" s="251">
        <f>IF(N$8=0,0,N$8/CHI_fec!N$8)</f>
        <v>0.58215852321596717</v>
      </c>
      <c r="O217" s="251">
        <f>IF(O$8=0,0,O$8/CHI_fec!O$8)</f>
        <v>0.58215852321596717</v>
      </c>
      <c r="P217" s="251">
        <f>IF(P$8=0,0,P$8/CHI_fec!P$8)</f>
        <v>0.58215852321596728</v>
      </c>
      <c r="Q217" s="251">
        <f>IF(Q$8=0,0,Q$8/CHI_fec!Q$8)</f>
        <v>0.60038024952360058</v>
      </c>
    </row>
    <row r="218" spans="1:17" x14ac:dyDescent="0.25">
      <c r="A218" s="76" t="s">
        <v>80</v>
      </c>
      <c r="B218" s="251">
        <f>IF(B$9=0,0,B$9/CHI_fec!B$9)</f>
        <v>0.36024665723672367</v>
      </c>
      <c r="C218" s="251">
        <f>IF(C$9=0,0,C$9/CHI_fec!C$9)</f>
        <v>0.36024665723672367</v>
      </c>
      <c r="D218" s="251">
        <f>IF(D$9=0,0,D$9/CHI_fec!D$9)</f>
        <v>0.3640767325475055</v>
      </c>
      <c r="E218" s="251">
        <f>IF(E$9=0,0,E$9/CHI_fec!E$9)</f>
        <v>0.36722323305992222</v>
      </c>
      <c r="F218" s="251">
        <f>IF(F$9=0,0,F$9/CHI_fec!F$9)</f>
        <v>0.36911350225171707</v>
      </c>
      <c r="G218" s="251">
        <f>IF(G$9=0,0,G$9/CHI_fec!G$9)</f>
        <v>0.37362737398258672</v>
      </c>
      <c r="H218" s="251">
        <f>IF(H$9=0,0,H$9/CHI_fec!H$9)</f>
        <v>0.37362737398258666</v>
      </c>
      <c r="I218" s="251">
        <f>IF(I$9=0,0,I$9/CHI_fec!I$9)</f>
        <v>0.37683465194851312</v>
      </c>
      <c r="J218" s="251">
        <f>IF(J$9=0,0,J$9/CHI_fec!J$9)</f>
        <v>0.38933055094411656</v>
      </c>
      <c r="K218" s="251">
        <f>IF(K$9=0,0,K$9/CHI_fec!K$9)</f>
        <v>0.3893305509441165</v>
      </c>
      <c r="L218" s="251">
        <f>IF(L$9=0,0,L$9/CHI_fec!L$9)</f>
        <v>0.40456182210832325</v>
      </c>
      <c r="M218" s="251">
        <f>IF(M$9=0,0,M$9/CHI_fec!M$9)</f>
        <v>0.41265256655130206</v>
      </c>
      <c r="N218" s="251">
        <f>IF(N$9=0,0,N$9/CHI_fec!N$9)</f>
        <v>0.41265256655130217</v>
      </c>
      <c r="O218" s="251">
        <f>IF(O$9=0,0,O$9/CHI_fec!O$9)</f>
        <v>0.41265256655130211</v>
      </c>
      <c r="P218" s="251">
        <f>IF(P$9=0,0,P$9/CHI_fec!P$9)</f>
        <v>0.41265256655130211</v>
      </c>
      <c r="Q218" s="251">
        <f>IF(Q$9=0,0,Q$9/CHI_fec!Q$9)</f>
        <v>0.42556870850917022</v>
      </c>
    </row>
    <row r="219" spans="1:17" x14ac:dyDescent="0.25">
      <c r="A219" s="129" t="s">
        <v>79</v>
      </c>
      <c r="B219" s="250">
        <f>IF(B$10=0,0,B$10/CHI_fec!B$10)</f>
        <v>0.58560741737993549</v>
      </c>
      <c r="C219" s="250">
        <f>IF(C$10=0,0,C$10/CHI_fec!C$10)</f>
        <v>0.59001566043139841</v>
      </c>
      <c r="D219" s="250">
        <f>IF(D$10=0,0,D$10/CHI_fec!D$10)</f>
        <v>0.58916722528607968</v>
      </c>
      <c r="E219" s="250">
        <f>IF(E$10=0,0,E$10/CHI_fec!E$10)</f>
        <v>0.60133494255443887</v>
      </c>
      <c r="F219" s="250">
        <f>IF(F$10=0,0,F$10/CHI_fec!F$10)</f>
        <v>0.60585572824377465</v>
      </c>
      <c r="G219" s="250">
        <f>IF(G$10=0,0,G$10/CHI_fec!G$10)</f>
        <v>0.61444613331328446</v>
      </c>
      <c r="H219" s="250">
        <f>IF(H$10=0,0,H$10/CHI_fec!H$10)</f>
        <v>0.60415690521726995</v>
      </c>
      <c r="I219" s="250">
        <f>IF(I$10=0,0,I$10/CHI_fec!I$10)</f>
        <v>0.61082628799231375</v>
      </c>
      <c r="J219" s="250">
        <f>IF(J$10=0,0,J$10/CHI_fec!J$10)</f>
        <v>0.63776358137306821</v>
      </c>
      <c r="K219" s="250">
        <f>IF(K$10=0,0,K$10/CHI_fec!K$10)</f>
        <v>0.64298892613165715</v>
      </c>
      <c r="L219" s="250">
        <f>IF(L$10=0,0,L$10/CHI_fec!L$10)</f>
        <v>0.66682577668177601</v>
      </c>
      <c r="M219" s="250">
        <f>IF(M$10=0,0,M$10/CHI_fec!M$10)</f>
        <v>0.68050918788808623</v>
      </c>
      <c r="N219" s="250">
        <f>IF(N$10=0,0,N$10/CHI_fec!N$10)</f>
        <v>0.68083015757550025</v>
      </c>
      <c r="O219" s="250">
        <f>IF(O$10=0,0,O$10/CHI_fec!O$10)</f>
        <v>0.67966071699327535</v>
      </c>
      <c r="P219" s="250">
        <f>IF(P$10=0,0,P$10/CHI_fec!P$10)</f>
        <v>0.68127677629431715</v>
      </c>
      <c r="Q219" s="250">
        <f>IF(Q$10=0,0,Q$10/CHI_fec!Q$10)</f>
        <v>0.69999235965488793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0.49850421553477564</v>
      </c>
      <c r="C221" s="249">
        <f>IF(C$24=0,0,C$24/CHI_fec!C$24)</f>
        <v>0.48937033052873358</v>
      </c>
      <c r="D221" s="249">
        <f>IF(D$24=0,0,D$24/CHI_fec!D$24)</f>
        <v>0.49946294719412854</v>
      </c>
      <c r="E221" s="249">
        <f>IF(E$24=0,0,E$24/CHI_fec!E$24)</f>
        <v>0.51169534334123357</v>
      </c>
      <c r="F221" s="249">
        <f>IF(F$24=0,0,F$24/CHI_fec!F$24)</f>
        <v>0.51508419908867864</v>
      </c>
      <c r="G221" s="249">
        <f>IF(G$24=0,0,G$24/CHI_fec!G$24)</f>
        <v>0.5219064353982642</v>
      </c>
      <c r="H221" s="249">
        <f>IF(H$24=0,0,H$24/CHI_fec!H$24)</f>
        <v>0.52194090531732373</v>
      </c>
      <c r="I221" s="249">
        <f>IF(I$24=0,0,I$24/CHI_fec!I$24)</f>
        <v>0.52423622923129953</v>
      </c>
      <c r="J221" s="249">
        <f>IF(J$24=0,0,J$24/CHI_fec!J$24)</f>
        <v>0.54799851224845886</v>
      </c>
      <c r="K221" s="249">
        <f>IF(K$24=0,0,K$24/CHI_fec!K$24)</f>
        <v>0.54640867736843401</v>
      </c>
      <c r="L221" s="249">
        <f>IF(L$24=0,0,L$24/CHI_fec!L$24)</f>
        <v>0.56874271897573603</v>
      </c>
      <c r="M221" s="249">
        <f>IF(M$24=0,0,M$24/CHI_fec!M$24)</f>
        <v>0.58125817918458267</v>
      </c>
      <c r="N221" s="249">
        <f>IF(N$24=0,0,N$24/CHI_fec!N$24)</f>
        <v>0.57803026772976085</v>
      </c>
      <c r="O221" s="249">
        <f>IF(O$24=0,0,O$24/CHI_fec!O$24)</f>
        <v>0.5807872306125198</v>
      </c>
      <c r="P221" s="249">
        <f>IF(P$24=0,0,P$24/CHI_fec!P$24)</f>
        <v>0.58112526050754065</v>
      </c>
      <c r="Q221" s="249">
        <f>IF(Q$24=0,0,Q$24/CHI_fec!Q$24)</f>
        <v>0.59516293471663129</v>
      </c>
    </row>
    <row r="222" spans="1:17" x14ac:dyDescent="0.25">
      <c r="A222" s="127" t="s">
        <v>181</v>
      </c>
      <c r="B222" s="249">
        <f>IF(B$35=0,0,B$35/CHI_fec!B$35)</f>
        <v>0.34771579590135532</v>
      </c>
      <c r="C222" s="249">
        <f>IF(C$35=0,0,C$35/CHI_fec!C$35)</f>
        <v>0.33971091457559216</v>
      </c>
      <c r="D222" s="249">
        <f>IF(D$35=0,0,D$35/CHI_fec!D$35)</f>
        <v>0.34423817337016083</v>
      </c>
      <c r="E222" s="249">
        <f>IF(E$35=0,0,E$35/CHI_fec!E$35)</f>
        <v>0.34362191013440579</v>
      </c>
      <c r="F222" s="249">
        <f>IF(F$35=0,0,F$35/CHI_fec!F$35)</f>
        <v>0.35154086748359703</v>
      </c>
      <c r="G222" s="249">
        <f>IF(G$35=0,0,G$35/CHI_fec!G$35)</f>
        <v>0.35637417517435993</v>
      </c>
      <c r="H222" s="249">
        <f>IF(H$35=0,0,H$35/CHI_fec!H$35)</f>
        <v>0.36750905402533057</v>
      </c>
      <c r="I222" s="249">
        <f>IF(I$35=0,0,I$35/CHI_fec!I$35)</f>
        <v>0.3618756892282563</v>
      </c>
      <c r="J222" s="249">
        <f>IF(J$35=0,0,J$35/CHI_fec!J$35)</f>
        <v>0.36979407043264556</v>
      </c>
      <c r="K222" s="249">
        <f>IF(K$35=0,0,K$35/CHI_fec!K$35)</f>
        <v>0.37434591676987294</v>
      </c>
      <c r="L222" s="249">
        <f>IF(L$35=0,0,L$35/CHI_fec!L$35)</f>
        <v>0.38870059698422194</v>
      </c>
      <c r="M222" s="249">
        <f>IF(M$35=0,0,M$35/CHI_fec!M$35)</f>
        <v>0.39822954878567718</v>
      </c>
      <c r="N222" s="249">
        <f>IF(N$35=0,0,N$35/CHI_fec!N$35)</f>
        <v>0.39731760041953035</v>
      </c>
      <c r="O222" s="249">
        <f>IF(O$35=0,0,O$35/CHI_fec!O$35)</f>
        <v>0.40497139577650082</v>
      </c>
      <c r="P222" s="249">
        <f>IF(P$35=0,0,P$35/CHI_fec!P$35)</f>
        <v>0.4057893533557434</v>
      </c>
      <c r="Q222" s="249">
        <f>IF(Q$35=0,0,Q$35/CHI_fec!Q$35)</f>
        <v>0.42460278086912179</v>
      </c>
    </row>
    <row r="223" spans="1:17" x14ac:dyDescent="0.25">
      <c r="A223" s="127" t="s">
        <v>180</v>
      </c>
      <c r="B223" s="248">
        <f>IF(B$43=0,0,B$43/CHI_fec!B$43)</f>
        <v>0.39619331170495048</v>
      </c>
      <c r="C223" s="248">
        <f>IF(C$43=0,0,C$43/CHI_fec!C$43)</f>
        <v>0.39271012836761271</v>
      </c>
      <c r="D223" s="248">
        <f>IF(D$43=0,0,D$43/CHI_fec!D$43)</f>
        <v>0.4033513144760037</v>
      </c>
      <c r="E223" s="248">
        <f>IF(E$43=0,0,E$43/CHI_fec!E$43)</f>
        <v>0.40727987967417179</v>
      </c>
      <c r="F223" s="248">
        <f>IF(F$43=0,0,F$43/CHI_fec!F$43)</f>
        <v>0.41004861617221167</v>
      </c>
      <c r="G223" s="248">
        <f>IF(G$43=0,0,G$43/CHI_fec!G$43)</f>
        <v>0.41452206371177708</v>
      </c>
      <c r="H223" s="248">
        <f>IF(H$43=0,0,H$43/CHI_fec!H$43)</f>
        <v>0.41673627057004392</v>
      </c>
      <c r="I223" s="248">
        <f>IF(I$43=0,0,I$43/CHI_fec!I$43)</f>
        <v>0.42377778288450924</v>
      </c>
      <c r="J223" s="248">
        <f>IF(J$43=0,0,J$43/CHI_fec!J$43)</f>
        <v>0.43772786557705706</v>
      </c>
      <c r="K223" s="248">
        <f>IF(K$43=0,0,K$43/CHI_fec!K$43)</f>
        <v>0.43685009443857803</v>
      </c>
      <c r="L223" s="248">
        <f>IF(L$43=0,0,L$43/CHI_fec!L$43)</f>
        <v>0.4534666607910276</v>
      </c>
      <c r="M223" s="248">
        <f>IF(M$43=0,0,M$43/CHI_fec!M$43)</f>
        <v>0.46489216425402535</v>
      </c>
      <c r="N223" s="248">
        <f>IF(N$43=0,0,N$43/CHI_fec!N$43)</f>
        <v>0.45863552896772769</v>
      </c>
      <c r="O223" s="248">
        <f>IF(O$43=0,0,O$43/CHI_fec!O$43)</f>
        <v>0.46902543637795008</v>
      </c>
      <c r="P223" s="248">
        <f>IF(P$43=0,0,P$43/CHI_fec!P$43)</f>
        <v>0.47104791836157756</v>
      </c>
      <c r="Q223" s="248">
        <f>IF(Q$43=0,0,Q$43/CHI_fec!Q$43)</f>
        <v>0.4846956338941954</v>
      </c>
    </row>
    <row r="224" spans="1:17" x14ac:dyDescent="0.25">
      <c r="A224" s="72" t="s">
        <v>179</v>
      </c>
      <c r="B224" s="247">
        <f>IF(B$57=0,0,B$57/CHI_fec!B$57)</f>
        <v>0.50998554871950208</v>
      </c>
      <c r="C224" s="247">
        <f>IF(C$57=0,0,C$57/CHI_fec!C$57)</f>
        <v>0.50998554871950208</v>
      </c>
      <c r="D224" s="247">
        <f>IF(D$57=0,0,D$57/CHI_fec!D$57)</f>
        <v>0.5154076200136225</v>
      </c>
      <c r="E224" s="247">
        <f>IF(E$57=0,0,E$57/CHI_fec!E$57)</f>
        <v>0.51986198415034957</v>
      </c>
      <c r="F224" s="247">
        <f>IF(F$57=0,0,F$57/CHI_fec!F$57)</f>
        <v>0.5225379561590825</v>
      </c>
      <c r="G224" s="247">
        <f>IF(G$57=0,0,G$57/CHI_fec!G$57)</f>
        <v>0.52892804835084506</v>
      </c>
      <c r="H224" s="247">
        <f>IF(H$57=0,0,H$57/CHI_fec!H$57)</f>
        <v>0.52892804835084517</v>
      </c>
      <c r="I224" s="247">
        <f>IF(I$57=0,0,I$57/CHI_fec!I$57)</f>
        <v>0.53346845248920804</v>
      </c>
      <c r="J224" s="247">
        <f>IF(J$57=0,0,J$57/CHI_fec!J$57)</f>
        <v>0.55115835405525815</v>
      </c>
      <c r="K224" s="247">
        <f>IF(K$57=0,0,K$57/CHI_fec!K$57)</f>
        <v>0.55115835405525815</v>
      </c>
      <c r="L224" s="247">
        <f>IF(L$57=0,0,L$57/CHI_fec!L$57)</f>
        <v>0.57272060321519735</v>
      </c>
      <c r="M224" s="247">
        <f>IF(M$57=0,0,M$57/CHI_fec!M$57)</f>
        <v>0.58417431877761683</v>
      </c>
      <c r="N224" s="247">
        <f>IF(N$57=0,0,N$57/CHI_fec!N$57)</f>
        <v>0.58417431877761683</v>
      </c>
      <c r="O224" s="247">
        <f>IF(O$57=0,0,O$57/CHI_fec!O$57)</f>
        <v>0.58417431877761694</v>
      </c>
      <c r="P224" s="247">
        <f>IF(P$57=0,0,P$57/CHI_fec!P$57)</f>
        <v>0.58417431877761694</v>
      </c>
      <c r="Q224" s="247">
        <f>IF(Q$57=0,0,Q$57/CHI_fec!Q$57)</f>
        <v>0.60245914005603862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0.40815634691136943</v>
      </c>
      <c r="C226" s="253">
        <f>IF(C$60=0,0,C$60/CHI_fec!C$60)</f>
        <v>0.40208619044333793</v>
      </c>
      <c r="D226" s="253">
        <f>IF(D$60=0,0,D$60/CHI_fec!D$60)</f>
        <v>0.40421202990760829</v>
      </c>
      <c r="E226" s="253">
        <f>IF(E$60=0,0,E$60/CHI_fec!E$60)</f>
        <v>0.4060214167525848</v>
      </c>
      <c r="F226" s="253">
        <f>IF(F$60=0,0,F$60/CHI_fec!F$60)</f>
        <v>0.4107866696706875</v>
      </c>
      <c r="G226" s="253">
        <f>IF(G$60=0,0,G$60/CHI_fec!G$60)</f>
        <v>0.41475760236247017</v>
      </c>
      <c r="H226" s="253">
        <f>IF(H$60=0,0,H$60/CHI_fec!H$60)</f>
        <v>0.42718956986973239</v>
      </c>
      <c r="I226" s="253">
        <f>IF(I$60=0,0,I$60/CHI_fec!I$60)</f>
        <v>0.42062813458247256</v>
      </c>
      <c r="J226" s="253">
        <f>IF(J$60=0,0,J$60/CHI_fec!J$60)</f>
        <v>0.41777925074926348</v>
      </c>
      <c r="K226" s="253">
        <f>IF(K$60=0,0,K$60/CHI_fec!K$60)</f>
        <v>0.44842980838471763</v>
      </c>
      <c r="L226" s="253">
        <f>IF(L$60=0,0,L$60/CHI_fec!L$60)</f>
        <v>0.44812263583356693</v>
      </c>
      <c r="M226" s="253">
        <f>IF(M$60=0,0,M$60/CHI_fec!M$60)</f>
        <v>0.44943952802157577</v>
      </c>
      <c r="N226" s="253">
        <f>IF(N$60=0,0,N$60/CHI_fec!N$60)</f>
        <v>0.44873492433565182</v>
      </c>
      <c r="O226" s="253">
        <f>IF(O$60=0,0,O$60/CHI_fec!O$60)</f>
        <v>0.45448455872480964</v>
      </c>
      <c r="P226" s="253">
        <f>IF(P$60=0,0,P$60/CHI_fec!P$60)</f>
        <v>0.45516983479964107</v>
      </c>
      <c r="Q226" s="253">
        <f>IF(Q$60=0,0,Q$60/CHI_fec!Q$60)</f>
        <v>0.45935559194553305</v>
      </c>
    </row>
    <row r="227" spans="1:17" x14ac:dyDescent="0.25">
      <c r="A227" s="132" t="s">
        <v>83</v>
      </c>
      <c r="B227" s="252">
        <f>IF(B$61=0,0,B$61/CHI_fec!B$61)</f>
        <v>0.37018241092098647</v>
      </c>
      <c r="C227" s="252">
        <f>IF(C$61=0,0,C$61/CHI_fec!C$61)</f>
        <v>0.37018241092098647</v>
      </c>
      <c r="D227" s="252">
        <f>IF(D$61=0,0,D$61/CHI_fec!D$61)</f>
        <v>0.37168513936785391</v>
      </c>
      <c r="E227" s="252">
        <f>IF(E$61=0,0,E$61/CHI_fec!E$61)</f>
        <v>0.37570532327016903</v>
      </c>
      <c r="F227" s="252">
        <f>IF(F$61=0,0,F$61/CHI_fec!F$61)</f>
        <v>0.37570532327016903</v>
      </c>
      <c r="G227" s="252">
        <f>IF(G$61=0,0,G$61/CHI_fec!G$61)</f>
        <v>0.37893024594726576</v>
      </c>
      <c r="H227" s="252">
        <f>IF(H$61=0,0,H$61/CHI_fec!H$61)</f>
        <v>0.38270413975645584</v>
      </c>
      <c r="I227" s="252">
        <f>IF(I$61=0,0,I$61/CHI_fec!I$61)</f>
        <v>0.3827041397564559</v>
      </c>
      <c r="J227" s="252">
        <f>IF(J$61=0,0,J$61/CHI_fec!J$61)</f>
        <v>0.38270413975645579</v>
      </c>
      <c r="K227" s="252">
        <f>IF(K$61=0,0,K$61/CHI_fec!K$61)</f>
        <v>0.40724062901366942</v>
      </c>
      <c r="L227" s="252">
        <f>IF(L$61=0,0,L$61/CHI_fec!L$61)</f>
        <v>0.40724062901366942</v>
      </c>
      <c r="M227" s="252">
        <f>IF(M$61=0,0,M$61/CHI_fec!M$61)</f>
        <v>0.40724062901366948</v>
      </c>
      <c r="N227" s="252">
        <f>IF(N$61=0,0,N$61/CHI_fec!N$61)</f>
        <v>0.40724062901366942</v>
      </c>
      <c r="O227" s="252">
        <f>IF(O$61=0,0,O$61/CHI_fec!O$61)</f>
        <v>0.40724062901366942</v>
      </c>
      <c r="P227" s="252">
        <f>IF(P$61=0,0,P$61/CHI_fec!P$61)</f>
        <v>0.40724062901366942</v>
      </c>
      <c r="Q227" s="252">
        <f>IF(Q$61=0,0,Q$61/CHI_fec!Q$61)</f>
        <v>0.40724062901366942</v>
      </c>
    </row>
    <row r="228" spans="1:17" x14ac:dyDescent="0.25">
      <c r="A228" s="76" t="s">
        <v>82</v>
      </c>
      <c r="B228" s="251">
        <f>IF(B$62=0,0,B$62/CHI_fec!B$62)</f>
        <v>9.9477219896128941E-2</v>
      </c>
      <c r="C228" s="251">
        <f>IF(C$62=0,0,C$62/CHI_fec!C$62)</f>
        <v>9.9477219896128954E-2</v>
      </c>
      <c r="D228" s="251">
        <f>IF(D$62=0,0,D$62/CHI_fec!D$62)</f>
        <v>9.9881040401217994E-2</v>
      </c>
      <c r="E228" s="251">
        <f>IF(E$62=0,0,E$62/CHI_fec!E$62)</f>
        <v>0.10096136379388952</v>
      </c>
      <c r="F228" s="251">
        <f>IF(F$62=0,0,F$62/CHI_fec!F$62)</f>
        <v>0.10096136379388951</v>
      </c>
      <c r="G228" s="251">
        <f>IF(G$62=0,0,G$62/CHI_fec!G$62)</f>
        <v>0.10182798071796062</v>
      </c>
      <c r="H228" s="251">
        <f>IF(H$62=0,0,H$62/CHI_fec!H$62)</f>
        <v>0.10284211983761092</v>
      </c>
      <c r="I228" s="251">
        <f>IF(I$62=0,0,I$62/CHI_fec!I$62)</f>
        <v>0.10284211983761091</v>
      </c>
      <c r="J228" s="251">
        <f>IF(J$62=0,0,J$62/CHI_fec!J$62)</f>
        <v>0.10284211983761092</v>
      </c>
      <c r="K228" s="251">
        <f>IF(K$62=0,0,K$62/CHI_fec!K$62)</f>
        <v>0.10943568469998853</v>
      </c>
      <c r="L228" s="251">
        <f>IF(L$62=0,0,L$62/CHI_fec!L$62)</f>
        <v>0.10943568469998853</v>
      </c>
      <c r="M228" s="251">
        <f>IF(M$62=0,0,M$62/CHI_fec!M$62)</f>
        <v>0.10943568469998852</v>
      </c>
      <c r="N228" s="251">
        <f>IF(N$62=0,0,N$62/CHI_fec!N$62)</f>
        <v>0.10943568469998853</v>
      </c>
      <c r="O228" s="251">
        <f>IF(O$62=0,0,O$62/CHI_fec!O$62)</f>
        <v>0.10943568469998853</v>
      </c>
      <c r="P228" s="251">
        <f>IF(P$62=0,0,P$62/CHI_fec!P$62)</f>
        <v>0.10943568469998853</v>
      </c>
      <c r="Q228" s="251">
        <f>IF(Q$62=0,0,Q$62/CHI_fec!Q$62)</f>
        <v>0.10943568469998852</v>
      </c>
    </row>
    <row r="229" spans="1:17" x14ac:dyDescent="0.25">
      <c r="A229" s="76" t="s">
        <v>81</v>
      </c>
      <c r="B229" s="251">
        <f>IF(B$63=0,0,B$63/CHI_fec!B$63)</f>
        <v>0.52825999090274922</v>
      </c>
      <c r="C229" s="251">
        <f>IF(C$63=0,0,C$63/CHI_fec!C$63)</f>
        <v>0.52825999090274922</v>
      </c>
      <c r="D229" s="251">
        <f>IF(D$63=0,0,D$63/CHI_fec!D$63)</f>
        <v>0.53040442373438068</v>
      </c>
      <c r="E229" s="251">
        <f>IF(E$63=0,0,E$63/CHI_fec!E$63)</f>
        <v>0.53614133140209186</v>
      </c>
      <c r="F229" s="251">
        <f>IF(F$63=0,0,F$63/CHI_fec!F$63)</f>
        <v>0.53614133140209175</v>
      </c>
      <c r="G229" s="251">
        <f>IF(G$63=0,0,G$63/CHI_fec!G$63)</f>
        <v>0.54074338048331849</v>
      </c>
      <c r="H229" s="251">
        <f>IF(H$63=0,0,H$63/CHI_fec!H$63)</f>
        <v>0.54612882574083566</v>
      </c>
      <c r="I229" s="251">
        <f>IF(I$63=0,0,I$63/CHI_fec!I$63)</f>
        <v>0.54612882574083566</v>
      </c>
      <c r="J229" s="251">
        <f>IF(J$63=0,0,J$63/CHI_fec!J$63)</f>
        <v>0.54612882574083566</v>
      </c>
      <c r="K229" s="251">
        <f>IF(K$63=0,0,K$63/CHI_fec!K$63)</f>
        <v>0.58114303821936319</v>
      </c>
      <c r="L229" s="251">
        <f>IF(L$63=0,0,L$63/CHI_fec!L$63)</f>
        <v>0.58114303821936331</v>
      </c>
      <c r="M229" s="251">
        <f>IF(M$63=0,0,M$63/CHI_fec!M$63)</f>
        <v>0.58114303821936319</v>
      </c>
      <c r="N229" s="251">
        <f>IF(N$63=0,0,N$63/CHI_fec!N$63)</f>
        <v>0.58114303821936331</v>
      </c>
      <c r="O229" s="251">
        <f>IF(O$63=0,0,O$63/CHI_fec!O$63)</f>
        <v>0.58114303821936331</v>
      </c>
      <c r="P229" s="251">
        <f>IF(P$63=0,0,P$63/CHI_fec!P$63)</f>
        <v>0.58114303821936331</v>
      </c>
      <c r="Q229" s="251">
        <f>IF(Q$63=0,0,Q$63/CHI_fec!Q$63)</f>
        <v>0.58114303821936331</v>
      </c>
    </row>
    <row r="230" spans="1:17" x14ac:dyDescent="0.25">
      <c r="A230" s="76" t="s">
        <v>80</v>
      </c>
      <c r="B230" s="251">
        <f>IF(B$64=0,0,B$64/CHI_fec!B$64)</f>
        <v>0.38961486493744263</v>
      </c>
      <c r="C230" s="251">
        <f>IF(C$64=0,0,C$64/CHI_fec!C$64)</f>
        <v>0.38961486493744268</v>
      </c>
      <c r="D230" s="251">
        <f>IF(D$64=0,0,D$64/CHI_fec!D$64)</f>
        <v>0.391196478011406</v>
      </c>
      <c r="E230" s="251">
        <f>IF(E$64=0,0,E$64/CHI_fec!E$64)</f>
        <v>0.39542769851760812</v>
      </c>
      <c r="F230" s="251">
        <f>IF(F$64=0,0,F$64/CHI_fec!F$64)</f>
        <v>0.39542769851760812</v>
      </c>
      <c r="G230" s="251">
        <f>IF(G$64=0,0,G$64/CHI_fec!G$64)</f>
        <v>0.39882191114414728</v>
      </c>
      <c r="H230" s="251">
        <f>IF(H$64=0,0,H$64/CHI_fec!H$64)</f>
        <v>0.40279391273951665</v>
      </c>
      <c r="I230" s="251">
        <f>IF(I$64=0,0,I$64/CHI_fec!I$64)</f>
        <v>0.40279391273951665</v>
      </c>
      <c r="J230" s="251">
        <f>IF(J$64=0,0,J$64/CHI_fec!J$64)</f>
        <v>0.40279391273951665</v>
      </c>
      <c r="K230" s="251">
        <f>IF(K$64=0,0,K$64/CHI_fec!K$64)</f>
        <v>0.42861842699508124</v>
      </c>
      <c r="L230" s="251">
        <f>IF(L$64=0,0,L$64/CHI_fec!L$64)</f>
        <v>0.42861842699508129</v>
      </c>
      <c r="M230" s="251">
        <f>IF(M$64=0,0,M$64/CHI_fec!M$64)</f>
        <v>0.42861842699508135</v>
      </c>
      <c r="N230" s="251">
        <f>IF(N$64=0,0,N$64/CHI_fec!N$64)</f>
        <v>0.42861842699508124</v>
      </c>
      <c r="O230" s="251">
        <f>IF(O$64=0,0,O$64/CHI_fec!O$64)</f>
        <v>0.42861842699508135</v>
      </c>
      <c r="P230" s="251">
        <f>IF(P$64=0,0,P$64/CHI_fec!P$64)</f>
        <v>0.42861842699508129</v>
      </c>
      <c r="Q230" s="251">
        <f>IF(Q$64=0,0,Q$64/CHI_fec!Q$64)</f>
        <v>0.42861842699508129</v>
      </c>
    </row>
    <row r="231" spans="1:17" x14ac:dyDescent="0.25">
      <c r="A231" s="129" t="s">
        <v>79</v>
      </c>
      <c r="B231" s="250">
        <f>IF(B$65=0,0,B$65/CHI_fec!B$65)</f>
        <v>0.60993812931474567</v>
      </c>
      <c r="C231" s="250">
        <f>IF(C$65=0,0,C$65/CHI_fec!C$65)</f>
        <v>0.61452952525778848</v>
      </c>
      <c r="D231" s="250">
        <f>IF(D$65=0,0,D$65/CHI_fec!D$65)</f>
        <v>0.60965515000889436</v>
      </c>
      <c r="E231" s="250">
        <f>IF(E$65=0,0,E$65/CHI_fec!E$65)</f>
        <v>0.62358697292389054</v>
      </c>
      <c r="F231" s="250">
        <f>IF(F$65=0,0,F$65/CHI_fec!F$65)</f>
        <v>0.62505758470186712</v>
      </c>
      <c r="G231" s="250">
        <f>IF(G$65=0,0,G$65/CHI_fec!G$65)</f>
        <v>0.63163733776684738</v>
      </c>
      <c r="H231" s="250">
        <f>IF(H$65=0,0,H$65/CHI_fec!H$65)</f>
        <v>0.62724558160861865</v>
      </c>
      <c r="I231" s="250">
        <f>IF(I$65=0,0,I$65/CHI_fec!I$65)</f>
        <v>0.62877236000098591</v>
      </c>
      <c r="J231" s="250">
        <f>IF(J$65=0,0,J$65/CHI_fec!J$65)</f>
        <v>0.63543010417569068</v>
      </c>
      <c r="K231" s="250">
        <f>IF(K$65=0,0,K$65/CHI_fec!K$65)</f>
        <v>0.68170974646842131</v>
      </c>
      <c r="L231" s="250">
        <f>IF(L$65=0,0,L$65/CHI_fec!L$65)</f>
        <v>0.68036502019089473</v>
      </c>
      <c r="M231" s="250">
        <f>IF(M$65=0,0,M$65/CHI_fec!M$65)</f>
        <v>0.68071283086095447</v>
      </c>
      <c r="N231" s="250">
        <f>IF(N$65=0,0,N$65/CHI_fec!N$65)</f>
        <v>0.68103389659882985</v>
      </c>
      <c r="O231" s="250">
        <f>IF(O$65=0,0,O$65/CHI_fec!O$65)</f>
        <v>0.67986410606048242</v>
      </c>
      <c r="P231" s="250">
        <f>IF(P$65=0,0,P$65/CHI_fec!P$65)</f>
        <v>0.68148064896869109</v>
      </c>
      <c r="Q231" s="250">
        <f>IF(Q$65=0,0,Q$65/CHI_fec!Q$65)</f>
        <v>0.67895049073741753</v>
      </c>
    </row>
    <row r="232" spans="1:17" x14ac:dyDescent="0.25">
      <c r="A232" s="127" t="s">
        <v>183</v>
      </c>
      <c r="B232" s="249">
        <f>IF(B$70=0,0,B$70/CHI_fec!B$70)</f>
        <v>0.55696171879844825</v>
      </c>
      <c r="C232" s="249">
        <f>IF(C$70=0,0,C$70/CHI_fec!C$70)</f>
        <v>0.55707164014936972</v>
      </c>
      <c r="D232" s="249">
        <f>IF(D$70=0,0,D$70/CHI_fec!D$70)</f>
        <v>0.55920122291492413</v>
      </c>
      <c r="E232" s="249">
        <f>IF(E$70=0,0,E$70/CHI_fec!E$70)</f>
        <v>0.56538523129621387</v>
      </c>
      <c r="F232" s="249">
        <f>IF(F$70=0,0,F$70/CHI_fec!F$70)</f>
        <v>0.56540684421176202</v>
      </c>
      <c r="G232" s="249">
        <f>IF(G$70=0,0,G$70/CHI_fec!G$70)</f>
        <v>0.57027914597479845</v>
      </c>
      <c r="H232" s="249">
        <f>IF(H$70=0,0,H$70/CHI_fec!H$70)</f>
        <v>0.57575208372330411</v>
      </c>
      <c r="I232" s="249">
        <f>IF(I$70=0,0,I$70/CHI_fec!I$70)</f>
        <v>0.57574831757913791</v>
      </c>
      <c r="J232" s="249">
        <f>IF(J$70=0,0,J$70/CHI_fec!J$70)</f>
        <v>0.57589891785894654</v>
      </c>
      <c r="K232" s="249">
        <f>IF(K$70=0,0,K$70/CHI_fec!K$70)</f>
        <v>0.6129228548885931</v>
      </c>
      <c r="L232" s="249">
        <f>IF(L$70=0,0,L$70/CHI_fec!L$70)</f>
        <v>0.61289236620067977</v>
      </c>
      <c r="M232" s="249">
        <f>IF(M$70=0,0,M$70/CHI_fec!M$70)</f>
        <v>0.61289839527093271</v>
      </c>
      <c r="N232" s="249">
        <f>IF(N$70=0,0,N$70/CHI_fec!N$70)</f>
        <v>0.6129202334316648</v>
      </c>
      <c r="O232" s="249">
        <f>IF(O$70=0,0,O$70/CHI_fec!O$70)</f>
        <v>0.61283147477057909</v>
      </c>
      <c r="P232" s="249">
        <f>IF(P$70=0,0,P$70/CHI_fec!P$70)</f>
        <v>0.6129097200356558</v>
      </c>
      <c r="Q232" s="249">
        <f>IF(Q$70=0,0,Q$70/CHI_fec!Q$70)</f>
        <v>0.6128379359642101</v>
      </c>
    </row>
    <row r="233" spans="1:17" x14ac:dyDescent="0.25">
      <c r="A233" s="127" t="s">
        <v>181</v>
      </c>
      <c r="B233" s="249">
        <f>IF(B$83=0,0,B$83/CHI_fec!B$83)</f>
        <v>0.37684360183593124</v>
      </c>
      <c r="C233" s="249">
        <f>IF(C$83=0,0,C$83/CHI_fec!C$83)</f>
        <v>0.36816815957352245</v>
      </c>
      <c r="D233" s="249">
        <f>IF(D$83=0,0,D$83/CHI_fec!D$83)</f>
        <v>0.37064846625337489</v>
      </c>
      <c r="E233" s="249">
        <f>IF(E$83=0,0,E$83/CHI_fec!E$83)</f>
        <v>0.37078226441039724</v>
      </c>
      <c r="F233" s="249">
        <f>IF(F$83=0,0,F$83/CHI_fec!F$83)</f>
        <v>0.37738457283060578</v>
      </c>
      <c r="G233" s="249">
        <f>IF(G$83=0,0,G$83/CHI_fec!G$83)</f>
        <v>0.38119545636043367</v>
      </c>
      <c r="H233" s="249">
        <f>IF(H$83=0,0,H$83/CHI_fec!H$83)</f>
        <v>0.39702094755297401</v>
      </c>
      <c r="I233" s="249">
        <f>IF(I$83=0,0,I$83/CHI_fec!I$83)</f>
        <v>0.38760792027191238</v>
      </c>
      <c r="J233" s="249">
        <f>IF(J$83=0,0,J$83/CHI_fec!J$83)</f>
        <v>0.38337653234496855</v>
      </c>
      <c r="K233" s="249">
        <f>IF(K$83=0,0,K$83/CHI_fec!K$83)</f>
        <v>0.41297771943921024</v>
      </c>
      <c r="L233" s="249">
        <f>IF(L$83=0,0,L$83/CHI_fec!L$83)</f>
        <v>0.41266944759857938</v>
      </c>
      <c r="M233" s="249">
        <f>IF(M$83=0,0,M$83/CHI_fec!M$83)</f>
        <v>0.4144965658645422</v>
      </c>
      <c r="N233" s="249">
        <f>IF(N$83=0,0,N$83/CHI_fec!N$83)</f>
        <v>0.41354736591901775</v>
      </c>
      <c r="O233" s="249">
        <f>IF(O$83=0,0,O$83/CHI_fec!O$83)</f>
        <v>0.42151380613162398</v>
      </c>
      <c r="P233" s="249">
        <f>IF(P$83=0,0,P$83/CHI_fec!P$83)</f>
        <v>0.42236517592237099</v>
      </c>
      <c r="Q233" s="249">
        <f>IF(Q$83=0,0,Q$83/CHI_fec!Q$83)</f>
        <v>0.42853386954019562</v>
      </c>
    </row>
    <row r="234" spans="1:17" x14ac:dyDescent="0.25">
      <c r="A234" s="127" t="s">
        <v>180</v>
      </c>
      <c r="B234" s="248">
        <f>IF(B$91=0,0,B$91/CHI_fec!B$91)</f>
        <v>0.44628959924081663</v>
      </c>
      <c r="C234" s="248">
        <f>IF(C$91=0,0,C$91/CHI_fec!C$91)</f>
        <v>0.44314150107414479</v>
      </c>
      <c r="D234" s="248">
        <f>IF(D$91=0,0,D$91/CHI_fec!D$91)</f>
        <v>0.44520108875598152</v>
      </c>
      <c r="E234" s="248">
        <f>IF(E$91=0,0,E$91/CHI_fec!E$91)</f>
        <v>0.44866530561905776</v>
      </c>
      <c r="F234" s="248">
        <f>IF(F$91=0,0,F$91/CHI_fec!F$91)</f>
        <v>0.45114636545935333</v>
      </c>
      <c r="G234" s="248">
        <f>IF(G$91=0,0,G$91/CHI_fec!G$91)</f>
        <v>0.45526277394184533</v>
      </c>
      <c r="H234" s="248">
        <f>IF(H$91=0,0,H$91/CHI_fec!H$91)</f>
        <v>0.46416018741361931</v>
      </c>
      <c r="I234" s="248">
        <f>IF(I$91=0,0,I$91/CHI_fec!I$91)</f>
        <v>0.46196597245461207</v>
      </c>
      <c r="J234" s="248">
        <f>IF(J$91=0,0,J$91/CHI_fec!J$91)</f>
        <v>0.46032909430169577</v>
      </c>
      <c r="K234" s="248">
        <f>IF(K$91=0,0,K$91/CHI_fec!K$91)</f>
        <v>0.49289958228199887</v>
      </c>
      <c r="L234" s="248">
        <f>IF(L$91=0,0,L$91/CHI_fec!L$91)</f>
        <v>0.49230331055928017</v>
      </c>
      <c r="M234" s="248">
        <f>IF(M$91=0,0,M$91/CHI_fec!M$91)</f>
        <v>0.49298657610678737</v>
      </c>
      <c r="N234" s="248">
        <f>IF(N$91=0,0,N$91/CHI_fec!N$91)</f>
        <v>0.49228252955033358</v>
      </c>
      <c r="O234" s="248">
        <f>IF(O$91=0,0,O$91/CHI_fec!O$91)</f>
        <v>0.49611906942608919</v>
      </c>
      <c r="P234" s="248">
        <f>IF(P$91=0,0,P$91/CHI_fec!P$91)</f>
        <v>0.4967006177616764</v>
      </c>
      <c r="Q234" s="248">
        <f>IF(Q$91=0,0,Q$91/CHI_fec!Q$91)</f>
        <v>0.49747780960224908</v>
      </c>
    </row>
    <row r="235" spans="1:17" x14ac:dyDescent="0.25">
      <c r="A235" s="72" t="s">
        <v>179</v>
      </c>
      <c r="B235" s="247">
        <f>IF(B$105=0,0,B$105/CHI_fec!B$105)</f>
        <v>0.53345035415549391</v>
      </c>
      <c r="C235" s="247">
        <f>IF(C$105=0,0,C$105/CHI_fec!C$105)</f>
        <v>0.5334503541554938</v>
      </c>
      <c r="D235" s="247">
        <f>IF(D$105=0,0,D$105/CHI_fec!D$105)</f>
        <v>0.53561585688747548</v>
      </c>
      <c r="E235" s="247">
        <f>IF(E$105=0,0,E$105/CHI_fec!E$105)</f>
        <v>0.54140913194104889</v>
      </c>
      <c r="F235" s="247">
        <f>IF(F$105=0,0,F$105/CHI_fec!F$105)</f>
        <v>0.54140913194104889</v>
      </c>
      <c r="G235" s="247">
        <f>IF(G$105=0,0,G$105/CHI_fec!G$105)</f>
        <v>0.54605639797387118</v>
      </c>
      <c r="H235" s="247">
        <f>IF(H$105=0,0,H$105/CHI_fec!H$105)</f>
        <v>0.55149475736012366</v>
      </c>
      <c r="I235" s="247">
        <f>IF(I$105=0,0,I$105/CHI_fec!I$105)</f>
        <v>0.55149475736012354</v>
      </c>
      <c r="J235" s="247">
        <f>IF(J$105=0,0,J$105/CHI_fec!J$105)</f>
        <v>0.55149475736012354</v>
      </c>
      <c r="K235" s="247">
        <f>IF(K$105=0,0,K$105/CHI_fec!K$105)</f>
        <v>0.58685299831875959</v>
      </c>
      <c r="L235" s="247">
        <f>IF(L$105=0,0,L$105/CHI_fec!L$105)</f>
        <v>0.58685299831875959</v>
      </c>
      <c r="M235" s="247">
        <f>IF(M$105=0,0,M$105/CHI_fec!M$105)</f>
        <v>0.58685299831875959</v>
      </c>
      <c r="N235" s="247">
        <f>IF(N$105=0,0,N$105/CHI_fec!N$105)</f>
        <v>0.58685299831875959</v>
      </c>
      <c r="O235" s="247">
        <f>IF(O$105=0,0,O$105/CHI_fec!O$105)</f>
        <v>0.5868529983187597</v>
      </c>
      <c r="P235" s="247">
        <f>IF(P$105=0,0,P$105/CHI_fec!P$105)</f>
        <v>0.58685299831875948</v>
      </c>
      <c r="Q235" s="247">
        <f>IF(Q$105=0,0,Q$105/CHI_fec!Q$105)</f>
        <v>0.58685299831875948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0.43140881068983633</v>
      </c>
      <c r="C237" s="253">
        <f>IF(C$108=0,0,C$108/CHI_fec!C$108)</f>
        <v>0.42551183156528055</v>
      </c>
      <c r="D237" s="253">
        <f>IF(D$108=0,0,D$108/CHI_fec!D$108)</f>
        <v>0.42595396035689537</v>
      </c>
      <c r="E237" s="253">
        <f>IF(E$108=0,0,E$108/CHI_fec!E$108)</f>
        <v>0.42887493144096622</v>
      </c>
      <c r="F237" s="253">
        <f>IF(F$108=0,0,F$108/CHI_fec!F$108)</f>
        <v>0.4335203226314302</v>
      </c>
      <c r="G237" s="253">
        <f>IF(G$108=0,0,G$108/CHI_fec!G$108)</f>
        <v>0.45012376770666496</v>
      </c>
      <c r="H237" s="253">
        <f>IF(H$108=0,0,H$108/CHI_fec!H$108)</f>
        <v>0.4583271002816014</v>
      </c>
      <c r="I237" s="253">
        <f>IF(I$108=0,0,I$108/CHI_fec!I$108)</f>
        <v>0.45281846212141613</v>
      </c>
      <c r="J237" s="253">
        <f>IF(J$108=0,0,J$108/CHI_fec!J$108)</f>
        <v>0.4498960562579028</v>
      </c>
      <c r="K237" s="253">
        <f>IF(K$108=0,0,K$108/CHI_fec!K$108)</f>
        <v>0.48848838590872362</v>
      </c>
      <c r="L237" s="253">
        <f>IF(L$108=0,0,L$108/CHI_fec!L$108)</f>
        <v>0.48782843102324996</v>
      </c>
      <c r="M237" s="253">
        <f>IF(M$108=0,0,M$108/CHI_fec!M$108)</f>
        <v>0.4891465327410322</v>
      </c>
      <c r="N237" s="253">
        <f>IF(N$108=0,0,N$108/CHI_fec!N$108)</f>
        <v>0.50914914462905325</v>
      </c>
      <c r="O237" s="253">
        <f>IF(O$108=0,0,O$108/CHI_fec!O$108)</f>
        <v>0.51588278748083183</v>
      </c>
      <c r="P237" s="253">
        <f>IF(P$108=0,0,P$108/CHI_fec!P$108)</f>
        <v>0.51676785625519861</v>
      </c>
      <c r="Q237" s="253">
        <f>IF(Q$108=0,0,Q$108/CHI_fec!Q$108)</f>
        <v>0.51996916123959702</v>
      </c>
    </row>
    <row r="238" spans="1:17" x14ac:dyDescent="0.25">
      <c r="A238" s="132" t="s">
        <v>83</v>
      </c>
      <c r="B238" s="252">
        <f>IF(B$109=0,0,B$109/CHI_fec!B$109)</f>
        <v>0.35857109052318992</v>
      </c>
      <c r="C238" s="252">
        <f>IF(C$109=0,0,C$109/CHI_fec!C$109)</f>
        <v>0.35857109052318997</v>
      </c>
      <c r="D238" s="252">
        <f>IF(D$109=0,0,D$109/CHI_fec!D$109)</f>
        <v>0.35857109052318992</v>
      </c>
      <c r="E238" s="252">
        <f>IF(E$109=0,0,E$109/CHI_fec!E$109)</f>
        <v>0.36310758606094229</v>
      </c>
      <c r="F238" s="252">
        <f>IF(F$109=0,0,F$109/CHI_fec!F$109)</f>
        <v>0.36310758606094223</v>
      </c>
      <c r="G238" s="252">
        <f>IF(G$109=0,0,G$109/CHI_fec!G$109)</f>
        <v>0.37662647917329284</v>
      </c>
      <c r="H238" s="252">
        <f>IF(H$109=0,0,H$109/CHI_fec!H$109)</f>
        <v>0.37662647917329278</v>
      </c>
      <c r="I238" s="252">
        <f>IF(I$109=0,0,I$109/CHI_fec!I$109)</f>
        <v>0.37662647917329284</v>
      </c>
      <c r="J238" s="252">
        <f>IF(J$109=0,0,J$109/CHI_fec!J$109)</f>
        <v>0.37662647917329273</v>
      </c>
      <c r="K238" s="252">
        <f>IF(K$109=0,0,K$109/CHI_fec!K$109)</f>
        <v>0.40497197576332716</v>
      </c>
      <c r="L238" s="252">
        <f>IF(L$109=0,0,L$109/CHI_fec!L$109)</f>
        <v>0.40497197576332716</v>
      </c>
      <c r="M238" s="252">
        <f>IF(M$109=0,0,M$109/CHI_fec!M$109)</f>
        <v>0.40497197576332716</v>
      </c>
      <c r="N238" s="252">
        <f>IF(N$109=0,0,N$109/CHI_fec!N$109)</f>
        <v>0.422379527300141</v>
      </c>
      <c r="O238" s="252">
        <f>IF(O$109=0,0,O$109/CHI_fec!O$109)</f>
        <v>0.422379527300141</v>
      </c>
      <c r="P238" s="252">
        <f>IF(P$109=0,0,P$109/CHI_fec!P$109)</f>
        <v>0.42237952730014111</v>
      </c>
      <c r="Q238" s="252">
        <f>IF(Q$109=0,0,Q$109/CHI_fec!Q$109)</f>
        <v>0.422379527300141</v>
      </c>
    </row>
    <row r="239" spans="1:17" x14ac:dyDescent="0.25">
      <c r="A239" s="76" t="s">
        <v>82</v>
      </c>
      <c r="B239" s="251">
        <f>IF(B$110=0,0,B$110/CHI_fec!B$110)</f>
        <v>9.7481312655310556E-2</v>
      </c>
      <c r="C239" s="251">
        <f>IF(C$110=0,0,C$110/CHI_fec!C$110)</f>
        <v>9.748131265531057E-2</v>
      </c>
      <c r="D239" s="251">
        <f>IF(D$110=0,0,D$110/CHI_fec!D$110)</f>
        <v>9.7481312655310556E-2</v>
      </c>
      <c r="E239" s="251">
        <f>IF(E$110=0,0,E$110/CHI_fec!E$110)</f>
        <v>9.8714606558703039E-2</v>
      </c>
      <c r="F239" s="251">
        <f>IF(F$110=0,0,F$110/CHI_fec!F$110)</f>
        <v>9.8714606558703039E-2</v>
      </c>
      <c r="G239" s="251">
        <f>IF(G$110=0,0,G$110/CHI_fec!G$110)</f>
        <v>0.10238985947526115</v>
      </c>
      <c r="H239" s="251">
        <f>IF(H$110=0,0,H$110/CHI_fec!H$110)</f>
        <v>0.10238985947526115</v>
      </c>
      <c r="I239" s="251">
        <f>IF(I$110=0,0,I$110/CHI_fec!I$110)</f>
        <v>0.10238985947526115</v>
      </c>
      <c r="J239" s="251">
        <f>IF(J$110=0,0,J$110/CHI_fec!J$110)</f>
        <v>0.10238985947526115</v>
      </c>
      <c r="K239" s="251">
        <f>IF(K$110=0,0,K$110/CHI_fec!K$110)</f>
        <v>0.11009588009011737</v>
      </c>
      <c r="L239" s="251">
        <f>IF(L$110=0,0,L$110/CHI_fec!L$110)</f>
        <v>0.11009588009011738</v>
      </c>
      <c r="M239" s="251">
        <f>IF(M$110=0,0,M$110/CHI_fec!M$110)</f>
        <v>0.11009588009011737</v>
      </c>
      <c r="N239" s="251">
        <f>IF(N$110=0,0,N$110/CHI_fec!N$110)</f>
        <v>0.11482830559449261</v>
      </c>
      <c r="O239" s="251">
        <f>IF(O$110=0,0,O$110/CHI_fec!O$110)</f>
        <v>0.1148283055944926</v>
      </c>
      <c r="P239" s="251">
        <f>IF(P$110=0,0,P$110/CHI_fec!P$110)</f>
        <v>0.11482830559449259</v>
      </c>
      <c r="Q239" s="251">
        <f>IF(Q$110=0,0,Q$110/CHI_fec!Q$110)</f>
        <v>0.1148283055944926</v>
      </c>
    </row>
    <row r="240" spans="1:17" x14ac:dyDescent="0.25">
      <c r="A240" s="76" t="s">
        <v>81</v>
      </c>
      <c r="B240" s="251">
        <f>IF(B$111=0,0,B$111/CHI_fec!B$111)</f>
        <v>0.5118910678254045</v>
      </c>
      <c r="C240" s="251">
        <f>IF(C$111=0,0,C$111/CHI_fec!C$111)</f>
        <v>0.5118910678254045</v>
      </c>
      <c r="D240" s="251">
        <f>IF(D$111=0,0,D$111/CHI_fec!D$111)</f>
        <v>0.51189106782540439</v>
      </c>
      <c r="E240" s="251">
        <f>IF(E$111=0,0,E$111/CHI_fec!E$111)</f>
        <v>0.51836730533138098</v>
      </c>
      <c r="F240" s="251">
        <f>IF(F$111=0,0,F$111/CHI_fec!F$111)</f>
        <v>0.51836730533138109</v>
      </c>
      <c r="G240" s="251">
        <f>IF(G$111=0,0,G$111/CHI_fec!G$111)</f>
        <v>0.53766668783598115</v>
      </c>
      <c r="H240" s="251">
        <f>IF(H$111=0,0,H$111/CHI_fec!H$111)</f>
        <v>0.53766668783598104</v>
      </c>
      <c r="I240" s="251">
        <f>IF(I$111=0,0,I$111/CHI_fec!I$111)</f>
        <v>0.53766668783598104</v>
      </c>
      <c r="J240" s="251">
        <f>IF(J$111=0,0,J$111/CHI_fec!J$111)</f>
        <v>0.53766668783598115</v>
      </c>
      <c r="K240" s="251">
        <f>IF(K$111=0,0,K$111/CHI_fec!K$111)</f>
        <v>0.57813232185110164</v>
      </c>
      <c r="L240" s="251">
        <f>IF(L$111=0,0,L$111/CHI_fec!L$111)</f>
        <v>0.57813232185110164</v>
      </c>
      <c r="M240" s="251">
        <f>IF(M$111=0,0,M$111/CHI_fec!M$111)</f>
        <v>0.57813232185110175</v>
      </c>
      <c r="N240" s="251">
        <f>IF(N$111=0,0,N$111/CHI_fec!N$111)</f>
        <v>0.60298309867029176</v>
      </c>
      <c r="O240" s="251">
        <f>IF(O$111=0,0,O$111/CHI_fec!O$111)</f>
        <v>0.60298309867029176</v>
      </c>
      <c r="P240" s="251">
        <f>IF(P$111=0,0,P$111/CHI_fec!P$111)</f>
        <v>0.60298309867029176</v>
      </c>
      <c r="Q240" s="251">
        <f>IF(Q$111=0,0,Q$111/CHI_fec!Q$111)</f>
        <v>0.60298309867029176</v>
      </c>
    </row>
    <row r="241" spans="1:17" x14ac:dyDescent="0.25">
      <c r="A241" s="76" t="s">
        <v>80</v>
      </c>
      <c r="B241" s="251">
        <f>IF(B$112=0,0,B$112/CHI_fec!B$112)</f>
        <v>0.38516797625317378</v>
      </c>
      <c r="C241" s="251">
        <f>IF(C$112=0,0,C$112/CHI_fec!C$112)</f>
        <v>0.38516797625317384</v>
      </c>
      <c r="D241" s="251">
        <f>IF(D$112=0,0,D$112/CHI_fec!D$112)</f>
        <v>0.38516797625317378</v>
      </c>
      <c r="E241" s="251">
        <f>IF(E$112=0,0,E$112/CHI_fec!E$112)</f>
        <v>0.39004096476713374</v>
      </c>
      <c r="F241" s="251">
        <f>IF(F$112=0,0,F$112/CHI_fec!F$112)</f>
        <v>0.39004096476713368</v>
      </c>
      <c r="G241" s="251">
        <f>IF(G$112=0,0,G$112/CHI_fec!G$112)</f>
        <v>0.40456261706673613</v>
      </c>
      <c r="H241" s="251">
        <f>IF(H$112=0,0,H$112/CHI_fec!H$112)</f>
        <v>0.40456261706673613</v>
      </c>
      <c r="I241" s="251">
        <f>IF(I$112=0,0,I$112/CHI_fec!I$112)</f>
        <v>0.40456261706673607</v>
      </c>
      <c r="J241" s="251">
        <f>IF(J$112=0,0,J$112/CHI_fec!J$112)</f>
        <v>0.40456261706673613</v>
      </c>
      <c r="K241" s="251">
        <f>IF(K$112=0,0,K$112/CHI_fec!K$112)</f>
        <v>0.43501063099207715</v>
      </c>
      <c r="L241" s="251">
        <f>IF(L$112=0,0,L$112/CHI_fec!L$112)</f>
        <v>0.43501063099207715</v>
      </c>
      <c r="M241" s="251">
        <f>IF(M$112=0,0,M$112/CHI_fec!M$112)</f>
        <v>0.4350106309920771</v>
      </c>
      <c r="N241" s="251">
        <f>IF(N$112=0,0,N$112/CHI_fec!N$112)</f>
        <v>0.45370938160014879</v>
      </c>
      <c r="O241" s="251">
        <f>IF(O$112=0,0,O$112/CHI_fec!O$112)</f>
        <v>0.45370938160014879</v>
      </c>
      <c r="P241" s="251">
        <f>IF(P$112=0,0,P$112/CHI_fec!P$112)</f>
        <v>0.45370938160014879</v>
      </c>
      <c r="Q241" s="251">
        <f>IF(Q$112=0,0,Q$112/CHI_fec!Q$112)</f>
        <v>0.45370938160014884</v>
      </c>
    </row>
    <row r="242" spans="1:17" x14ac:dyDescent="0.25">
      <c r="A242" s="129" t="s">
        <v>79</v>
      </c>
      <c r="B242" s="250">
        <f>IF(B$113=0,0,B$113/CHI_fec!B$113)</f>
        <v>0.59121583651770215</v>
      </c>
      <c r="C242" s="250">
        <f>IF(C$113=0,0,C$113/CHI_fec!C$113)</f>
        <v>0.59566629774120305</v>
      </c>
      <c r="D242" s="250">
        <f>IF(D$113=0,0,D$113/CHI_fec!D$113)</f>
        <v>0.588552358083412</v>
      </c>
      <c r="E242" s="250">
        <f>IF(E$113=0,0,E$113/CHI_fec!E$113)</f>
        <v>0.60309508697114533</v>
      </c>
      <c r="F242" s="250">
        <f>IF(F$113=0,0,F$113/CHI_fec!F$113)</f>
        <v>0.60451737251694637</v>
      </c>
      <c r="G242" s="250">
        <f>IF(G$113=0,0,G$113/CHI_fec!G$113)</f>
        <v>0.62823214712223274</v>
      </c>
      <c r="H242" s="250">
        <f>IF(H$113=0,0,H$113/CHI_fec!H$113)</f>
        <v>0.61771206487493502</v>
      </c>
      <c r="I242" s="250">
        <f>IF(I$113=0,0,I$113/CHI_fec!I$113)</f>
        <v>0.61921563773540389</v>
      </c>
      <c r="J242" s="250">
        <f>IF(J$113=0,0,J$113/CHI_fec!J$113)</f>
        <v>0.62577219073816737</v>
      </c>
      <c r="K242" s="250">
        <f>IF(K$113=0,0,K$113/CHI_fec!K$113)</f>
        <v>0.67838175220276842</v>
      </c>
      <c r="L242" s="250">
        <f>IF(L$113=0,0,L$113/CHI_fec!L$113)</f>
        <v>0.67704359065658648</v>
      </c>
      <c r="M242" s="250">
        <f>IF(M$113=0,0,M$113/CHI_fec!M$113)</f>
        <v>0.6773897033724634</v>
      </c>
      <c r="N242" s="250">
        <f>IF(N$113=0,0,N$113/CHI_fec!N$113)</f>
        <v>0.70684024920516364</v>
      </c>
      <c r="O242" s="250">
        <f>IF(O$113=0,0,O$113/CHI_fec!O$113)</f>
        <v>0.70562613190531576</v>
      </c>
      <c r="P242" s="250">
        <f>IF(P$113=0,0,P$113/CHI_fec!P$113)</f>
        <v>0.70730393032004313</v>
      </c>
      <c r="Q242" s="250">
        <f>IF(Q$113=0,0,Q$113/CHI_fec!Q$113)</f>
        <v>0.70467789704379447</v>
      </c>
    </row>
    <row r="243" spans="1:17" x14ac:dyDescent="0.25">
      <c r="A243" s="127" t="s">
        <v>182</v>
      </c>
      <c r="B243" s="249">
        <f>IF(B$118=0,0,B$118/CHI_fec!B$118)</f>
        <v>0.55510918927929631</v>
      </c>
      <c r="C243" s="249">
        <f>IF(C$118=0,0,C$118/CHI_fec!C$118)</f>
        <v>0.55521881439696963</v>
      </c>
      <c r="D243" s="249">
        <f>IF(D$118=0,0,D$118/CHI_fec!D$118)</f>
        <v>0.55508789223418298</v>
      </c>
      <c r="E243" s="249">
        <f>IF(E$118=0,0,E$118/CHI_fec!E$118)</f>
        <v>0.56224560224544995</v>
      </c>
      <c r="F243" s="249">
        <f>IF(F$118=0,0,F$118/CHI_fec!F$118)</f>
        <v>0.56226710875113406</v>
      </c>
      <c r="G243" s="249">
        <f>IF(G$118=0,0,G$118/CHI_fec!G$118)</f>
        <v>0.58322042138701891</v>
      </c>
      <c r="H243" s="249">
        <f>IF(H$118=0,0,H$118/CHI_fec!H$118)</f>
        <v>0.58301101914497611</v>
      </c>
      <c r="I243" s="249">
        <f>IF(I$118=0,0,I$118/CHI_fec!I$118)</f>
        <v>0.58300720310290721</v>
      </c>
      <c r="J243" s="249">
        <f>IF(J$118=0,0,J$118/CHI_fec!J$118)</f>
        <v>0.5831597986961502</v>
      </c>
      <c r="K243" s="249">
        <f>IF(K$118=0,0,K$118/CHI_fec!K$118)</f>
        <v>0.62715278770459626</v>
      </c>
      <c r="L243" s="249">
        <f>IF(L$118=0,0,L$118/CHI_fec!L$118)</f>
        <v>0.62712157142592628</v>
      </c>
      <c r="M243" s="249">
        <f>IF(M$118=0,0,M$118/CHI_fec!M$118)</f>
        <v>0.62712774437563423</v>
      </c>
      <c r="N243" s="249">
        <f>IF(N$118=0,0,N$118/CHI_fec!N$118)</f>
        <v>0.65410788942339182</v>
      </c>
      <c r="O243" s="249">
        <f>IF(O$118=0,0,O$118/CHI_fec!O$118)</f>
        <v>0.65401310629791309</v>
      </c>
      <c r="P243" s="249">
        <f>IF(P$118=0,0,P$118/CHI_fec!P$118)</f>
        <v>0.65409666243414955</v>
      </c>
      <c r="Q243" s="249">
        <f>IF(Q$118=0,0,Q$118/CHI_fec!Q$118)</f>
        <v>0.65402000604289778</v>
      </c>
    </row>
    <row r="244" spans="1:17" x14ac:dyDescent="0.25">
      <c r="A244" s="127" t="s">
        <v>181</v>
      </c>
      <c r="B244" s="249">
        <f>IF(B$131=0,0,B$131/CHI_fec!B$131)</f>
        <v>0.35462937249290122</v>
      </c>
      <c r="C244" s="249">
        <f>IF(C$131=0,0,C$131/CHI_fec!C$131)</f>
        <v>0.34646533141424735</v>
      </c>
      <c r="D244" s="249">
        <f>IF(D$131=0,0,D$131/CHI_fec!D$131)</f>
        <v>0.34738922744495382</v>
      </c>
      <c r="E244" s="249">
        <f>IF(E$131=0,0,E$131/CHI_fec!E$131)</f>
        <v>0.34814566450832757</v>
      </c>
      <c r="F244" s="249">
        <f>IF(F$131=0,0,F$131/CHI_fec!F$131)</f>
        <v>0.35434489589793422</v>
      </c>
      <c r="G244" s="249">
        <f>IF(G$131=0,0,G$131/CHI_fec!G$131)</f>
        <v>0.36808944067085275</v>
      </c>
      <c r="H244" s="249">
        <f>IF(H$131=0,0,H$131/CHI_fec!H$131)</f>
        <v>0.37959036193201362</v>
      </c>
      <c r="I244" s="249">
        <f>IF(I$131=0,0,I$131/CHI_fec!I$131)</f>
        <v>0.37059059893583746</v>
      </c>
      <c r="J244" s="249">
        <f>IF(J$131=0,0,J$131/CHI_fec!J$131)</f>
        <v>0.36654498349775255</v>
      </c>
      <c r="K244" s="249">
        <f>IF(K$131=0,0,K$131/CHI_fec!K$131)</f>
        <v>0.3989831529556766</v>
      </c>
      <c r="L244" s="249">
        <f>IF(L$131=0,0,L$131/CHI_fec!L$131)</f>
        <v>0.39868532751582153</v>
      </c>
      <c r="M244" s="249">
        <f>IF(M$131=0,0,M$131/CHI_fec!M$131)</f>
        <v>0.40045053026711436</v>
      </c>
      <c r="N244" s="249">
        <f>IF(N$131=0,0,N$131/CHI_fec!N$131)</f>
        <v>0.41670727658297474</v>
      </c>
      <c r="O244" s="249">
        <f>IF(O$131=0,0,O$131/CHI_fec!O$131)</f>
        <v>0.42473458827356902</v>
      </c>
      <c r="P244" s="249">
        <f>IF(P$131=0,0,P$131/CHI_fec!P$131)</f>
        <v>0.42559246337108975</v>
      </c>
      <c r="Q244" s="249">
        <f>IF(Q$131=0,0,Q$131/CHI_fec!Q$131)</f>
        <v>0.43180829190585995</v>
      </c>
    </row>
    <row r="245" spans="1:17" x14ac:dyDescent="0.25">
      <c r="A245" s="127" t="s">
        <v>180</v>
      </c>
      <c r="B245" s="248">
        <f>IF(B$139=0,0,B$139/CHI_fec!B$139)</f>
        <v>0.4846644081127417</v>
      </c>
      <c r="C245" s="248">
        <f>IF(C$139=0,0,C$139/CHI_fec!C$139)</f>
        <v>0.46714876989823717</v>
      </c>
      <c r="D245" s="248">
        <f>IF(D$139=0,0,D$139/CHI_fec!D$139)</f>
        <v>0.46903098951866651</v>
      </c>
      <c r="E245" s="248">
        <f>IF(E$139=0,0,E$139/CHI_fec!E$139)</f>
        <v>0.46714823076324852</v>
      </c>
      <c r="F245" s="248">
        <f>IF(F$139=0,0,F$139/CHI_fec!F$139)</f>
        <v>0.48053493415990001</v>
      </c>
      <c r="G245" s="248">
        <f>IF(G$139=0,0,G$139/CHI_fec!G$139)</f>
        <v>0.49971709229779476</v>
      </c>
      <c r="H245" s="248">
        <f>IF(H$139=0,0,H$139/CHI_fec!H$139)</f>
        <v>0.52457968235674546</v>
      </c>
      <c r="I245" s="248">
        <f>IF(I$139=0,0,I$139/CHI_fec!I$139)</f>
        <v>0.51246861616992356</v>
      </c>
      <c r="J245" s="248">
        <f>IF(J$139=0,0,J$139/CHI_fec!J$139)</f>
        <v>0.50287563076050845</v>
      </c>
      <c r="K245" s="248">
        <f>IF(K$139=0,0,K$139/CHI_fec!K$139)</f>
        <v>0.55742167526448028</v>
      </c>
      <c r="L245" s="248">
        <f>IF(L$139=0,0,L$139/CHI_fec!L$139)</f>
        <v>0.55420437689390167</v>
      </c>
      <c r="M245" s="248">
        <f>IF(M$139=0,0,M$139/CHI_fec!M$139)</f>
        <v>0.55799734678834911</v>
      </c>
      <c r="N245" s="248">
        <f>IF(N$139=0,0,N$139/CHI_fec!N$139)</f>
        <v>0.57779874084853222</v>
      </c>
      <c r="O245" s="248">
        <f>IF(O$139=0,0,O$139/CHI_fec!O$139)</f>
        <v>0.60048191424528885</v>
      </c>
      <c r="P245" s="248">
        <f>IF(P$139=0,0,P$139/CHI_fec!P$139)</f>
        <v>0.60356863799755178</v>
      </c>
      <c r="Q245" s="248">
        <f>IF(Q$139=0,0,Q$139/CHI_fec!Q$139)</f>
        <v>0.60837002228687032</v>
      </c>
    </row>
    <row r="246" spans="1:17" x14ac:dyDescent="0.25">
      <c r="A246" s="72" t="s">
        <v>179</v>
      </c>
      <c r="B246" s="247">
        <f>IF(B$153=0,0,B$153/CHI_fec!B$153)</f>
        <v>0.52331426601289011</v>
      </c>
      <c r="C246" s="247">
        <f>IF(C$153=0,0,C$153/CHI_fec!C$153)</f>
        <v>0.52331426601289011</v>
      </c>
      <c r="D246" s="247">
        <f>IF(D$153=0,0,D$153/CHI_fec!D$153)</f>
        <v>0.52331426601289011</v>
      </c>
      <c r="E246" s="247">
        <f>IF(E$153=0,0,E$153/CHI_fec!E$153)</f>
        <v>0.52993502517433189</v>
      </c>
      <c r="F246" s="247">
        <f>IF(F$153=0,0,F$153/CHI_fec!F$153)</f>
        <v>0.52993502517433189</v>
      </c>
      <c r="G246" s="247">
        <f>IF(G$153=0,0,G$153/CHI_fec!G$153)</f>
        <v>0.54966508655790258</v>
      </c>
      <c r="H246" s="247">
        <f>IF(H$153=0,0,H$153/CHI_fec!H$153)</f>
        <v>0.54966508655790269</v>
      </c>
      <c r="I246" s="247">
        <f>IF(I$153=0,0,I$153/CHI_fec!I$153)</f>
        <v>0.54966508655790269</v>
      </c>
      <c r="J246" s="247">
        <f>IF(J$153=0,0,J$153/CHI_fec!J$153)</f>
        <v>0.54966508655790269</v>
      </c>
      <c r="K246" s="247">
        <f>IF(K$153=0,0,K$153/CHI_fec!K$153)</f>
        <v>0.59103373878566878</v>
      </c>
      <c r="L246" s="247">
        <f>IF(L$153=0,0,L$153/CHI_fec!L$153)</f>
        <v>0.59103373878566878</v>
      </c>
      <c r="M246" s="247">
        <f>IF(M$153=0,0,M$153/CHI_fec!M$153)</f>
        <v>0.59103373878566878</v>
      </c>
      <c r="N246" s="247">
        <f>IF(N$153=0,0,N$153/CHI_fec!N$153)</f>
        <v>0.61643907763291805</v>
      </c>
      <c r="O246" s="247">
        <f>IF(O$153=0,0,O$153/CHI_fec!O$153)</f>
        <v>0.61643907763291805</v>
      </c>
      <c r="P246" s="247">
        <f>IF(P$153=0,0,P$153/CHI_fec!P$153)</f>
        <v>0.61643907763291816</v>
      </c>
      <c r="Q246" s="247">
        <f>IF(Q$153=0,0,Q$153/CHI_fec!Q$153)</f>
        <v>0.61643907763291805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6338.8226651676487</v>
      </c>
      <c r="C5" s="96">
        <v>7133.9962539028438</v>
      </c>
      <c r="D5" s="96">
        <v>7527.2532135843994</v>
      </c>
      <c r="E5" s="96">
        <v>8396.6530884771673</v>
      </c>
      <c r="F5" s="96">
        <v>6946.5358172129618</v>
      </c>
      <c r="G5" s="96">
        <v>6979.567936647818</v>
      </c>
      <c r="H5" s="96">
        <v>5939.7550533938975</v>
      </c>
      <c r="I5" s="96">
        <v>5650.4019291230579</v>
      </c>
      <c r="J5" s="96">
        <v>6467.8585705657115</v>
      </c>
      <c r="K5" s="96">
        <v>5640.1611225378683</v>
      </c>
      <c r="L5" s="96">
        <v>6024.5571686102421</v>
      </c>
      <c r="M5" s="96">
        <v>6852.6566428986807</v>
      </c>
      <c r="N5" s="96">
        <v>5494.7532895815566</v>
      </c>
      <c r="O5" s="96">
        <v>4658.0273904484284</v>
      </c>
      <c r="P5" s="96">
        <v>4440.5180156989954</v>
      </c>
      <c r="Q5" s="96">
        <v>2909.7555186359864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55.478807742471012</v>
      </c>
      <c r="C10" s="158">
        <v>59.23297711491233</v>
      </c>
      <c r="D10" s="158">
        <v>76.391251279017098</v>
      </c>
      <c r="E10" s="158">
        <v>70.688843424407736</v>
      </c>
      <c r="F10" s="158">
        <v>50.962900324886363</v>
      </c>
      <c r="G10" s="158">
        <v>48.623504968348435</v>
      </c>
      <c r="H10" s="158">
        <v>50.931642449049058</v>
      </c>
      <c r="I10" s="158">
        <v>52.44430636597869</v>
      </c>
      <c r="J10" s="158">
        <v>56.015002620722527</v>
      </c>
      <c r="K10" s="158">
        <v>50.624831434057235</v>
      </c>
      <c r="L10" s="158">
        <v>46.198418345228852</v>
      </c>
      <c r="M10" s="158">
        <v>51.984518248886395</v>
      </c>
      <c r="N10" s="158">
        <v>37.297187898265001</v>
      </c>
      <c r="O10" s="158">
        <v>43.815276781057698</v>
      </c>
      <c r="P10" s="158">
        <v>39.07830242949202</v>
      </c>
      <c r="Q10" s="158">
        <v>33.289103362981891</v>
      </c>
    </row>
    <row r="11" spans="1:17" x14ac:dyDescent="0.25">
      <c r="A11" s="92" t="s">
        <v>125</v>
      </c>
      <c r="B11" s="91">
        <v>11.159817777401868</v>
      </c>
      <c r="C11" s="91">
        <v>7.3185606043796705</v>
      </c>
      <c r="D11" s="91">
        <v>18.437307894385796</v>
      </c>
      <c r="E11" s="91">
        <v>8.8770024510391838</v>
      </c>
      <c r="F11" s="91">
        <v>4.9938728622572537</v>
      </c>
      <c r="G11" s="91">
        <v>3.6015633091572541</v>
      </c>
      <c r="H11" s="91">
        <v>12.620622239211071</v>
      </c>
      <c r="I11" s="91">
        <v>11.908455288683012</v>
      </c>
      <c r="J11" s="91">
        <v>6.806558619679179</v>
      </c>
      <c r="K11" s="91">
        <v>0.83439925953378657</v>
      </c>
      <c r="L11" s="91">
        <v>2.0442052078877357</v>
      </c>
      <c r="M11" s="91">
        <v>1.9358582666792901</v>
      </c>
      <c r="N11" s="91">
        <v>1.1428716831879724</v>
      </c>
      <c r="O11" s="91">
        <v>2.3767214215702022</v>
      </c>
      <c r="P11" s="91">
        <v>0.83534487607300567</v>
      </c>
      <c r="Q11" s="91">
        <v>2.3914157875364497</v>
      </c>
    </row>
    <row r="12" spans="1:17" x14ac:dyDescent="0.25">
      <c r="A12" s="92" t="s">
        <v>26</v>
      </c>
      <c r="B12" s="91">
        <v>44.318989965069143</v>
      </c>
      <c r="C12" s="91">
        <v>51.914416510532661</v>
      </c>
      <c r="D12" s="91">
        <v>57.953943384631295</v>
      </c>
      <c r="E12" s="91">
        <v>61.811840973368547</v>
      </c>
      <c r="F12" s="91">
        <v>45.969027462629107</v>
      </c>
      <c r="G12" s="91">
        <v>45.021941659191178</v>
      </c>
      <c r="H12" s="91">
        <v>38.311020209837984</v>
      </c>
      <c r="I12" s="91">
        <v>40.535851077295682</v>
      </c>
      <c r="J12" s="91">
        <v>49.208444001043347</v>
      </c>
      <c r="K12" s="91">
        <v>49.790432174523445</v>
      </c>
      <c r="L12" s="91">
        <v>44.154213137341117</v>
      </c>
      <c r="M12" s="91">
        <v>50.048659982207106</v>
      </c>
      <c r="N12" s="91">
        <v>36.154316215077031</v>
      </c>
      <c r="O12" s="91">
        <v>41.438555359487495</v>
      </c>
      <c r="P12" s="91">
        <v>38.242957553419011</v>
      </c>
      <c r="Q12" s="91">
        <v>30.897687575445442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2638.9044309090318</v>
      </c>
      <c r="C24" s="206">
        <v>3274.3195366042473</v>
      </c>
      <c r="D24" s="206">
        <v>3593.4245798331494</v>
      </c>
      <c r="E24" s="206">
        <v>3757.1218515781002</v>
      </c>
      <c r="F24" s="206">
        <v>2736.1927765368227</v>
      </c>
      <c r="G24" s="206">
        <v>2703.3026536732104</v>
      </c>
      <c r="H24" s="206">
        <v>2229.6530126267062</v>
      </c>
      <c r="I24" s="206">
        <v>2272.7946343937615</v>
      </c>
      <c r="J24" s="206">
        <v>2714.7152538041437</v>
      </c>
      <c r="K24" s="206">
        <v>2841.19575788674</v>
      </c>
      <c r="L24" s="206">
        <v>2442.1585834526809</v>
      </c>
      <c r="M24" s="206">
        <v>2764.4641381373558</v>
      </c>
      <c r="N24" s="206">
        <v>1964.929694194291</v>
      </c>
      <c r="O24" s="206">
        <v>2253.2484536716925</v>
      </c>
      <c r="P24" s="206">
        <v>2031.4041357287351</v>
      </c>
      <c r="Q24" s="206">
        <v>1580.6321141787807</v>
      </c>
    </row>
    <row r="25" spans="1:17" x14ac:dyDescent="0.25">
      <c r="A25" s="88" t="s">
        <v>33</v>
      </c>
      <c r="B25" s="87">
        <v>565.36301560913694</v>
      </c>
      <c r="C25" s="87">
        <v>646.21578743932741</v>
      </c>
      <c r="D25" s="87">
        <v>660.7577805649579</v>
      </c>
      <c r="E25" s="87">
        <v>652.91064367111574</v>
      </c>
      <c r="F25" s="87">
        <v>554.49310095922408</v>
      </c>
      <c r="G25" s="87">
        <v>554.59982934758864</v>
      </c>
      <c r="H25" s="87">
        <v>496.43519006351272</v>
      </c>
      <c r="I25" s="87">
        <v>412.94402904825</v>
      </c>
      <c r="J25" s="87">
        <v>474.43300288805835</v>
      </c>
      <c r="K25" s="87">
        <v>514.31125189831585</v>
      </c>
      <c r="L25" s="87">
        <v>491.3350773654725</v>
      </c>
      <c r="M25" s="87">
        <v>495.35711955051318</v>
      </c>
      <c r="N25" s="87">
        <v>505.99251528392887</v>
      </c>
      <c r="O25" s="87">
        <v>381.0503556191278</v>
      </c>
      <c r="P25" s="87">
        <v>330.09774162214211</v>
      </c>
      <c r="Q25" s="87">
        <v>334.07898654450173</v>
      </c>
    </row>
    <row r="26" spans="1:17" x14ac:dyDescent="0.25">
      <c r="A26" s="88" t="s">
        <v>31</v>
      </c>
      <c r="B26" s="87">
        <v>118.19821970003501</v>
      </c>
      <c r="C26" s="87">
        <v>425.38230841626955</v>
      </c>
      <c r="D26" s="87">
        <v>769.40282718325909</v>
      </c>
      <c r="E26" s="87">
        <v>556.66189571328005</v>
      </c>
      <c r="F26" s="87">
        <v>202.16287461675793</v>
      </c>
      <c r="G26" s="87">
        <v>76.607852150639587</v>
      </c>
      <c r="H26" s="87">
        <v>0</v>
      </c>
      <c r="I26" s="87">
        <v>383.18613909938529</v>
      </c>
      <c r="J26" s="87">
        <v>390.72967100655165</v>
      </c>
      <c r="K26" s="87">
        <v>372.92522626428638</v>
      </c>
      <c r="L26" s="87">
        <v>329.46210186050683</v>
      </c>
      <c r="M26" s="87">
        <v>395.88011193310348</v>
      </c>
      <c r="N26" s="87">
        <v>337.09642988965703</v>
      </c>
      <c r="O26" s="87">
        <v>400.96882494030211</v>
      </c>
      <c r="P26" s="87">
        <v>411.21094736842014</v>
      </c>
      <c r="Q26" s="87">
        <v>482.72548529796779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2.29615305770987E-13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12.506920802818566</v>
      </c>
      <c r="C28" s="87">
        <v>5.2048192563414082</v>
      </c>
      <c r="D28" s="87">
        <v>14.541346045993722</v>
      </c>
      <c r="E28" s="87">
        <v>9.2644093444087527</v>
      </c>
      <c r="F28" s="87">
        <v>5.1136217925462955</v>
      </c>
      <c r="G28" s="87">
        <v>4.1417203209927784</v>
      </c>
      <c r="H28" s="87">
        <v>14.262896737661697</v>
      </c>
      <c r="I28" s="87">
        <v>12.704102883427696</v>
      </c>
      <c r="J28" s="87">
        <v>8.3909804520497069</v>
      </c>
      <c r="K28" s="87">
        <v>2.0009927140300019</v>
      </c>
      <c r="L28" s="87">
        <v>3.4034369252003325</v>
      </c>
      <c r="M28" s="87">
        <v>3.6142922587120205</v>
      </c>
      <c r="N28" s="87">
        <v>1.2263081379948999</v>
      </c>
      <c r="O28" s="87">
        <v>6.3079811374850001</v>
      </c>
      <c r="P28" s="87">
        <v>1.906976159435265</v>
      </c>
      <c r="Q28" s="87">
        <v>2.8666018098486257</v>
      </c>
    </row>
    <row r="29" spans="1:17" x14ac:dyDescent="0.25">
      <c r="A29" s="88" t="s">
        <v>29</v>
      </c>
      <c r="B29" s="87">
        <v>470.47026516788543</v>
      </c>
      <c r="C29" s="87">
        <v>727.17834649339909</v>
      </c>
      <c r="D29" s="87">
        <v>159.71754966923373</v>
      </c>
      <c r="E29" s="87">
        <v>85.604981228782137</v>
      </c>
      <c r="F29" s="87">
        <v>71.247956850530528</v>
      </c>
      <c r="G29" s="87">
        <v>25.662184846347738</v>
      </c>
      <c r="H29" s="87">
        <v>74.01637002258947</v>
      </c>
      <c r="I29" s="87">
        <v>36.96601052651684</v>
      </c>
      <c r="J29" s="87">
        <v>11.324759510908423</v>
      </c>
      <c r="K29" s="87">
        <v>25.654771922617901</v>
      </c>
      <c r="L29" s="87">
        <v>19.961522298193618</v>
      </c>
      <c r="M29" s="87">
        <v>28.513570775431134</v>
      </c>
      <c r="N29" s="87">
        <v>19.965553866784216</v>
      </c>
      <c r="O29" s="87">
        <v>5.7040315355306674</v>
      </c>
      <c r="P29" s="87">
        <v>2.8511631306675693</v>
      </c>
      <c r="Q29" s="87">
        <v>2.8515508620315746</v>
      </c>
    </row>
    <row r="30" spans="1:17" x14ac:dyDescent="0.25">
      <c r="A30" s="88" t="s">
        <v>28</v>
      </c>
      <c r="B30" s="87">
        <v>2.8716181868890613</v>
      </c>
      <c r="C30" s="87">
        <v>22.173665017538084</v>
      </c>
      <c r="D30" s="87">
        <v>168.98060836844482</v>
      </c>
      <c r="E30" s="87">
        <v>18.960968296420976</v>
      </c>
      <c r="F30" s="87">
        <v>78.642619183865875</v>
      </c>
      <c r="G30" s="87">
        <v>162.99283627062189</v>
      </c>
      <c r="H30" s="87">
        <v>168.87714320828852</v>
      </c>
      <c r="I30" s="87">
        <v>150.88031188795901</v>
      </c>
      <c r="J30" s="87">
        <v>32.825017517537297</v>
      </c>
      <c r="K30" s="87">
        <v>55.443996863275046</v>
      </c>
      <c r="L30" s="87">
        <v>22.789830312114987</v>
      </c>
      <c r="M30" s="87">
        <v>0</v>
      </c>
      <c r="N30" s="87">
        <v>5.8540658484097694</v>
      </c>
      <c r="O30" s="87">
        <v>8.7957020004054307</v>
      </c>
      <c r="P30" s="87">
        <v>11.708028906578186</v>
      </c>
      <c r="Q30" s="87">
        <v>17.562045062193508</v>
      </c>
    </row>
    <row r="31" spans="1:17" x14ac:dyDescent="0.25">
      <c r="A31" s="88" t="s">
        <v>26</v>
      </c>
      <c r="B31" s="87">
        <v>1363.7297812425429</v>
      </c>
      <c r="C31" s="87">
        <v>1182.1964149206108</v>
      </c>
      <c r="D31" s="87">
        <v>1439.5276439465445</v>
      </c>
      <c r="E31" s="87">
        <v>2154.2211613190816</v>
      </c>
      <c r="F31" s="87">
        <v>1512.5121469706928</v>
      </c>
      <c r="G31" s="87">
        <v>1606.3930358418611</v>
      </c>
      <c r="H31" s="87">
        <v>1267.6162873273274</v>
      </c>
      <c r="I31" s="87">
        <v>1113.334183576512</v>
      </c>
      <c r="J31" s="87">
        <v>1652.5367064965221</v>
      </c>
      <c r="K31" s="87">
        <v>1795.2006812705151</v>
      </c>
      <c r="L31" s="87">
        <v>1473.7893658488481</v>
      </c>
      <c r="M31" s="87">
        <v>1742.579902134155</v>
      </c>
      <c r="N31" s="87">
        <v>1006.8127519519417</v>
      </c>
      <c r="O31" s="87">
        <v>1340.6695707340834</v>
      </c>
      <c r="P31" s="87">
        <v>1167.9957557606981</v>
      </c>
      <c r="Q31" s="87">
        <v>644.4013639903211</v>
      </c>
    </row>
    <row r="32" spans="1:17" x14ac:dyDescent="0.25">
      <c r="A32" s="88" t="s">
        <v>25</v>
      </c>
      <c r="B32" s="87">
        <v>0</v>
      </c>
      <c r="C32" s="87">
        <v>0.17123520601894734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105.76461019972369</v>
      </c>
      <c r="C33" s="87">
        <v>265.79695985474217</v>
      </c>
      <c r="D33" s="87">
        <v>380.49682405471589</v>
      </c>
      <c r="E33" s="87">
        <v>279.49779200501052</v>
      </c>
      <c r="F33" s="87">
        <v>312.02045616320532</v>
      </c>
      <c r="G33" s="87">
        <v>272.90519489515879</v>
      </c>
      <c r="H33" s="87">
        <v>208.44512526732635</v>
      </c>
      <c r="I33" s="87">
        <v>162.77985737171053</v>
      </c>
      <c r="J33" s="87">
        <v>144.47511593251582</v>
      </c>
      <c r="K33" s="87">
        <v>75.658836953700003</v>
      </c>
      <c r="L33" s="87">
        <v>101.41724884234475</v>
      </c>
      <c r="M33" s="87">
        <v>98.519141485441338</v>
      </c>
      <c r="N33" s="87">
        <v>87.982069215574455</v>
      </c>
      <c r="O33" s="87">
        <v>109.75198770475788</v>
      </c>
      <c r="P33" s="87">
        <v>105.63352278079356</v>
      </c>
      <c r="Q33" s="87">
        <v>96.14608061191646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669.14268046723055</v>
      </c>
      <c r="C35" s="204">
        <v>873.75616263854272</v>
      </c>
      <c r="D35" s="204">
        <v>964.27763994950215</v>
      </c>
      <c r="E35" s="204">
        <v>1075.7199544972655</v>
      </c>
      <c r="F35" s="204">
        <v>740.13407068531421</v>
      </c>
      <c r="G35" s="204">
        <v>719.60971590536587</v>
      </c>
      <c r="H35" s="204">
        <v>522.88938227887854</v>
      </c>
      <c r="I35" s="204">
        <v>610.27520517340918</v>
      </c>
      <c r="J35" s="204">
        <v>783.69391730551172</v>
      </c>
      <c r="K35" s="204">
        <v>731.12649556155895</v>
      </c>
      <c r="L35" s="204">
        <v>656.93747852753904</v>
      </c>
      <c r="M35" s="204">
        <v>728.12877020645726</v>
      </c>
      <c r="N35" s="204">
        <v>536.05941964420651</v>
      </c>
      <c r="O35" s="204">
        <v>543.2392153187966</v>
      </c>
      <c r="P35" s="204">
        <v>493.25808971981007</v>
      </c>
      <c r="Q35" s="204">
        <v>377.00195799813343</v>
      </c>
    </row>
    <row r="36" spans="1:17" x14ac:dyDescent="0.25">
      <c r="A36" s="152" t="s">
        <v>190</v>
      </c>
      <c r="B36" s="151">
        <v>669.14268046723055</v>
      </c>
      <c r="C36" s="151">
        <v>873.75616263854272</v>
      </c>
      <c r="D36" s="151">
        <v>964.27763994950215</v>
      </c>
      <c r="E36" s="151">
        <v>1075.7199544972655</v>
      </c>
      <c r="F36" s="151">
        <v>740.13407068531421</v>
      </c>
      <c r="G36" s="151">
        <v>719.60971590536587</v>
      </c>
      <c r="H36" s="151">
        <v>522.88938227887854</v>
      </c>
      <c r="I36" s="151">
        <v>610.27520517340918</v>
      </c>
      <c r="J36" s="151">
        <v>783.69391730551172</v>
      </c>
      <c r="K36" s="151">
        <v>731.12649556155895</v>
      </c>
      <c r="L36" s="151">
        <v>656.93747852753904</v>
      </c>
      <c r="M36" s="151">
        <v>728.12877020645726</v>
      </c>
      <c r="N36" s="151">
        <v>536.05941964420651</v>
      </c>
      <c r="O36" s="151">
        <v>543.2392153187966</v>
      </c>
      <c r="P36" s="151">
        <v>493.25808971981007</v>
      </c>
      <c r="Q36" s="151">
        <v>377.00195799813343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1.3812612817252574</v>
      </c>
      <c r="D38" s="208">
        <v>0</v>
      </c>
      <c r="E38" s="208">
        <v>0</v>
      </c>
      <c r="F38" s="208">
        <v>0</v>
      </c>
      <c r="G38" s="208">
        <v>1.4200638745522258</v>
      </c>
      <c r="H38" s="208">
        <v>2.429380781099129</v>
      </c>
      <c r="I38" s="208">
        <v>101.31543767713426</v>
      </c>
      <c r="J38" s="208">
        <v>108.20330289231484</v>
      </c>
      <c r="K38" s="208">
        <v>205.06309869559746</v>
      </c>
      <c r="L38" s="208">
        <v>146.8662487377573</v>
      </c>
      <c r="M38" s="208">
        <v>166.26491015582027</v>
      </c>
      <c r="N38" s="208">
        <v>97.213052676930559</v>
      </c>
      <c r="O38" s="208">
        <v>177.87277246263619</v>
      </c>
      <c r="P38" s="208">
        <v>178.1083876033176</v>
      </c>
      <c r="Q38" s="208">
        <v>64.753671189983578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669.14268046723055</v>
      </c>
      <c r="C41" s="208">
        <v>872.37490135681742</v>
      </c>
      <c r="D41" s="208">
        <v>964.27763994950215</v>
      </c>
      <c r="E41" s="208">
        <v>1075.7199544972655</v>
      </c>
      <c r="F41" s="208">
        <v>740.13407068531421</v>
      </c>
      <c r="G41" s="208">
        <v>718.1896520308137</v>
      </c>
      <c r="H41" s="208">
        <v>520.46000149777944</v>
      </c>
      <c r="I41" s="208">
        <v>508.95976749627494</v>
      </c>
      <c r="J41" s="208">
        <v>675.49061441319691</v>
      </c>
      <c r="K41" s="208">
        <v>526.06339686596152</v>
      </c>
      <c r="L41" s="208">
        <v>510.07122978978174</v>
      </c>
      <c r="M41" s="208">
        <v>561.86386005063696</v>
      </c>
      <c r="N41" s="208">
        <v>438.84636696727591</v>
      </c>
      <c r="O41" s="208">
        <v>365.36644285616046</v>
      </c>
      <c r="P41" s="208">
        <v>315.14970211649251</v>
      </c>
      <c r="Q41" s="208">
        <v>312.24828680814989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241.75326604891566</v>
      </c>
      <c r="C43" s="155">
        <v>300.97230754514101</v>
      </c>
      <c r="D43" s="155">
        <v>330.43288252273004</v>
      </c>
      <c r="E43" s="155">
        <v>347.05575897739482</v>
      </c>
      <c r="F43" s="155">
        <v>251.74322966593783</v>
      </c>
      <c r="G43" s="155">
        <v>248.44310210089242</v>
      </c>
      <c r="H43" s="155">
        <v>203.26706603926317</v>
      </c>
      <c r="I43" s="155">
        <v>208.74203318990962</v>
      </c>
      <c r="J43" s="155">
        <v>250.63616683533445</v>
      </c>
      <c r="K43" s="155">
        <v>260.00496765551242</v>
      </c>
      <c r="L43" s="155">
        <v>224.22450828479265</v>
      </c>
      <c r="M43" s="155">
        <v>253.45423630598097</v>
      </c>
      <c r="N43" s="155">
        <v>180.63679784479353</v>
      </c>
      <c r="O43" s="155">
        <v>205.30382467688179</v>
      </c>
      <c r="P43" s="155">
        <v>185.12221782095796</v>
      </c>
      <c r="Q43" s="155">
        <v>144.08155309608946</v>
      </c>
    </row>
    <row r="44" spans="1:17" x14ac:dyDescent="0.25">
      <c r="A44" s="152" t="s">
        <v>193</v>
      </c>
      <c r="B44" s="151">
        <v>15.561457685284488</v>
      </c>
      <c r="C44" s="151">
        <v>20.316347264777271</v>
      </c>
      <c r="D44" s="151">
        <v>22.425061394174556</v>
      </c>
      <c r="E44" s="151">
        <v>25.016743127843469</v>
      </c>
      <c r="F44" s="151">
        <v>17.212420248495743</v>
      </c>
      <c r="G44" s="151">
        <v>16.731446071760157</v>
      </c>
      <c r="H44" s="151">
        <v>12.153950671259967</v>
      </c>
      <c r="I44" s="151">
        <v>13.93106452758717</v>
      </c>
      <c r="J44" s="151">
        <v>17.946287937836487</v>
      </c>
      <c r="K44" s="151">
        <v>16.473902693791807</v>
      </c>
      <c r="L44" s="151">
        <v>14.896629703134479</v>
      </c>
      <c r="M44" s="151">
        <v>16.50016732277907</v>
      </c>
      <c r="N44" s="151">
        <v>12.214252628140219</v>
      </c>
      <c r="O44" s="151">
        <v>12.16824293359381</v>
      </c>
      <c r="P44" s="151">
        <v>11.00186332992347</v>
      </c>
      <c r="Q44" s="151">
        <v>8.5988004521939612</v>
      </c>
    </row>
    <row r="45" spans="1:17" x14ac:dyDescent="0.25">
      <c r="A45" s="152" t="s">
        <v>187</v>
      </c>
      <c r="B45" s="151">
        <v>226.19180836363117</v>
      </c>
      <c r="C45" s="151">
        <v>280.65596028036373</v>
      </c>
      <c r="D45" s="151">
        <v>308.00782112855546</v>
      </c>
      <c r="E45" s="151">
        <v>322.03901584955133</v>
      </c>
      <c r="F45" s="151">
        <v>234.5308094174421</v>
      </c>
      <c r="G45" s="151">
        <v>231.71165602913226</v>
      </c>
      <c r="H45" s="151">
        <v>191.11311536800321</v>
      </c>
      <c r="I45" s="151">
        <v>194.81096866232244</v>
      </c>
      <c r="J45" s="151">
        <v>232.68987889749798</v>
      </c>
      <c r="K45" s="151">
        <v>243.53106496172063</v>
      </c>
      <c r="L45" s="151">
        <v>209.32787858165815</v>
      </c>
      <c r="M45" s="151">
        <v>236.95406898320189</v>
      </c>
      <c r="N45" s="151">
        <v>168.4225452166533</v>
      </c>
      <c r="O45" s="151">
        <v>193.13558174328799</v>
      </c>
      <c r="P45" s="151">
        <v>174.12035449103448</v>
      </c>
      <c r="Q45" s="151">
        <v>135.48275264389551</v>
      </c>
    </row>
    <row r="46" spans="1:17" x14ac:dyDescent="0.25">
      <c r="A46" s="150" t="s">
        <v>33</v>
      </c>
      <c r="B46" s="87">
        <v>48.459687052211734</v>
      </c>
      <c r="C46" s="87">
        <v>55.389924637656556</v>
      </c>
      <c r="D46" s="87">
        <v>56.636381191282084</v>
      </c>
      <c r="E46" s="87">
        <v>55.963769457524229</v>
      </c>
      <c r="F46" s="87">
        <v>47.527980082219315</v>
      </c>
      <c r="G46" s="87">
        <v>47.537128229793296</v>
      </c>
      <c r="H46" s="87">
        <v>42.551587719729646</v>
      </c>
      <c r="I46" s="87">
        <v>35.395202489849986</v>
      </c>
      <c r="J46" s="87">
        <v>40.665685961833539</v>
      </c>
      <c r="K46" s="87">
        <v>44.083821591284163</v>
      </c>
      <c r="L46" s="87">
        <v>42.114435202754791</v>
      </c>
      <c r="M46" s="87">
        <v>42.459181675758224</v>
      </c>
      <c r="N46" s="87">
        <v>43.370787024336686</v>
      </c>
      <c r="O46" s="87">
        <v>32.661459053068121</v>
      </c>
      <c r="P46" s="87">
        <v>28.29409213904076</v>
      </c>
      <c r="Q46" s="87">
        <v>28.635341703814444</v>
      </c>
    </row>
    <row r="47" spans="1:17" x14ac:dyDescent="0.25">
      <c r="A47" s="150" t="s">
        <v>31</v>
      </c>
      <c r="B47" s="87">
        <v>10.131275974288693</v>
      </c>
      <c r="C47" s="87">
        <v>36.461340721394492</v>
      </c>
      <c r="D47" s="87">
        <v>65.948813758565038</v>
      </c>
      <c r="E47" s="87">
        <v>47.713876775423998</v>
      </c>
      <c r="F47" s="87">
        <v>17.328246395722118</v>
      </c>
      <c r="G47" s="87">
        <v>6.5663873271976714</v>
      </c>
      <c r="H47" s="87">
        <v>0</v>
      </c>
      <c r="I47" s="87">
        <v>32.844526208518758</v>
      </c>
      <c r="J47" s="87">
        <v>33.491114657704401</v>
      </c>
      <c r="K47" s="87">
        <v>31.9650193940817</v>
      </c>
      <c r="L47" s="87">
        <v>28.239608730900532</v>
      </c>
      <c r="M47" s="87">
        <v>33.932581022837411</v>
      </c>
      <c r="N47" s="87">
        <v>28.893979704827672</v>
      </c>
      <c r="O47" s="87">
        <v>34.368756423454542</v>
      </c>
      <c r="P47" s="87">
        <v>35.246652631578883</v>
      </c>
      <c r="Q47" s="87">
        <v>41.376470168397233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1.9681311923227443E-14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1.0720217830987324</v>
      </c>
      <c r="C49" s="87">
        <v>0.4461273648292633</v>
      </c>
      <c r="D49" s="87">
        <v>1.2464010896566036</v>
      </c>
      <c r="E49" s="87">
        <v>0.79409222952075098</v>
      </c>
      <c r="F49" s="87">
        <v>0.43831043936111186</v>
      </c>
      <c r="G49" s="87">
        <v>0.3550045989422374</v>
      </c>
      <c r="H49" s="87">
        <v>1.2225340060852856</v>
      </c>
      <c r="I49" s="87">
        <v>1.0889231042938037</v>
      </c>
      <c r="J49" s="87">
        <v>0.7192268958899749</v>
      </c>
      <c r="K49" s="87">
        <v>0.1715136612025715</v>
      </c>
      <c r="L49" s="87">
        <v>0.29172316501717138</v>
      </c>
      <c r="M49" s="87">
        <v>0.30979647931817289</v>
      </c>
      <c r="N49" s="87">
        <v>0.10511212611384839</v>
      </c>
      <c r="O49" s="87">
        <v>0.54068409749871504</v>
      </c>
      <c r="P49" s="87">
        <v>0.16345509938016536</v>
      </c>
      <c r="Q49" s="87">
        <v>0.24570872655845344</v>
      </c>
    </row>
    <row r="50" spans="1:17" x14ac:dyDescent="0.25">
      <c r="A50" s="150" t="s">
        <v>29</v>
      </c>
      <c r="B50" s="87">
        <v>40.326022728675824</v>
      </c>
      <c r="C50" s="87">
        <v>62.329572556577034</v>
      </c>
      <c r="D50" s="87">
        <v>13.690075685934298</v>
      </c>
      <c r="E50" s="87">
        <v>7.3375698196098842</v>
      </c>
      <c r="F50" s="87">
        <v>6.1069677300454792</v>
      </c>
      <c r="G50" s="87">
        <v>2.199615843972659</v>
      </c>
      <c r="H50" s="87">
        <v>6.3442602876505303</v>
      </c>
      <c r="I50" s="87">
        <v>3.1685151879871594</v>
      </c>
      <c r="J50" s="87">
        <v>0.97069367236357929</v>
      </c>
      <c r="K50" s="87">
        <v>2.1989804505101058</v>
      </c>
      <c r="L50" s="87">
        <v>1.7109876255594532</v>
      </c>
      <c r="M50" s="87">
        <v>2.4440203521798116</v>
      </c>
      <c r="N50" s="87">
        <v>1.711333188581502</v>
      </c>
      <c r="O50" s="87">
        <v>0.48891698875977141</v>
      </c>
      <c r="P50" s="87">
        <v>0.24438541120007742</v>
      </c>
      <c r="Q50" s="87">
        <v>0.24441864531699189</v>
      </c>
    </row>
    <row r="51" spans="1:17" x14ac:dyDescent="0.25">
      <c r="A51" s="150" t="s">
        <v>28</v>
      </c>
      <c r="B51" s="87">
        <v>0.24613870173334793</v>
      </c>
      <c r="C51" s="87">
        <v>1.9005998586461181</v>
      </c>
      <c r="D51" s="87">
        <v>14.484052145866679</v>
      </c>
      <c r="E51" s="87">
        <v>1.6252258539789408</v>
      </c>
      <c r="F51" s="87">
        <v>6.7407959300456577</v>
      </c>
      <c r="G51" s="87">
        <v>13.970814537481864</v>
      </c>
      <c r="H51" s="87">
        <v>14.475183703567577</v>
      </c>
      <c r="I51" s="87">
        <v>12.932598161825068</v>
      </c>
      <c r="J51" s="87">
        <v>2.8135729300746259</v>
      </c>
      <c r="K51" s="87">
        <v>4.7523425882807206</v>
      </c>
      <c r="L51" s="87">
        <v>1.953414026752716</v>
      </c>
      <c r="M51" s="87">
        <v>0</v>
      </c>
      <c r="N51" s="87">
        <v>0.50177707272083616</v>
      </c>
      <c r="O51" s="87">
        <v>0.75391731432046483</v>
      </c>
      <c r="P51" s="87">
        <v>1.0035453348495591</v>
      </c>
      <c r="Q51" s="87">
        <v>1.5053181481880171</v>
      </c>
    </row>
    <row r="52" spans="1:17" x14ac:dyDescent="0.25">
      <c r="A52" s="150" t="s">
        <v>26</v>
      </c>
      <c r="B52" s="87">
        <v>116.89112410650365</v>
      </c>
      <c r="C52" s="87">
        <v>101.33112127890936</v>
      </c>
      <c r="D52" s="87">
        <v>123.38808376684658</v>
      </c>
      <c r="E52" s="87">
        <v>184.64752811306403</v>
      </c>
      <c r="F52" s="87">
        <v>129.64389831177365</v>
      </c>
      <c r="G52" s="87">
        <v>137.69083164358804</v>
      </c>
      <c r="H52" s="87">
        <v>108.65282462805646</v>
      </c>
      <c r="I52" s="87">
        <v>95.428644306558212</v>
      </c>
      <c r="J52" s="87">
        <v>141.64600341398764</v>
      </c>
      <c r="K52" s="87">
        <v>153.87434410890137</v>
      </c>
      <c r="L52" s="87">
        <v>126.32480278704395</v>
      </c>
      <c r="M52" s="87">
        <v>149.36399161149902</v>
      </c>
      <c r="N52" s="87">
        <v>86.298235881594934</v>
      </c>
      <c r="O52" s="87">
        <v>114.91453463434996</v>
      </c>
      <c r="P52" s="87">
        <v>100.1139219223456</v>
      </c>
      <c r="Q52" s="87">
        <v>55.234402627741815</v>
      </c>
    </row>
    <row r="53" spans="1:17" x14ac:dyDescent="0.25">
      <c r="A53" s="150" t="s">
        <v>25</v>
      </c>
      <c r="B53" s="87">
        <v>0</v>
      </c>
      <c r="C53" s="87">
        <v>1.4677303373052638E-2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9.0655380171191577</v>
      </c>
      <c r="C54" s="87">
        <v>22.782596558977865</v>
      </c>
      <c r="D54" s="87">
        <v>32.614013490404226</v>
      </c>
      <c r="E54" s="87">
        <v>23.956953600429465</v>
      </c>
      <c r="F54" s="87">
        <v>26.744610528274762</v>
      </c>
      <c r="G54" s="87">
        <v>23.391873848156475</v>
      </c>
      <c r="H54" s="87">
        <v>17.86672502291368</v>
      </c>
      <c r="I54" s="87">
        <v>13.952559203289471</v>
      </c>
      <c r="J54" s="87">
        <v>12.383581365644204</v>
      </c>
      <c r="K54" s="87">
        <v>6.4850431674600051</v>
      </c>
      <c r="L54" s="87">
        <v>8.6929070436295532</v>
      </c>
      <c r="M54" s="87">
        <v>8.4444978416092642</v>
      </c>
      <c r="N54" s="87">
        <v>7.5413202184778099</v>
      </c>
      <c r="O54" s="87">
        <v>9.4073132318364081</v>
      </c>
      <c r="P54" s="87">
        <v>9.054301952639447</v>
      </c>
      <c r="Q54" s="87">
        <v>8.2410926238785542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2733.5434799999998</v>
      </c>
      <c r="C58" s="176">
        <v>2625.7152700000001</v>
      </c>
      <c r="D58" s="176">
        <v>2562.7268600000002</v>
      </c>
      <c r="E58" s="176">
        <v>3146.0666799999999</v>
      </c>
      <c r="F58" s="176">
        <v>3167.5028400000001</v>
      </c>
      <c r="G58" s="176">
        <v>3259.58896</v>
      </c>
      <c r="H58" s="176">
        <v>2933.01395</v>
      </c>
      <c r="I58" s="176">
        <v>2506.1457500000001</v>
      </c>
      <c r="J58" s="176">
        <v>2662.7982299999999</v>
      </c>
      <c r="K58" s="176">
        <v>1757.2090700000001</v>
      </c>
      <c r="L58" s="176">
        <v>2655.03818</v>
      </c>
      <c r="M58" s="176">
        <v>3054.6249800000001</v>
      </c>
      <c r="N58" s="176">
        <v>2775.8301900000001</v>
      </c>
      <c r="O58" s="176">
        <v>1612.4206200000001</v>
      </c>
      <c r="P58" s="176">
        <v>1691.65527</v>
      </c>
      <c r="Q58" s="176">
        <v>774.75079000000005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825.73749981309129</v>
      </c>
      <c r="C60" s="96">
        <v>1270.4255182894165</v>
      </c>
      <c r="D60" s="96">
        <v>1370.7077259120731</v>
      </c>
      <c r="E60" s="96">
        <v>1554.8035480200954</v>
      </c>
      <c r="F60" s="96">
        <v>1215.910960079892</v>
      </c>
      <c r="G60" s="96">
        <v>1085.0963809625925</v>
      </c>
      <c r="H60" s="96">
        <v>1092.3268733896114</v>
      </c>
      <c r="I60" s="96">
        <v>1058.9769959966766</v>
      </c>
      <c r="J60" s="96">
        <v>1217.7546084210694</v>
      </c>
      <c r="K60" s="96">
        <v>205.347111034747</v>
      </c>
      <c r="L60" s="96">
        <v>620.65627592030137</v>
      </c>
      <c r="M60" s="96">
        <v>567.07106339181541</v>
      </c>
      <c r="N60" s="96">
        <v>1047.0019947258131</v>
      </c>
      <c r="O60" s="96">
        <v>92.544876817983052</v>
      </c>
      <c r="P60" s="96">
        <v>296.52871747772963</v>
      </c>
      <c r="Q60" s="96">
        <v>369.96340825543706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9.9611571799333394</v>
      </c>
      <c r="C65" s="158">
        <v>12.880973255599686</v>
      </c>
      <c r="D65" s="158">
        <v>16.167077328671631</v>
      </c>
      <c r="E65" s="158">
        <v>15.397966627952183</v>
      </c>
      <c r="F65" s="158">
        <v>12.396267491403483</v>
      </c>
      <c r="G65" s="158">
        <v>10.840216369223684</v>
      </c>
      <c r="H65" s="158">
        <v>15.062612394187138</v>
      </c>
      <c r="I65" s="158">
        <v>13.227549477162075</v>
      </c>
      <c r="J65" s="158">
        <v>12.851526378949403</v>
      </c>
      <c r="K65" s="158">
        <v>2.0607745513723161</v>
      </c>
      <c r="L65" s="158">
        <v>6.3443130521651394</v>
      </c>
      <c r="M65" s="158">
        <v>5.8517867400726304</v>
      </c>
      <c r="N65" s="158">
        <v>10.580934373823355</v>
      </c>
      <c r="O65" s="158">
        <v>1.048975237040056</v>
      </c>
      <c r="P65" s="158">
        <v>3.2885663261538847</v>
      </c>
      <c r="Q65" s="158">
        <v>4.495802151309066</v>
      </c>
    </row>
    <row r="66" spans="1:17" x14ac:dyDescent="0.25">
      <c r="A66" s="92" t="s">
        <v>125</v>
      </c>
      <c r="B66" s="91">
        <v>2.003732659435177</v>
      </c>
      <c r="C66" s="91">
        <v>1.5915151999133066</v>
      </c>
      <c r="D66" s="91">
        <v>3.9019832437662672</v>
      </c>
      <c r="E66" s="91">
        <v>1.9336543204801531</v>
      </c>
      <c r="F66" s="91">
        <v>1.2147146929228405</v>
      </c>
      <c r="G66" s="91">
        <v>0.80293935133092875</v>
      </c>
      <c r="H66" s="91">
        <v>3.7324447400820842</v>
      </c>
      <c r="I66" s="91">
        <v>3.0035611573997665</v>
      </c>
      <c r="J66" s="91">
        <v>1.5616292699826013</v>
      </c>
      <c r="K66" s="91">
        <v>3.3965718226063139E-2</v>
      </c>
      <c r="L66" s="91">
        <v>0.28072557992768377</v>
      </c>
      <c r="M66" s="91">
        <v>0.21791545093055711</v>
      </c>
      <c r="N66" s="91">
        <v>0.32422418308044881</v>
      </c>
      <c r="O66" s="91">
        <v>5.690074557848309E-2</v>
      </c>
      <c r="P66" s="91">
        <v>7.029698987399402E-2</v>
      </c>
      <c r="Q66" s="91">
        <v>0.32296851390225539</v>
      </c>
    </row>
    <row r="67" spans="1:17" x14ac:dyDescent="0.25">
      <c r="A67" s="92" t="s">
        <v>26</v>
      </c>
      <c r="B67" s="91">
        <v>7.9574245204981624</v>
      </c>
      <c r="C67" s="91">
        <v>11.28945805568638</v>
      </c>
      <c r="D67" s="91">
        <v>12.265094084905364</v>
      </c>
      <c r="E67" s="91">
        <v>13.46431230747203</v>
      </c>
      <c r="F67" s="91">
        <v>11.181552798480643</v>
      </c>
      <c r="G67" s="91">
        <v>10.037277017892755</v>
      </c>
      <c r="H67" s="91">
        <v>11.330167654105054</v>
      </c>
      <c r="I67" s="91">
        <v>10.223988319762308</v>
      </c>
      <c r="J67" s="91">
        <v>11.289897108966802</v>
      </c>
      <c r="K67" s="91">
        <v>2.0268088331462528</v>
      </c>
      <c r="L67" s="91">
        <v>6.0635874722374554</v>
      </c>
      <c r="M67" s="91">
        <v>5.633871289142073</v>
      </c>
      <c r="N67" s="91">
        <v>10.256710190742906</v>
      </c>
      <c r="O67" s="91">
        <v>0.992074491461573</v>
      </c>
      <c r="P67" s="91">
        <v>3.2182693362798909</v>
      </c>
      <c r="Q67" s="91">
        <v>4.1728336374068107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104.02071375837053</v>
      </c>
      <c r="C70" s="204">
        <v>147.40875708200184</v>
      </c>
      <c r="D70" s="204">
        <v>160.36688530692845</v>
      </c>
      <c r="E70" s="204">
        <v>175.80194632762959</v>
      </c>
      <c r="F70" s="204">
        <v>145.96382878367407</v>
      </c>
      <c r="G70" s="204">
        <v>131.00105934703168</v>
      </c>
      <c r="H70" s="204">
        <v>148.18329656180765</v>
      </c>
      <c r="I70" s="204">
        <v>133.72103133398707</v>
      </c>
      <c r="J70" s="204">
        <v>147.43846183129347</v>
      </c>
      <c r="K70" s="204">
        <v>26.443429337617566</v>
      </c>
      <c r="L70" s="204">
        <v>79.133579743432904</v>
      </c>
      <c r="M70" s="204">
        <v>73.521381986168421</v>
      </c>
      <c r="N70" s="204">
        <v>133.82099168905683</v>
      </c>
      <c r="O70" s="204">
        <v>12.954742360484969</v>
      </c>
      <c r="P70" s="204">
        <v>41.993620312840484</v>
      </c>
      <c r="Q70" s="204">
        <v>54.486364336605519</v>
      </c>
    </row>
    <row r="71" spans="1:17" x14ac:dyDescent="0.25">
      <c r="A71" s="152" t="s">
        <v>192</v>
      </c>
      <c r="B71" s="151">
        <v>104.02071375837053</v>
      </c>
      <c r="C71" s="151">
        <v>147.40875708200184</v>
      </c>
      <c r="D71" s="151">
        <v>160.36688530692845</v>
      </c>
      <c r="E71" s="151">
        <v>175.80194632762959</v>
      </c>
      <c r="F71" s="151">
        <v>145.96382878367407</v>
      </c>
      <c r="G71" s="151">
        <v>131.00105934703168</v>
      </c>
      <c r="H71" s="151">
        <v>148.18329656180765</v>
      </c>
      <c r="I71" s="151">
        <v>133.72103133398707</v>
      </c>
      <c r="J71" s="151">
        <v>147.43846183129347</v>
      </c>
      <c r="K71" s="151">
        <v>26.443429337617566</v>
      </c>
      <c r="L71" s="151">
        <v>79.133579743432904</v>
      </c>
      <c r="M71" s="151">
        <v>73.521381986168421</v>
      </c>
      <c r="N71" s="151">
        <v>133.82099168905683</v>
      </c>
      <c r="O71" s="151">
        <v>12.954742360484969</v>
      </c>
      <c r="P71" s="151">
        <v>41.993620312840484</v>
      </c>
      <c r="Q71" s="151">
        <v>54.486364336605519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2.6543182363172913E-14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0.94531618499571068</v>
      </c>
      <c r="C75" s="87">
        <v>0.64614716182737175</v>
      </c>
      <c r="D75" s="87">
        <v>1.6037412183435671</v>
      </c>
      <c r="E75" s="87">
        <v>0.75281352295936654</v>
      </c>
      <c r="F75" s="87">
        <v>0.49182336723233144</v>
      </c>
      <c r="G75" s="87">
        <v>0.33688794823768364</v>
      </c>
      <c r="H75" s="87">
        <v>1.6487693094485958</v>
      </c>
      <c r="I75" s="87">
        <v>1.5086571746026214</v>
      </c>
      <c r="J75" s="87">
        <v>0.74485678144094125</v>
      </c>
      <c r="K75" s="87">
        <v>2.9441943107713232E-2</v>
      </c>
      <c r="L75" s="87">
        <v>0.18232294851173922</v>
      </c>
      <c r="M75" s="87">
        <v>0.15217537809694104</v>
      </c>
      <c r="N75" s="87">
        <v>0.16279703598806658</v>
      </c>
      <c r="O75" s="87">
        <v>6.0667878493871702E-2</v>
      </c>
      <c r="P75" s="87">
        <v>6.8450846895218811E-2</v>
      </c>
      <c r="Q75" s="87">
        <v>0.24130764825708304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103.07539757337483</v>
      </c>
      <c r="C78" s="87">
        <v>146.76260992017447</v>
      </c>
      <c r="D78" s="87">
        <v>158.76314408858488</v>
      </c>
      <c r="E78" s="87">
        <v>175.04913280467022</v>
      </c>
      <c r="F78" s="87">
        <v>145.47200541644173</v>
      </c>
      <c r="G78" s="87">
        <v>130.664171398794</v>
      </c>
      <c r="H78" s="87">
        <v>146.53452725235903</v>
      </c>
      <c r="I78" s="87">
        <v>132.21237415938444</v>
      </c>
      <c r="J78" s="87">
        <v>146.69360504985252</v>
      </c>
      <c r="K78" s="87">
        <v>26.413987394509853</v>
      </c>
      <c r="L78" s="87">
        <v>78.951256794921164</v>
      </c>
      <c r="M78" s="87">
        <v>73.36920660807148</v>
      </c>
      <c r="N78" s="87">
        <v>133.65819465306876</v>
      </c>
      <c r="O78" s="87">
        <v>12.894074481991098</v>
      </c>
      <c r="P78" s="87">
        <v>41.925169465945267</v>
      </c>
      <c r="Q78" s="87">
        <v>54.245056688348434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606.37523000000283</v>
      </c>
      <c r="C83" s="204">
        <v>958.99295352298611</v>
      </c>
      <c r="D83" s="204">
        <v>1029.982948855027</v>
      </c>
      <c r="E83" s="204">
        <v>1182.6378377555252</v>
      </c>
      <c r="F83" s="204">
        <v>908.63036612667486</v>
      </c>
      <c r="G83" s="204">
        <v>809.70860544600748</v>
      </c>
      <c r="H83" s="204">
        <v>780.48127693129186</v>
      </c>
      <c r="I83" s="204">
        <v>776.86726397758309</v>
      </c>
      <c r="J83" s="204">
        <v>907.47960711238647</v>
      </c>
      <c r="K83" s="204">
        <v>150.21021308133135</v>
      </c>
      <c r="L83" s="204">
        <v>455.32509151089795</v>
      </c>
      <c r="M83" s="204">
        <v>413.67826694695611</v>
      </c>
      <c r="N83" s="204">
        <v>767.5398115091416</v>
      </c>
      <c r="O83" s="204">
        <v>65.640342244080145</v>
      </c>
      <c r="P83" s="204">
        <v>209.5005558185581</v>
      </c>
      <c r="Q83" s="204">
        <v>256.97374036755014</v>
      </c>
    </row>
    <row r="84" spans="1:17" x14ac:dyDescent="0.25">
      <c r="A84" s="152" t="s">
        <v>190</v>
      </c>
      <c r="B84" s="151">
        <v>606.37523000000283</v>
      </c>
      <c r="C84" s="151">
        <v>958.99295352298611</v>
      </c>
      <c r="D84" s="151">
        <v>1029.982948855027</v>
      </c>
      <c r="E84" s="151">
        <v>1182.6378377555252</v>
      </c>
      <c r="F84" s="151">
        <v>908.63036612667486</v>
      </c>
      <c r="G84" s="151">
        <v>809.70860544600748</v>
      </c>
      <c r="H84" s="151">
        <v>780.48127693129186</v>
      </c>
      <c r="I84" s="151">
        <v>776.86726397758309</v>
      </c>
      <c r="J84" s="151">
        <v>907.47960711238647</v>
      </c>
      <c r="K84" s="151">
        <v>150.21021308133135</v>
      </c>
      <c r="L84" s="151">
        <v>455.32509151089795</v>
      </c>
      <c r="M84" s="151">
        <v>413.67826694695611</v>
      </c>
      <c r="N84" s="151">
        <v>767.5398115091416</v>
      </c>
      <c r="O84" s="151">
        <v>65.640342244080145</v>
      </c>
      <c r="P84" s="151">
        <v>209.5005558185581</v>
      </c>
      <c r="Q84" s="151">
        <v>256.97374036755014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1.5160062873246045</v>
      </c>
      <c r="D86" s="208">
        <v>0</v>
      </c>
      <c r="E86" s="208">
        <v>0</v>
      </c>
      <c r="F86" s="208">
        <v>0</v>
      </c>
      <c r="G86" s="208">
        <v>1.5978632779593394</v>
      </c>
      <c r="H86" s="208">
        <v>3.6261708086727338</v>
      </c>
      <c r="I86" s="208">
        <v>128.97238196751189</v>
      </c>
      <c r="J86" s="208">
        <v>125.29418517701929</v>
      </c>
      <c r="K86" s="208">
        <v>42.130290636677209</v>
      </c>
      <c r="L86" s="208">
        <v>101.79338267664137</v>
      </c>
      <c r="M86" s="208">
        <v>94.461560511952896</v>
      </c>
      <c r="N86" s="208">
        <v>139.19145041309588</v>
      </c>
      <c r="O86" s="208">
        <v>21.492611967453531</v>
      </c>
      <c r="P86" s="208">
        <v>75.647631486465684</v>
      </c>
      <c r="Q86" s="208">
        <v>44.137683466097371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606.37523000000283</v>
      </c>
      <c r="C89" s="208">
        <v>957.47694723566156</v>
      </c>
      <c r="D89" s="208">
        <v>1029.982948855027</v>
      </c>
      <c r="E89" s="208">
        <v>1182.6378377555252</v>
      </c>
      <c r="F89" s="208">
        <v>908.63036612667486</v>
      </c>
      <c r="G89" s="208">
        <v>808.11074216804809</v>
      </c>
      <c r="H89" s="208">
        <v>776.85510612261908</v>
      </c>
      <c r="I89" s="208">
        <v>647.89488201007123</v>
      </c>
      <c r="J89" s="208">
        <v>782.18542193536723</v>
      </c>
      <c r="K89" s="208">
        <v>108.07992244465414</v>
      </c>
      <c r="L89" s="208">
        <v>353.53170883425656</v>
      </c>
      <c r="M89" s="208">
        <v>319.21670643500323</v>
      </c>
      <c r="N89" s="208">
        <v>628.34836109604566</v>
      </c>
      <c r="O89" s="208">
        <v>44.147730276626611</v>
      </c>
      <c r="P89" s="208">
        <v>133.85292433209241</v>
      </c>
      <c r="Q89" s="208">
        <v>212.83605690145279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105.38039887478449</v>
      </c>
      <c r="C91" s="155">
        <v>151.14283442882885</v>
      </c>
      <c r="D91" s="155">
        <v>164.19081442144616</v>
      </c>
      <c r="E91" s="155">
        <v>180.9657973089883</v>
      </c>
      <c r="F91" s="155">
        <v>148.92049767813944</v>
      </c>
      <c r="G91" s="155">
        <v>133.54649980032977</v>
      </c>
      <c r="H91" s="155">
        <v>148.59968750232485</v>
      </c>
      <c r="I91" s="155">
        <v>135.16115120794436</v>
      </c>
      <c r="J91" s="155">
        <v>149.98501309844002</v>
      </c>
      <c r="K91" s="155">
        <v>26.632694064425799</v>
      </c>
      <c r="L91" s="155">
        <v>79.853291613805311</v>
      </c>
      <c r="M91" s="155">
        <v>74.019627718618224</v>
      </c>
      <c r="N91" s="155">
        <v>135.06025715379141</v>
      </c>
      <c r="O91" s="155">
        <v>12.900816976377895</v>
      </c>
      <c r="P91" s="155">
        <v>41.745975020177184</v>
      </c>
      <c r="Q91" s="155">
        <v>54.007501399972355</v>
      </c>
    </row>
    <row r="92" spans="1:17" x14ac:dyDescent="0.25">
      <c r="A92" s="152" t="s">
        <v>193</v>
      </c>
      <c r="B92" s="151">
        <v>11.011091547602941</v>
      </c>
      <c r="C92" s="151">
        <v>17.41117851938391</v>
      </c>
      <c r="D92" s="151">
        <v>18.703330844026532</v>
      </c>
      <c r="E92" s="151">
        <v>21.475371774643918</v>
      </c>
      <c r="F92" s="151">
        <v>16.499704554806328</v>
      </c>
      <c r="G92" s="151">
        <v>14.700177918486602</v>
      </c>
      <c r="H92" s="151">
        <v>14.165356600891164</v>
      </c>
      <c r="I92" s="151">
        <v>13.847225874017992</v>
      </c>
      <c r="J92" s="151">
        <v>16.226408550462455</v>
      </c>
      <c r="K92" s="151">
        <v>2.6427787890614081</v>
      </c>
      <c r="L92" s="151">
        <v>8.0620027744022593</v>
      </c>
      <c r="M92" s="151">
        <v>7.319817256939654</v>
      </c>
      <c r="N92" s="151">
        <v>13.65564613691514</v>
      </c>
      <c r="O92" s="151">
        <v>1.1480610204740107</v>
      </c>
      <c r="P92" s="151">
        <v>3.6486699940951071</v>
      </c>
      <c r="Q92" s="151">
        <v>4.5765729296498243</v>
      </c>
    </row>
    <row r="93" spans="1:17" x14ac:dyDescent="0.25">
      <c r="A93" s="152" t="s">
        <v>187</v>
      </c>
      <c r="B93" s="151">
        <v>94.369307327181545</v>
      </c>
      <c r="C93" s="151">
        <v>133.73165590944492</v>
      </c>
      <c r="D93" s="151">
        <v>145.48748357741962</v>
      </c>
      <c r="E93" s="151">
        <v>159.49042553434438</v>
      </c>
      <c r="F93" s="151">
        <v>132.42079312333311</v>
      </c>
      <c r="G93" s="151">
        <v>118.84632188184317</v>
      </c>
      <c r="H93" s="151">
        <v>134.4343309014337</v>
      </c>
      <c r="I93" s="151">
        <v>121.31392533392636</v>
      </c>
      <c r="J93" s="151">
        <v>133.75860454797757</v>
      </c>
      <c r="K93" s="151">
        <v>23.989915275364392</v>
      </c>
      <c r="L93" s="151">
        <v>71.791288839403052</v>
      </c>
      <c r="M93" s="151">
        <v>66.699810461678567</v>
      </c>
      <c r="N93" s="151">
        <v>121.40461101687627</v>
      </c>
      <c r="O93" s="151">
        <v>11.752755955903885</v>
      </c>
      <c r="P93" s="151">
        <v>38.097305026082076</v>
      </c>
      <c r="Q93" s="151">
        <v>49.430928470322534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2.4080412865558921E-14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0.85760643587239727</v>
      </c>
      <c r="C97" s="87">
        <v>0.58619536330730626</v>
      </c>
      <c r="D97" s="87">
        <v>1.4549404867446791</v>
      </c>
      <c r="E97" s="87">
        <v>0.68296484557138415</v>
      </c>
      <c r="F97" s="87">
        <v>0.44619027130355843</v>
      </c>
      <c r="G97" s="87">
        <v>0.30563030355583676</v>
      </c>
      <c r="H97" s="87">
        <v>1.4957907137265607</v>
      </c>
      <c r="I97" s="87">
        <v>1.3686786738662957</v>
      </c>
      <c r="J97" s="87">
        <v>0.67574635842064779</v>
      </c>
      <c r="K97" s="87">
        <v>2.6710216427616121E-2</v>
      </c>
      <c r="L97" s="87">
        <v>0.16540638627869128</v>
      </c>
      <c r="M97" s="87">
        <v>0.13805601311887433</v>
      </c>
      <c r="N97" s="87">
        <v>0.1476921563603078</v>
      </c>
      <c r="O97" s="87">
        <v>5.5038900076914518E-2</v>
      </c>
      <c r="P97" s="87">
        <v>6.2099737389476863E-2</v>
      </c>
      <c r="Q97" s="87">
        <v>0.21891827883116807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93.511700891309147</v>
      </c>
      <c r="C100" s="87">
        <v>133.14546054613763</v>
      </c>
      <c r="D100" s="87">
        <v>144.03254309067495</v>
      </c>
      <c r="E100" s="87">
        <v>158.80746068877301</v>
      </c>
      <c r="F100" s="87">
        <v>131.97460285202956</v>
      </c>
      <c r="G100" s="87">
        <v>118.54069157828734</v>
      </c>
      <c r="H100" s="87">
        <v>132.9385401877071</v>
      </c>
      <c r="I100" s="87">
        <v>119.94524666006006</v>
      </c>
      <c r="J100" s="87">
        <v>133.08285818955693</v>
      </c>
      <c r="K100" s="87">
        <v>23.963205058936776</v>
      </c>
      <c r="L100" s="87">
        <v>71.625882453124362</v>
      </c>
      <c r="M100" s="87">
        <v>66.561754448559697</v>
      </c>
      <c r="N100" s="87">
        <v>121.25691886051597</v>
      </c>
      <c r="O100" s="87">
        <v>11.697717055826971</v>
      </c>
      <c r="P100" s="87">
        <v>38.035205288692602</v>
      </c>
      <c r="Q100" s="87">
        <v>49.212010191491366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8.9691417343709645</v>
      </c>
      <c r="C108" s="96">
        <v>9.8006554845698908</v>
      </c>
      <c r="D108" s="96">
        <v>11.594028855831215</v>
      </c>
      <c r="E108" s="96">
        <v>11.739615920756941</v>
      </c>
      <c r="F108" s="96">
        <v>9.0166536818098404</v>
      </c>
      <c r="G108" s="96">
        <v>9.1127521174948516</v>
      </c>
      <c r="H108" s="96">
        <v>8.7906692881771562</v>
      </c>
      <c r="I108" s="96">
        <v>8.13768727675272</v>
      </c>
      <c r="J108" s="96">
        <v>8.958211363366825</v>
      </c>
      <c r="K108" s="96">
        <v>12.620892582291971</v>
      </c>
      <c r="L108" s="96">
        <v>3.2621265712132947</v>
      </c>
      <c r="M108" s="96">
        <v>3.2318306599009063</v>
      </c>
      <c r="N108" s="96">
        <v>4.7084276933718296</v>
      </c>
      <c r="O108" s="96">
        <v>5.9554343379621368</v>
      </c>
      <c r="P108" s="96">
        <v>6.7321101798879672</v>
      </c>
      <c r="Q108" s="96">
        <v>4.7475438220997521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0.16774789968918552</v>
      </c>
      <c r="C113" s="158">
        <v>0.15444460459259499</v>
      </c>
      <c r="D113" s="158">
        <v>0.21230384669080091</v>
      </c>
      <c r="E113" s="158">
        <v>0.18079404592814285</v>
      </c>
      <c r="F113" s="158">
        <v>0.14278759943585442</v>
      </c>
      <c r="G113" s="158">
        <v>0.14141602108379728</v>
      </c>
      <c r="H113" s="158">
        <v>0.18751423840379181</v>
      </c>
      <c r="I113" s="158">
        <v>0.15792766121333071</v>
      </c>
      <c r="J113" s="158">
        <v>0.14709923863691396</v>
      </c>
      <c r="K113" s="158">
        <v>0.19732563901079436</v>
      </c>
      <c r="L113" s="158">
        <v>5.1911841467371149E-2</v>
      </c>
      <c r="M113" s="158">
        <v>5.190484126144531E-2</v>
      </c>
      <c r="N113" s="158">
        <v>7.4032963161724044E-2</v>
      </c>
      <c r="O113" s="158">
        <v>0.10499019202581655</v>
      </c>
      <c r="P113" s="158">
        <v>0.11617015888122231</v>
      </c>
      <c r="Q113" s="158">
        <v>8.939471350366561E-2</v>
      </c>
    </row>
    <row r="114" spans="1:17" x14ac:dyDescent="0.25">
      <c r="A114" s="92" t="s">
        <v>125</v>
      </c>
      <c r="B114" s="91">
        <v>3.3743262864679179E-2</v>
      </c>
      <c r="C114" s="91">
        <v>1.908248164763943E-2</v>
      </c>
      <c r="D114" s="91">
        <v>5.1240309892344259E-2</v>
      </c>
      <c r="E114" s="91">
        <v>2.270385411742732E-2</v>
      </c>
      <c r="F114" s="91">
        <v>1.3991808027875672E-2</v>
      </c>
      <c r="G114" s="91">
        <v>1.0474743710762003E-2</v>
      </c>
      <c r="H114" s="91">
        <v>4.6465149238708821E-2</v>
      </c>
      <c r="I114" s="91">
        <v>3.5860413126280667E-2</v>
      </c>
      <c r="J114" s="91">
        <v>1.7874489758961946E-2</v>
      </c>
      <c r="K114" s="91">
        <v>3.2523242530121863E-3</v>
      </c>
      <c r="L114" s="91">
        <v>2.2970149299408214E-3</v>
      </c>
      <c r="M114" s="91">
        <v>1.9328911649344313E-3</v>
      </c>
      <c r="N114" s="91">
        <v>2.2685403910563625E-3</v>
      </c>
      <c r="O114" s="91">
        <v>5.6951012700302188E-3</v>
      </c>
      <c r="P114" s="91">
        <v>2.4832743732690716E-3</v>
      </c>
      <c r="Q114" s="91">
        <v>6.4219191146100713E-3</v>
      </c>
    </row>
    <row r="115" spans="1:17" x14ac:dyDescent="0.25">
      <c r="A115" s="92" t="s">
        <v>26</v>
      </c>
      <c r="B115" s="91">
        <v>0.13400463682450633</v>
      </c>
      <c r="C115" s="91">
        <v>0.13536212294495556</v>
      </c>
      <c r="D115" s="91">
        <v>0.16106353679845664</v>
      </c>
      <c r="E115" s="91">
        <v>0.15809019181071554</v>
      </c>
      <c r="F115" s="91">
        <v>0.12879579140797875</v>
      </c>
      <c r="G115" s="91">
        <v>0.13094127737303526</v>
      </c>
      <c r="H115" s="91">
        <v>0.14104908916508299</v>
      </c>
      <c r="I115" s="91">
        <v>0.12206724808705005</v>
      </c>
      <c r="J115" s="91">
        <v>0.12922474887795202</v>
      </c>
      <c r="K115" s="91">
        <v>0.19407331475778217</v>
      </c>
      <c r="L115" s="91">
        <v>4.961482653743033E-2</v>
      </c>
      <c r="M115" s="91">
        <v>4.9971950096510877E-2</v>
      </c>
      <c r="N115" s="91">
        <v>7.1764422770667677E-2</v>
      </c>
      <c r="O115" s="91">
        <v>9.9295090755786339E-2</v>
      </c>
      <c r="P115" s="91">
        <v>0.11368688450795324</v>
      </c>
      <c r="Q115" s="91">
        <v>8.297279438905554E-2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1.4704625387464541</v>
      </c>
      <c r="C118" s="204">
        <v>1.483659303615851</v>
      </c>
      <c r="D118" s="204">
        <v>1.7677786282036136</v>
      </c>
      <c r="E118" s="204">
        <v>1.7327314811684318</v>
      </c>
      <c r="F118" s="204">
        <v>1.4113399575057477</v>
      </c>
      <c r="G118" s="204">
        <v>1.4345718606716134</v>
      </c>
      <c r="H118" s="204">
        <v>1.5485314823252345</v>
      </c>
      <c r="I118" s="204">
        <v>1.3401868859726545</v>
      </c>
      <c r="J118" s="204">
        <v>1.4166199109072362</v>
      </c>
      <c r="K118" s="204">
        <v>2.1254830643486127</v>
      </c>
      <c r="L118" s="204">
        <v>0.54353745912265505</v>
      </c>
      <c r="M118" s="204">
        <v>0.54741901126534054</v>
      </c>
      <c r="N118" s="204">
        <v>0.78598126256447332</v>
      </c>
      <c r="O118" s="204">
        <v>1.0884265115516594</v>
      </c>
      <c r="P118" s="204">
        <v>1.2452545360731508</v>
      </c>
      <c r="Q118" s="204">
        <v>0.9094510180912726</v>
      </c>
    </row>
    <row r="119" spans="1:17" x14ac:dyDescent="0.25">
      <c r="A119" s="152" t="s">
        <v>192</v>
      </c>
      <c r="B119" s="151">
        <v>1.4704625387464541</v>
      </c>
      <c r="C119" s="151">
        <v>1.483659303615851</v>
      </c>
      <c r="D119" s="151">
        <v>1.7677786282036136</v>
      </c>
      <c r="E119" s="151">
        <v>1.7327314811684318</v>
      </c>
      <c r="F119" s="151">
        <v>1.4113399575057477</v>
      </c>
      <c r="G119" s="151">
        <v>1.4345718606716134</v>
      </c>
      <c r="H119" s="151">
        <v>1.5485314823252345</v>
      </c>
      <c r="I119" s="151">
        <v>1.3401868859726545</v>
      </c>
      <c r="J119" s="151">
        <v>1.4166199109072362</v>
      </c>
      <c r="K119" s="151">
        <v>2.1254830643486127</v>
      </c>
      <c r="L119" s="151">
        <v>0.54353745912265505</v>
      </c>
      <c r="M119" s="151">
        <v>0.54741901126534054</v>
      </c>
      <c r="N119" s="151">
        <v>0.78598126256447332</v>
      </c>
      <c r="O119" s="151">
        <v>1.0884265115516594</v>
      </c>
      <c r="P119" s="151">
        <v>1.2452545360731508</v>
      </c>
      <c r="Q119" s="151">
        <v>0.9094510180912726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2.7737912763554301E-16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1.3363223410828094E-2</v>
      </c>
      <c r="C123" s="87">
        <v>6.5034280671457242E-3</v>
      </c>
      <c r="D123" s="87">
        <v>1.7678583989025675E-2</v>
      </c>
      <c r="E123" s="87">
        <v>7.419847834050977E-3</v>
      </c>
      <c r="F123" s="87">
        <v>4.7554930286101841E-3</v>
      </c>
      <c r="G123" s="87">
        <v>3.689206584665124E-3</v>
      </c>
      <c r="H123" s="87">
        <v>1.7229817678592756E-2</v>
      </c>
      <c r="I123" s="87">
        <v>1.5120153805731985E-2</v>
      </c>
      <c r="J123" s="87">
        <v>7.15674142457418E-3</v>
      </c>
      <c r="K123" s="87">
        <v>2.3664990897356076E-3</v>
      </c>
      <c r="L123" s="87">
        <v>1.252304678938089E-3</v>
      </c>
      <c r="M123" s="87">
        <v>1.1330539873751113E-3</v>
      </c>
      <c r="N123" s="87">
        <v>9.5616852238674679E-4</v>
      </c>
      <c r="O123" s="87">
        <v>5.0971702496947803E-3</v>
      </c>
      <c r="P123" s="87">
        <v>2.029801835595878E-3</v>
      </c>
      <c r="Q123" s="87">
        <v>4.0277505950819499E-3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1.457099315335626</v>
      </c>
      <c r="C126" s="87">
        <v>1.4771558755487053</v>
      </c>
      <c r="D126" s="87">
        <v>1.750100044214588</v>
      </c>
      <c r="E126" s="87">
        <v>1.7253116333343808</v>
      </c>
      <c r="F126" s="87">
        <v>1.4065844644771375</v>
      </c>
      <c r="G126" s="87">
        <v>1.4308826540869481</v>
      </c>
      <c r="H126" s="87">
        <v>1.5313016646466415</v>
      </c>
      <c r="I126" s="87">
        <v>1.3250667321669225</v>
      </c>
      <c r="J126" s="87">
        <v>1.409463169482662</v>
      </c>
      <c r="K126" s="87">
        <v>2.123116565258877</v>
      </c>
      <c r="L126" s="87">
        <v>0.54228515444371694</v>
      </c>
      <c r="M126" s="87">
        <v>0.54628595727796547</v>
      </c>
      <c r="N126" s="87">
        <v>0.78502509404208654</v>
      </c>
      <c r="O126" s="87">
        <v>1.0833293413019647</v>
      </c>
      <c r="P126" s="87">
        <v>1.2432247342375549</v>
      </c>
      <c r="Q126" s="87">
        <v>0.90542326749619062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5.2498611353636919</v>
      </c>
      <c r="C131" s="204">
        <v>5.911511572564681</v>
      </c>
      <c r="D131" s="204">
        <v>6.9536919598969007</v>
      </c>
      <c r="E131" s="204">
        <v>7.1389047096629099</v>
      </c>
      <c r="F131" s="204">
        <v>5.3807878002201477</v>
      </c>
      <c r="G131" s="204">
        <v>5.430608352325037</v>
      </c>
      <c r="H131" s="204">
        <v>4.9952301692685976</v>
      </c>
      <c r="I131" s="204">
        <v>4.7685319398163841</v>
      </c>
      <c r="J131" s="204">
        <v>5.3401278240676424</v>
      </c>
      <c r="K131" s="204">
        <v>7.3945468162873214</v>
      </c>
      <c r="L131" s="204">
        <v>1.9154132143210636</v>
      </c>
      <c r="M131" s="204">
        <v>1.8864319677802275</v>
      </c>
      <c r="N131" s="204">
        <v>2.7609661879409955</v>
      </c>
      <c r="O131" s="204">
        <v>3.3776402880700394</v>
      </c>
      <c r="P131" s="204">
        <v>3.8048034155095296</v>
      </c>
      <c r="Q131" s="204">
        <v>2.6269539357036984</v>
      </c>
    </row>
    <row r="132" spans="1:17" x14ac:dyDescent="0.25">
      <c r="A132" s="152" t="s">
        <v>190</v>
      </c>
      <c r="B132" s="151">
        <v>5.2498611353636919</v>
      </c>
      <c r="C132" s="151">
        <v>5.911511572564681</v>
      </c>
      <c r="D132" s="151">
        <v>6.9536919598969007</v>
      </c>
      <c r="E132" s="151">
        <v>7.1389047096629099</v>
      </c>
      <c r="F132" s="151">
        <v>5.3807878002201477</v>
      </c>
      <c r="G132" s="151">
        <v>5.430608352325037</v>
      </c>
      <c r="H132" s="151">
        <v>4.9952301692685976</v>
      </c>
      <c r="I132" s="151">
        <v>4.7685319398163841</v>
      </c>
      <c r="J132" s="151">
        <v>5.3401278240676424</v>
      </c>
      <c r="K132" s="151">
        <v>7.3945468162873214</v>
      </c>
      <c r="L132" s="151">
        <v>1.9154132143210636</v>
      </c>
      <c r="M132" s="151">
        <v>1.8864319677802275</v>
      </c>
      <c r="N132" s="151">
        <v>2.7609661879409955</v>
      </c>
      <c r="O132" s="151">
        <v>3.3776402880700394</v>
      </c>
      <c r="P132" s="151">
        <v>3.8048034155095296</v>
      </c>
      <c r="Q132" s="151">
        <v>2.6269539357036984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9.3451038182059045E-3</v>
      </c>
      <c r="D134" s="208">
        <v>0</v>
      </c>
      <c r="E134" s="208">
        <v>0</v>
      </c>
      <c r="F134" s="208">
        <v>0</v>
      </c>
      <c r="G134" s="208">
        <v>1.0716657331781404E-2</v>
      </c>
      <c r="H134" s="208">
        <v>2.3208190071672581E-2</v>
      </c>
      <c r="I134" s="208">
        <v>0.79165251424988037</v>
      </c>
      <c r="J134" s="208">
        <v>0.73730247954191375</v>
      </c>
      <c r="K134" s="208">
        <v>2.0739895118051699</v>
      </c>
      <c r="L134" s="208">
        <v>0.42821358617047139</v>
      </c>
      <c r="M134" s="208">
        <v>0.43075820441638868</v>
      </c>
      <c r="N134" s="208">
        <v>0.50069440370188067</v>
      </c>
      <c r="O134" s="208">
        <v>1.1059404871350185</v>
      </c>
      <c r="P134" s="208">
        <v>1.3738596803732903</v>
      </c>
      <c r="Q134" s="208">
        <v>0.45120431810763356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5.2498611353636919</v>
      </c>
      <c r="C137" s="208">
        <v>5.9021664687464748</v>
      </c>
      <c r="D137" s="208">
        <v>6.9536919598969007</v>
      </c>
      <c r="E137" s="208">
        <v>7.1389047096629099</v>
      </c>
      <c r="F137" s="208">
        <v>5.3807878002201477</v>
      </c>
      <c r="G137" s="208">
        <v>5.4198916949932556</v>
      </c>
      <c r="H137" s="208">
        <v>4.9720219791969251</v>
      </c>
      <c r="I137" s="208">
        <v>3.9768794255665036</v>
      </c>
      <c r="J137" s="208">
        <v>4.602825344525729</v>
      </c>
      <c r="K137" s="208">
        <v>5.3205573044821515</v>
      </c>
      <c r="L137" s="208">
        <v>1.4871996281505921</v>
      </c>
      <c r="M137" s="208">
        <v>1.4556737633638388</v>
      </c>
      <c r="N137" s="208">
        <v>2.2602717842391149</v>
      </c>
      <c r="O137" s="208">
        <v>2.2716998009350209</v>
      </c>
      <c r="P137" s="208">
        <v>2.4309437351362395</v>
      </c>
      <c r="Q137" s="208">
        <v>2.1757496175960647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2.081070160571632</v>
      </c>
      <c r="C139" s="155">
        <v>2.2510400037967635</v>
      </c>
      <c r="D139" s="155">
        <v>2.6602544210399017</v>
      </c>
      <c r="E139" s="155">
        <v>2.6871856839974564</v>
      </c>
      <c r="F139" s="155">
        <v>2.0817383246480903</v>
      </c>
      <c r="G139" s="155">
        <v>2.106155883414405</v>
      </c>
      <c r="H139" s="155">
        <v>2.059393398179532</v>
      </c>
      <c r="I139" s="155">
        <v>1.8710407897503512</v>
      </c>
      <c r="J139" s="155">
        <v>2.0543643897550319</v>
      </c>
      <c r="K139" s="155">
        <v>2.9035370626452446</v>
      </c>
      <c r="L139" s="155">
        <v>0.75126405630220472</v>
      </c>
      <c r="M139" s="155">
        <v>0.74607483959389298</v>
      </c>
      <c r="N139" s="155">
        <v>1.0874472797046373</v>
      </c>
      <c r="O139" s="155">
        <v>1.3843773463146223</v>
      </c>
      <c r="P139" s="155">
        <v>1.5658820694240638</v>
      </c>
      <c r="Q139" s="155">
        <v>1.1217441548011153</v>
      </c>
    </row>
    <row r="140" spans="1:17" x14ac:dyDescent="0.25">
      <c r="A140" s="152" t="s">
        <v>193</v>
      </c>
      <c r="B140" s="151">
        <v>1.2946534725667709</v>
      </c>
      <c r="C140" s="151">
        <v>1.4575655663780229</v>
      </c>
      <c r="D140" s="151">
        <v>1.7148303947312855</v>
      </c>
      <c r="E140" s="151">
        <v>1.7605051894478494</v>
      </c>
      <c r="F140" s="151">
        <v>1.3269409287370295</v>
      </c>
      <c r="G140" s="151">
        <v>1.3389338552108916</v>
      </c>
      <c r="H140" s="151">
        <v>1.2312247318498097</v>
      </c>
      <c r="I140" s="151">
        <v>1.1542967011368221</v>
      </c>
      <c r="J140" s="151">
        <v>1.2967432269288621</v>
      </c>
      <c r="K140" s="151">
        <v>1.7668094631102034</v>
      </c>
      <c r="L140" s="151">
        <v>0.46057529875370745</v>
      </c>
      <c r="M140" s="151">
        <v>0.45331019279290835</v>
      </c>
      <c r="N140" s="151">
        <v>0.66709737955229498</v>
      </c>
      <c r="O140" s="151">
        <v>0.80227698687205551</v>
      </c>
      <c r="P140" s="151">
        <v>0.89990866161694949</v>
      </c>
      <c r="Q140" s="151">
        <v>0.63536151076606895</v>
      </c>
    </row>
    <row r="141" spans="1:17" x14ac:dyDescent="0.25">
      <c r="A141" s="152" t="s">
        <v>187</v>
      </c>
      <c r="B141" s="151">
        <v>0.78641668800486086</v>
      </c>
      <c r="C141" s="151">
        <v>0.79347443741874035</v>
      </c>
      <c r="D141" s="151">
        <v>0.94542402630861599</v>
      </c>
      <c r="E141" s="151">
        <v>0.92668049454960688</v>
      </c>
      <c r="F141" s="151">
        <v>0.75479739591106088</v>
      </c>
      <c r="G141" s="151">
        <v>0.76722202820351326</v>
      </c>
      <c r="H141" s="151">
        <v>0.8281686663297223</v>
      </c>
      <c r="I141" s="151">
        <v>0.71674408861352901</v>
      </c>
      <c r="J141" s="151">
        <v>0.75762116282616965</v>
      </c>
      <c r="K141" s="151">
        <v>1.136727599535041</v>
      </c>
      <c r="L141" s="151">
        <v>0.29068875754849727</v>
      </c>
      <c r="M141" s="151">
        <v>0.29276464680098463</v>
      </c>
      <c r="N141" s="151">
        <v>0.42034990015234225</v>
      </c>
      <c r="O141" s="151">
        <v>0.58210035944256677</v>
      </c>
      <c r="P141" s="151">
        <v>0.66597340780711434</v>
      </c>
      <c r="Q141" s="151">
        <v>0.48638264403504644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1.4834487049413608E-16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7.1467729499394535E-3</v>
      </c>
      <c r="C145" s="87">
        <v>3.4780922508930723E-3</v>
      </c>
      <c r="D145" s="87">
        <v>9.4546668840113333E-3</v>
      </c>
      <c r="E145" s="87">
        <v>3.9682018449301885E-3</v>
      </c>
      <c r="F145" s="87">
        <v>2.5432807561204139E-3</v>
      </c>
      <c r="G145" s="87">
        <v>1.9730211054212548E-3</v>
      </c>
      <c r="H145" s="87">
        <v>9.2146625954017992E-3</v>
      </c>
      <c r="I145" s="87">
        <v>8.0863952427951795E-3</v>
      </c>
      <c r="J145" s="87">
        <v>3.8274901534171364E-3</v>
      </c>
      <c r="K145" s="87">
        <v>1.2656251534996013E-3</v>
      </c>
      <c r="L145" s="87">
        <v>6.6974388808506283E-4</v>
      </c>
      <c r="M145" s="87">
        <v>6.0596753783462222E-4</v>
      </c>
      <c r="N145" s="87">
        <v>5.1136758858944453E-4</v>
      </c>
      <c r="O145" s="87">
        <v>2.726012829527137E-3</v>
      </c>
      <c r="P145" s="87">
        <v>1.0855564115331308E-3</v>
      </c>
      <c r="Q145" s="87">
        <v>2.1540775093761917E-3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0.77926991505492138</v>
      </c>
      <c r="C148" s="87">
        <v>0.78999634516784734</v>
      </c>
      <c r="D148" s="87">
        <v>0.93596935942460469</v>
      </c>
      <c r="E148" s="87">
        <v>0.9227122927046767</v>
      </c>
      <c r="F148" s="87">
        <v>0.75225411515494045</v>
      </c>
      <c r="G148" s="87">
        <v>0.76524900709809196</v>
      </c>
      <c r="H148" s="87">
        <v>0.81895400373432037</v>
      </c>
      <c r="I148" s="87">
        <v>0.70865769337073381</v>
      </c>
      <c r="J148" s="87">
        <v>0.75379367267275255</v>
      </c>
      <c r="K148" s="87">
        <v>1.1354619743815413</v>
      </c>
      <c r="L148" s="87">
        <v>0.29001901366041222</v>
      </c>
      <c r="M148" s="87">
        <v>0.29215867926315003</v>
      </c>
      <c r="N148" s="87">
        <v>0.41983853256375281</v>
      </c>
      <c r="O148" s="87">
        <v>0.57937434661303966</v>
      </c>
      <c r="P148" s="87">
        <v>0.66488785139558115</v>
      </c>
      <c r="Q148" s="87">
        <v>0.48422856652567026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1</v>
      </c>
      <c r="C157" s="77">
        <f t="shared" si="0"/>
        <v>1</v>
      </c>
      <c r="D157" s="77">
        <f t="shared" si="0"/>
        <v>1</v>
      </c>
      <c r="E157" s="77">
        <f t="shared" si="0"/>
        <v>1</v>
      </c>
      <c r="F157" s="77">
        <f t="shared" si="0"/>
        <v>0.99999999999999989</v>
      </c>
      <c r="G157" s="77">
        <f t="shared" si="0"/>
        <v>0.99999999999999989</v>
      </c>
      <c r="H157" s="77">
        <f t="shared" si="0"/>
        <v>1</v>
      </c>
      <c r="I157" s="77">
        <f t="shared" si="0"/>
        <v>1.0000000000000002</v>
      </c>
      <c r="J157" s="77">
        <f t="shared" si="0"/>
        <v>1</v>
      </c>
      <c r="K157" s="77">
        <f t="shared" si="0"/>
        <v>1</v>
      </c>
      <c r="L157" s="77">
        <f t="shared" si="0"/>
        <v>0.99999999999999989</v>
      </c>
      <c r="M157" s="77">
        <f t="shared" si="0"/>
        <v>1</v>
      </c>
      <c r="N157" s="77">
        <f t="shared" si="0"/>
        <v>0.99999999999999989</v>
      </c>
      <c r="O157" s="77">
        <f t="shared" si="0"/>
        <v>1</v>
      </c>
      <c r="P157" s="77">
        <f t="shared" si="0"/>
        <v>1</v>
      </c>
      <c r="Q157" s="77">
        <f t="shared" si="0"/>
        <v>0.99999999999999967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8.7522258742670968E-3</v>
      </c>
      <c r="C162" s="238">
        <f t="shared" si="5"/>
        <v>8.302916767373875E-3</v>
      </c>
      <c r="D162" s="238">
        <f t="shared" si="5"/>
        <v>1.0148622493681248E-2</v>
      </c>
      <c r="E162" s="238">
        <f t="shared" si="5"/>
        <v>8.4186928624471729E-3</v>
      </c>
      <c r="F162" s="238">
        <f t="shared" si="5"/>
        <v>7.3364482190683249E-3</v>
      </c>
      <c r="G162" s="238">
        <f t="shared" si="5"/>
        <v>6.9665494210665391E-3</v>
      </c>
      <c r="H162" s="238">
        <f t="shared" si="5"/>
        <v>8.5747041740294305E-3</v>
      </c>
      <c r="I162" s="238">
        <f t="shared" si="5"/>
        <v>9.2815178502032771E-3</v>
      </c>
      <c r="J162" s="238">
        <f t="shared" si="5"/>
        <v>8.6605175437259405E-3</v>
      </c>
      <c r="K162" s="238">
        <f t="shared" si="5"/>
        <v>8.9757775237594446E-3</v>
      </c>
      <c r="L162" s="238">
        <f t="shared" si="5"/>
        <v>7.6683508932302163E-3</v>
      </c>
      <c r="M162" s="238">
        <f t="shared" si="5"/>
        <v>7.5860386646917849E-3</v>
      </c>
      <c r="N162" s="238">
        <f t="shared" si="5"/>
        <v>6.7877820773105729E-3</v>
      </c>
      <c r="O162" s="238">
        <f t="shared" si="5"/>
        <v>9.4064017036275087E-3</v>
      </c>
      <c r="P162" s="238">
        <f t="shared" si="5"/>
        <v>8.8003927225009989E-3</v>
      </c>
      <c r="Q162" s="238">
        <f t="shared" si="5"/>
        <v>1.1440515586198427E-2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0.41630829103486811</v>
      </c>
      <c r="C164" s="237">
        <f t="shared" si="7"/>
        <v>0.45897410372383401</v>
      </c>
      <c r="D164" s="237">
        <f t="shared" si="7"/>
        <v>0.47738856098903548</v>
      </c>
      <c r="E164" s="237">
        <f t="shared" si="7"/>
        <v>0.44745469557793754</v>
      </c>
      <c r="F164" s="237">
        <f t="shared" si="7"/>
        <v>0.39389313587885855</v>
      </c>
      <c r="G164" s="237">
        <f t="shared" si="7"/>
        <v>0.38731661876645707</v>
      </c>
      <c r="H164" s="237">
        <f t="shared" si="7"/>
        <v>0.37537793942406966</v>
      </c>
      <c r="I164" s="237">
        <f t="shared" si="7"/>
        <v>0.40223592284283732</v>
      </c>
      <c r="J164" s="237">
        <f t="shared" si="7"/>
        <v>0.41972396646989468</v>
      </c>
      <c r="K164" s="237">
        <f t="shared" si="7"/>
        <v>0.50374372223754926</v>
      </c>
      <c r="L164" s="237">
        <f t="shared" si="7"/>
        <v>0.40536731831130474</v>
      </c>
      <c r="M164" s="237">
        <f t="shared" si="7"/>
        <v>0.40341495017149798</v>
      </c>
      <c r="N164" s="237">
        <f t="shared" si="7"/>
        <v>0.35760107699829535</v>
      </c>
      <c r="O164" s="237">
        <f t="shared" si="7"/>
        <v>0.48373447916861051</v>
      </c>
      <c r="P164" s="237">
        <f t="shared" si="7"/>
        <v>0.45747008086599683</v>
      </c>
      <c r="Q164" s="237">
        <f t="shared" si="7"/>
        <v>0.54321818587691439</v>
      </c>
    </row>
    <row r="165" spans="1:17" x14ac:dyDescent="0.25">
      <c r="A165" s="127" t="s">
        <v>181</v>
      </c>
      <c r="B165" s="237">
        <f t="shared" ref="B165:Q165" si="8">IF(B$35=0,0,B$35/B$5)</f>
        <v>0.10556261246181008</v>
      </c>
      <c r="C165" s="237">
        <f t="shared" si="8"/>
        <v>0.12247779947466765</v>
      </c>
      <c r="D165" s="237">
        <f t="shared" si="8"/>
        <v>0.12810484948337791</v>
      </c>
      <c r="E165" s="237">
        <f t="shared" si="8"/>
        <v>0.12811294490342701</v>
      </c>
      <c r="F165" s="237">
        <f t="shared" si="8"/>
        <v>0.10654721866564353</v>
      </c>
      <c r="G165" s="237">
        <f t="shared" si="8"/>
        <v>0.10310232989163849</v>
      </c>
      <c r="H165" s="237">
        <f t="shared" si="8"/>
        <v>8.8032145699359521E-2</v>
      </c>
      <c r="I165" s="237">
        <f t="shared" si="8"/>
        <v>0.10800562735687085</v>
      </c>
      <c r="J165" s="237">
        <f t="shared" si="8"/>
        <v>0.12116744804408515</v>
      </c>
      <c r="K165" s="237">
        <f t="shared" si="8"/>
        <v>0.12962865416025182</v>
      </c>
      <c r="L165" s="237">
        <f t="shared" si="8"/>
        <v>0.10904328071619625</v>
      </c>
      <c r="M165" s="237">
        <f t="shared" si="8"/>
        <v>0.10625496185643675</v>
      </c>
      <c r="N165" s="237">
        <f t="shared" si="8"/>
        <v>9.7558414617197345E-2</v>
      </c>
      <c r="O165" s="237">
        <f t="shared" si="8"/>
        <v>0.11662430676829896</v>
      </c>
      <c r="P165" s="237">
        <f t="shared" si="8"/>
        <v>0.11108120448469001</v>
      </c>
      <c r="Q165" s="237">
        <f t="shared" si="8"/>
        <v>0.12956482274320477</v>
      </c>
    </row>
    <row r="166" spans="1:17" x14ac:dyDescent="0.25">
      <c r="A166" s="142" t="s">
        <v>190</v>
      </c>
      <c r="B166" s="235">
        <f t="shared" ref="B166:Q166" si="9">IF(B$36=0,0,B$36/B$5)</f>
        <v>0.10556261246181008</v>
      </c>
      <c r="C166" s="235">
        <f t="shared" si="9"/>
        <v>0.12247779947466765</v>
      </c>
      <c r="D166" s="235">
        <f t="shared" si="9"/>
        <v>0.12810484948337791</v>
      </c>
      <c r="E166" s="235">
        <f t="shared" si="9"/>
        <v>0.12811294490342701</v>
      </c>
      <c r="F166" s="235">
        <f t="shared" si="9"/>
        <v>0.10654721866564353</v>
      </c>
      <c r="G166" s="235">
        <f t="shared" si="9"/>
        <v>0.10310232989163849</v>
      </c>
      <c r="H166" s="235">
        <f t="shared" si="9"/>
        <v>8.8032145699359521E-2</v>
      </c>
      <c r="I166" s="235">
        <f t="shared" si="9"/>
        <v>0.10800562735687085</v>
      </c>
      <c r="J166" s="235">
        <f t="shared" si="9"/>
        <v>0.12116744804408515</v>
      </c>
      <c r="K166" s="235">
        <f t="shared" si="9"/>
        <v>0.12962865416025182</v>
      </c>
      <c r="L166" s="235">
        <f t="shared" si="9"/>
        <v>0.10904328071619625</v>
      </c>
      <c r="M166" s="235">
        <f t="shared" si="9"/>
        <v>0.10625496185643675</v>
      </c>
      <c r="N166" s="235">
        <f t="shared" si="9"/>
        <v>9.7558414617197345E-2</v>
      </c>
      <c r="O166" s="235">
        <f t="shared" si="9"/>
        <v>0.11662430676829896</v>
      </c>
      <c r="P166" s="235">
        <f t="shared" si="9"/>
        <v>0.11108120448469001</v>
      </c>
      <c r="Q166" s="235">
        <f t="shared" si="9"/>
        <v>0.12956482274320477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3.8138512278844731E-2</v>
      </c>
      <c r="C168" s="236">
        <f t="shared" si="11"/>
        <v>4.2188458871209256E-2</v>
      </c>
      <c r="D168" s="236">
        <f t="shared" si="11"/>
        <v>4.3898202059470953E-2</v>
      </c>
      <c r="E168" s="236">
        <f t="shared" si="11"/>
        <v>4.1332630432673684E-2</v>
      </c>
      <c r="F168" s="236">
        <f t="shared" si="11"/>
        <v>3.6240111084166325E-2</v>
      </c>
      <c r="G168" s="236">
        <f t="shared" si="11"/>
        <v>3.5595771021352925E-2</v>
      </c>
      <c r="H168" s="236">
        <f t="shared" si="11"/>
        <v>3.4221455971171579E-2</v>
      </c>
      <c r="I168" s="236">
        <f t="shared" si="11"/>
        <v>3.6942864562257142E-2</v>
      </c>
      <c r="J168" s="236">
        <f t="shared" si="11"/>
        <v>3.875102773210648E-2</v>
      </c>
      <c r="K168" s="236">
        <f t="shared" si="11"/>
        <v>4.6098854626074867E-2</v>
      </c>
      <c r="L168" s="236">
        <f t="shared" si="11"/>
        <v>3.7218421538610325E-2</v>
      </c>
      <c r="M168" s="236">
        <f t="shared" si="11"/>
        <v>3.698627401223032E-2</v>
      </c>
      <c r="N168" s="236">
        <f t="shared" si="11"/>
        <v>3.2874414614263714E-2</v>
      </c>
      <c r="O168" s="236">
        <f t="shared" si="11"/>
        <v>4.407527209862911E-2</v>
      </c>
      <c r="P168" s="236">
        <f t="shared" si="11"/>
        <v>4.1689329300427867E-2</v>
      </c>
      <c r="Q168" s="236">
        <f t="shared" si="11"/>
        <v>4.9516721309847689E-2</v>
      </c>
    </row>
    <row r="169" spans="1:17" x14ac:dyDescent="0.25">
      <c r="A169" s="142" t="s">
        <v>188</v>
      </c>
      <c r="B169" s="235">
        <f t="shared" ref="B169:Q169" si="12">IF(B$44=0,0,B$44/B$5)</f>
        <v>2.454944475856057E-3</v>
      </c>
      <c r="C169" s="235">
        <f t="shared" si="12"/>
        <v>2.8478214091663795E-3</v>
      </c>
      <c r="D169" s="235">
        <f t="shared" si="12"/>
        <v>2.9791825461250791E-3</v>
      </c>
      <c r="E169" s="235">
        <f t="shared" si="12"/>
        <v>2.979370811707615E-3</v>
      </c>
      <c r="F169" s="235">
        <f t="shared" si="12"/>
        <v>2.4778422945498585E-3</v>
      </c>
      <c r="G169" s="235">
        <f t="shared" si="12"/>
        <v>2.3972036985137534E-3</v>
      </c>
      <c r="H169" s="235">
        <f t="shared" si="12"/>
        <v>2.0462040205370693E-3</v>
      </c>
      <c r="I169" s="235">
        <f t="shared" si="12"/>
        <v>2.4654997471567955E-3</v>
      </c>
      <c r="J169" s="235">
        <f t="shared" si="12"/>
        <v>2.7746877489726578E-3</v>
      </c>
      <c r="K169" s="235">
        <f t="shared" si="12"/>
        <v>2.9208212914277787E-3</v>
      </c>
      <c r="L169" s="235">
        <f t="shared" si="12"/>
        <v>2.4726513976413749E-3</v>
      </c>
      <c r="M169" s="235">
        <f t="shared" si="12"/>
        <v>2.4078497118162167E-3</v>
      </c>
      <c r="N169" s="235">
        <f t="shared" si="12"/>
        <v>2.2228937286955745E-3</v>
      </c>
      <c r="O169" s="235">
        <f t="shared" si="12"/>
        <v>2.612316741319628E-3</v>
      </c>
      <c r="P169" s="235">
        <f t="shared" si="12"/>
        <v>2.477608083342419E-3</v>
      </c>
      <c r="Q169" s="235">
        <f t="shared" si="12"/>
        <v>2.9551625203978796E-3</v>
      </c>
    </row>
    <row r="170" spans="1:17" x14ac:dyDescent="0.25">
      <c r="A170" s="142" t="s">
        <v>187</v>
      </c>
      <c r="B170" s="235">
        <f t="shared" ref="B170:Q170" si="13">IF(B$45=0,0,B$45/B$5)</f>
        <v>3.5683567802988675E-2</v>
      </c>
      <c r="C170" s="235">
        <f t="shared" si="13"/>
        <v>3.9340637462042874E-2</v>
      </c>
      <c r="D170" s="235">
        <f t="shared" si="13"/>
        <v>4.0919019513345874E-2</v>
      </c>
      <c r="E170" s="235">
        <f t="shared" si="13"/>
        <v>3.8353259620966064E-2</v>
      </c>
      <c r="F170" s="235">
        <f t="shared" si="13"/>
        <v>3.3762268789616467E-2</v>
      </c>
      <c r="G170" s="235">
        <f t="shared" si="13"/>
        <v>3.319856732283917E-2</v>
      </c>
      <c r="H170" s="235">
        <f t="shared" si="13"/>
        <v>3.2175251950634511E-2</v>
      </c>
      <c r="I170" s="235">
        <f t="shared" si="13"/>
        <v>3.4477364815100345E-2</v>
      </c>
      <c r="J170" s="235">
        <f t="shared" si="13"/>
        <v>3.597633998313382E-2</v>
      </c>
      <c r="K170" s="235">
        <f t="shared" si="13"/>
        <v>4.3178033334647092E-2</v>
      </c>
      <c r="L170" s="235">
        <f t="shared" si="13"/>
        <v>3.4745770140968947E-2</v>
      </c>
      <c r="M170" s="235">
        <f t="shared" si="13"/>
        <v>3.4578424300414107E-2</v>
      </c>
      <c r="N170" s="235">
        <f t="shared" si="13"/>
        <v>3.0651520885568138E-2</v>
      </c>
      <c r="O170" s="235">
        <f t="shared" si="13"/>
        <v>4.1462955357309483E-2</v>
      </c>
      <c r="P170" s="235">
        <f t="shared" si="13"/>
        <v>3.9211721217085452E-2</v>
      </c>
      <c r="Q170" s="235">
        <f t="shared" si="13"/>
        <v>4.6561558789449814E-2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0.43123835835021002</v>
      </c>
      <c r="C173" s="209">
        <f t="shared" si="16"/>
        <v>0.36805672116291516</v>
      </c>
      <c r="D173" s="209">
        <f t="shared" si="16"/>
        <v>0.34045976497443436</v>
      </c>
      <c r="E173" s="209">
        <f t="shared" si="16"/>
        <v>0.37468103622351467</v>
      </c>
      <c r="F173" s="209">
        <f t="shared" si="16"/>
        <v>0.45598308615226324</v>
      </c>
      <c r="G173" s="209">
        <f t="shared" si="16"/>
        <v>0.46701873089948487</v>
      </c>
      <c r="H173" s="209">
        <f t="shared" si="16"/>
        <v>0.49379375473136972</v>
      </c>
      <c r="I173" s="209">
        <f t="shared" si="16"/>
        <v>0.44353406738783163</v>
      </c>
      <c r="J173" s="209">
        <f t="shared" si="16"/>
        <v>0.41169704021018788</v>
      </c>
      <c r="K173" s="209">
        <f t="shared" si="16"/>
        <v>0.3115529914523647</v>
      </c>
      <c r="L173" s="209">
        <f t="shared" si="16"/>
        <v>0.44070262854065834</v>
      </c>
      <c r="M173" s="209">
        <f t="shared" si="16"/>
        <v>0.44575777529514315</v>
      </c>
      <c r="N173" s="209">
        <f t="shared" si="16"/>
        <v>0.50517831169293292</v>
      </c>
      <c r="O173" s="209">
        <f t="shared" si="16"/>
        <v>0.34615954026083395</v>
      </c>
      <c r="P173" s="209">
        <f t="shared" si="16"/>
        <v>0.38095899262638422</v>
      </c>
      <c r="Q173" s="209">
        <f t="shared" si="16"/>
        <v>0.26625975448383443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0.99999999999999989</v>
      </c>
      <c r="C175" s="77">
        <f t="shared" si="17"/>
        <v>1</v>
      </c>
      <c r="D175" s="77">
        <f t="shared" si="17"/>
        <v>1</v>
      </c>
      <c r="E175" s="77">
        <f t="shared" si="17"/>
        <v>1</v>
      </c>
      <c r="F175" s="77">
        <f t="shared" si="17"/>
        <v>1</v>
      </c>
      <c r="G175" s="77">
        <f t="shared" si="17"/>
        <v>1</v>
      </c>
      <c r="H175" s="77">
        <f t="shared" si="17"/>
        <v>1.0000000000000002</v>
      </c>
      <c r="I175" s="77">
        <f t="shared" si="17"/>
        <v>1</v>
      </c>
      <c r="J175" s="77">
        <f t="shared" si="17"/>
        <v>1</v>
      </c>
      <c r="K175" s="77">
        <f t="shared" si="17"/>
        <v>1.0000000000000002</v>
      </c>
      <c r="L175" s="77">
        <f t="shared" si="17"/>
        <v>1</v>
      </c>
      <c r="M175" s="77">
        <f t="shared" si="17"/>
        <v>0.99999999999999989</v>
      </c>
      <c r="N175" s="77">
        <f t="shared" si="17"/>
        <v>1</v>
      </c>
      <c r="O175" s="77">
        <f t="shared" si="17"/>
        <v>1.0000000000000002</v>
      </c>
      <c r="P175" s="77">
        <f t="shared" si="17"/>
        <v>1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1.2063346017575905E-2</v>
      </c>
      <c r="C180" s="238">
        <f t="shared" si="22"/>
        <v>1.0139101482268292E-2</v>
      </c>
      <c r="D180" s="238">
        <f t="shared" si="22"/>
        <v>1.1794693371202827E-2</v>
      </c>
      <c r="E180" s="238">
        <f t="shared" si="22"/>
        <v>9.9034805056626794E-3</v>
      </c>
      <c r="F180" s="238">
        <f t="shared" si="22"/>
        <v>1.0195045441969683E-2</v>
      </c>
      <c r="G180" s="238">
        <f t="shared" si="22"/>
        <v>9.9900954048038511E-3</v>
      </c>
      <c r="H180" s="238">
        <f t="shared" si="22"/>
        <v>1.3789473426984528E-2</v>
      </c>
      <c r="I180" s="238">
        <f t="shared" si="22"/>
        <v>1.2490875181582876E-2</v>
      </c>
      <c r="J180" s="238">
        <f t="shared" si="22"/>
        <v>1.0553461502077652E-2</v>
      </c>
      <c r="K180" s="238">
        <f t="shared" si="22"/>
        <v>1.0035566319818398E-2</v>
      </c>
      <c r="L180" s="238">
        <f t="shared" si="22"/>
        <v>1.022194296312862E-2</v>
      </c>
      <c r="M180" s="238">
        <f t="shared" si="22"/>
        <v>1.0319318191041892E-2</v>
      </c>
      <c r="N180" s="238">
        <f t="shared" si="22"/>
        <v>1.010593525812171E-2</v>
      </c>
      <c r="O180" s="238">
        <f t="shared" si="22"/>
        <v>1.1334773713116253E-2</v>
      </c>
      <c r="P180" s="238">
        <f t="shared" si="22"/>
        <v>1.1090211950216484E-2</v>
      </c>
      <c r="Q180" s="238">
        <f t="shared" si="22"/>
        <v>1.2152018418548545E-2</v>
      </c>
    </row>
    <row r="181" spans="1:17" x14ac:dyDescent="0.25">
      <c r="A181" s="127" t="s">
        <v>183</v>
      </c>
      <c r="B181" s="237">
        <f t="shared" ref="B181:Q181" si="23">IF(B$70=0,0,B$70/B$60)</f>
        <v>0.1259731013571698</v>
      </c>
      <c r="C181" s="237">
        <f t="shared" si="23"/>
        <v>0.11603101083838632</v>
      </c>
      <c r="D181" s="237">
        <f t="shared" si="23"/>
        <v>0.11699568206651774</v>
      </c>
      <c r="E181" s="237">
        <f t="shared" si="23"/>
        <v>0.11307019883733724</v>
      </c>
      <c r="F181" s="237">
        <f t="shared" si="23"/>
        <v>0.1200448335247208</v>
      </c>
      <c r="G181" s="237">
        <f t="shared" si="23"/>
        <v>0.12072757926887584</v>
      </c>
      <c r="H181" s="237">
        <f t="shared" si="23"/>
        <v>0.13565838227707286</v>
      </c>
      <c r="I181" s="237">
        <f t="shared" si="23"/>
        <v>0.12627378294287966</v>
      </c>
      <c r="J181" s="237">
        <f t="shared" si="23"/>
        <v>0.12107403315226288</v>
      </c>
      <c r="K181" s="237">
        <f t="shared" si="23"/>
        <v>0.12877429443428132</v>
      </c>
      <c r="L181" s="237">
        <f t="shared" si="23"/>
        <v>0.12749984623307742</v>
      </c>
      <c r="M181" s="237">
        <f t="shared" si="23"/>
        <v>0.12965109089928845</v>
      </c>
      <c r="N181" s="237">
        <f t="shared" si="23"/>
        <v>0.12781350213578305</v>
      </c>
      <c r="O181" s="237">
        <f t="shared" si="23"/>
        <v>0.13998335516685934</v>
      </c>
      <c r="P181" s="237">
        <f t="shared" si="23"/>
        <v>0.14161738083932582</v>
      </c>
      <c r="Q181" s="237">
        <f t="shared" si="23"/>
        <v>0.1472750091516781</v>
      </c>
    </row>
    <row r="182" spans="1:17" x14ac:dyDescent="0.25">
      <c r="A182" s="142" t="s">
        <v>192</v>
      </c>
      <c r="B182" s="235">
        <f t="shared" ref="B182:Q182" si="24">IF(B$71=0,0,B$71/B$60)</f>
        <v>0.1259731013571698</v>
      </c>
      <c r="C182" s="235">
        <f t="shared" si="24"/>
        <v>0.11603101083838632</v>
      </c>
      <c r="D182" s="235">
        <f t="shared" si="24"/>
        <v>0.11699568206651774</v>
      </c>
      <c r="E182" s="235">
        <f t="shared" si="24"/>
        <v>0.11307019883733724</v>
      </c>
      <c r="F182" s="235">
        <f t="shared" si="24"/>
        <v>0.1200448335247208</v>
      </c>
      <c r="G182" s="235">
        <f t="shared" si="24"/>
        <v>0.12072757926887584</v>
      </c>
      <c r="H182" s="235">
        <f t="shared" si="24"/>
        <v>0.13565838227707286</v>
      </c>
      <c r="I182" s="235">
        <f t="shared" si="24"/>
        <v>0.12627378294287966</v>
      </c>
      <c r="J182" s="235">
        <f t="shared" si="24"/>
        <v>0.12107403315226288</v>
      </c>
      <c r="K182" s="235">
        <f t="shared" si="24"/>
        <v>0.12877429443428132</v>
      </c>
      <c r="L182" s="235">
        <f t="shared" si="24"/>
        <v>0.12749984623307742</v>
      </c>
      <c r="M182" s="235">
        <f t="shared" si="24"/>
        <v>0.12965109089928845</v>
      </c>
      <c r="N182" s="235">
        <f t="shared" si="24"/>
        <v>0.12781350213578305</v>
      </c>
      <c r="O182" s="235">
        <f t="shared" si="24"/>
        <v>0.13998335516685934</v>
      </c>
      <c r="P182" s="235">
        <f t="shared" si="24"/>
        <v>0.14161738083932582</v>
      </c>
      <c r="Q182" s="235">
        <f t="shared" si="24"/>
        <v>0.1472750091516781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0.73434382008478249</v>
      </c>
      <c r="C184" s="237">
        <f t="shared" si="26"/>
        <v>0.75485964325892685</v>
      </c>
      <c r="D184" s="237">
        <f t="shared" si="26"/>
        <v>0.75142419451212561</v>
      </c>
      <c r="E184" s="237">
        <f t="shared" si="26"/>
        <v>0.76063489774094595</v>
      </c>
      <c r="F184" s="237">
        <f t="shared" si="26"/>
        <v>0.74728363832411948</v>
      </c>
      <c r="G184" s="237">
        <f t="shared" si="26"/>
        <v>0.74620892636994363</v>
      </c>
      <c r="H184" s="237">
        <f t="shared" si="26"/>
        <v>0.71451256573901911</v>
      </c>
      <c r="I184" s="237">
        <f t="shared" si="26"/>
        <v>0.73360164282550777</v>
      </c>
      <c r="J184" s="237">
        <f t="shared" si="26"/>
        <v>0.74520728629310384</v>
      </c>
      <c r="K184" s="237">
        <f t="shared" si="26"/>
        <v>0.73149416285634583</v>
      </c>
      <c r="L184" s="237">
        <f t="shared" si="26"/>
        <v>0.73361876641905799</v>
      </c>
      <c r="M184" s="237">
        <f t="shared" si="26"/>
        <v>0.72949986986221305</v>
      </c>
      <c r="N184" s="237">
        <f t="shared" si="26"/>
        <v>0.73308342808854288</v>
      </c>
      <c r="O184" s="237">
        <f t="shared" si="26"/>
        <v>0.70928121038165459</v>
      </c>
      <c r="P184" s="237">
        <f t="shared" si="26"/>
        <v>0.70651017412602657</v>
      </c>
      <c r="Q184" s="237">
        <f t="shared" si="26"/>
        <v>0.69459231543819466</v>
      </c>
    </row>
    <row r="185" spans="1:17" x14ac:dyDescent="0.25">
      <c r="A185" s="142" t="s">
        <v>190</v>
      </c>
      <c r="B185" s="235">
        <f t="shared" ref="B185:Q185" si="27">IF(B$84=0,0,B$84/B$60)</f>
        <v>0.73434382008478249</v>
      </c>
      <c r="C185" s="235">
        <f t="shared" si="27"/>
        <v>0.75485964325892685</v>
      </c>
      <c r="D185" s="235">
        <f t="shared" si="27"/>
        <v>0.75142419451212561</v>
      </c>
      <c r="E185" s="235">
        <f t="shared" si="27"/>
        <v>0.76063489774094595</v>
      </c>
      <c r="F185" s="235">
        <f t="shared" si="27"/>
        <v>0.74728363832411948</v>
      </c>
      <c r="G185" s="235">
        <f t="shared" si="27"/>
        <v>0.74620892636994363</v>
      </c>
      <c r="H185" s="235">
        <f t="shared" si="27"/>
        <v>0.71451256573901911</v>
      </c>
      <c r="I185" s="235">
        <f t="shared" si="27"/>
        <v>0.73360164282550777</v>
      </c>
      <c r="J185" s="235">
        <f t="shared" si="27"/>
        <v>0.74520728629310384</v>
      </c>
      <c r="K185" s="235">
        <f t="shared" si="27"/>
        <v>0.73149416285634583</v>
      </c>
      <c r="L185" s="235">
        <f t="shared" si="27"/>
        <v>0.73361876641905799</v>
      </c>
      <c r="M185" s="235">
        <f t="shared" si="27"/>
        <v>0.72949986986221305</v>
      </c>
      <c r="N185" s="235">
        <f t="shared" si="27"/>
        <v>0.73308342808854288</v>
      </c>
      <c r="O185" s="235">
        <f t="shared" si="27"/>
        <v>0.70928121038165459</v>
      </c>
      <c r="P185" s="235">
        <f t="shared" si="27"/>
        <v>0.70651017412602657</v>
      </c>
      <c r="Q185" s="235">
        <f t="shared" si="27"/>
        <v>0.69459231543819466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0.12761973254047168</v>
      </c>
      <c r="C187" s="236">
        <f t="shared" si="29"/>
        <v>0.11897024442041859</v>
      </c>
      <c r="D187" s="236">
        <f t="shared" si="29"/>
        <v>0.11978543005015391</v>
      </c>
      <c r="E187" s="236">
        <f t="shared" si="29"/>
        <v>0.11639142291605407</v>
      </c>
      <c r="F187" s="236">
        <f t="shared" si="29"/>
        <v>0.12247648270918995</v>
      </c>
      <c r="G187" s="236">
        <f t="shared" si="29"/>
        <v>0.12307339895637678</v>
      </c>
      <c r="H187" s="236">
        <f t="shared" si="29"/>
        <v>0.13603957855692367</v>
      </c>
      <c r="I187" s="236">
        <f t="shared" si="29"/>
        <v>0.12763369905002972</v>
      </c>
      <c r="J187" s="236">
        <f t="shared" si="29"/>
        <v>0.12316521905255555</v>
      </c>
      <c r="K187" s="236">
        <f t="shared" si="29"/>
        <v>0.12969597638955463</v>
      </c>
      <c r="L187" s="236">
        <f t="shared" si="29"/>
        <v>0.12865944438473589</v>
      </c>
      <c r="M187" s="236">
        <f t="shared" si="29"/>
        <v>0.13052972104745655</v>
      </c>
      <c r="N187" s="236">
        <f t="shared" si="29"/>
        <v>0.1289971345175524</v>
      </c>
      <c r="O187" s="236">
        <f t="shared" si="29"/>
        <v>0.13940066073836996</v>
      </c>
      <c r="P187" s="236">
        <f t="shared" si="29"/>
        <v>0.14078223308443122</v>
      </c>
      <c r="Q187" s="236">
        <f t="shared" si="29"/>
        <v>0.14598065699157869</v>
      </c>
    </row>
    <row r="188" spans="1:17" x14ac:dyDescent="0.25">
      <c r="A188" s="142" t="s">
        <v>188</v>
      </c>
      <c r="B188" s="235">
        <f t="shared" ref="B188:Q188" si="30">IF(B$92=0,0,B$92/B$60)</f>
        <v>1.3334857082420675E-2</v>
      </c>
      <c r="C188" s="235">
        <f t="shared" si="30"/>
        <v>1.3704997474253707E-2</v>
      </c>
      <c r="D188" s="235">
        <f t="shared" si="30"/>
        <v>1.3645017453725431E-2</v>
      </c>
      <c r="E188" s="235">
        <f t="shared" si="30"/>
        <v>1.3812273455376984E-2</v>
      </c>
      <c r="F188" s="235">
        <f t="shared" si="30"/>
        <v>1.3569829614597937E-2</v>
      </c>
      <c r="G188" s="235">
        <f t="shared" si="30"/>
        <v>1.3547347660901814E-2</v>
      </c>
      <c r="H188" s="235">
        <f t="shared" si="30"/>
        <v>1.2968056491125675E-2</v>
      </c>
      <c r="I188" s="235">
        <f t="shared" si="30"/>
        <v>1.3076040297726589E-2</v>
      </c>
      <c r="J188" s="235">
        <f t="shared" si="30"/>
        <v>1.3324859079368612E-2</v>
      </c>
      <c r="K188" s="235">
        <f t="shared" si="30"/>
        <v>1.2869812366701476E-2</v>
      </c>
      <c r="L188" s="235">
        <f t="shared" si="30"/>
        <v>1.2989480791840898E-2</v>
      </c>
      <c r="M188" s="235">
        <f t="shared" si="30"/>
        <v>1.2908112808926835E-2</v>
      </c>
      <c r="N188" s="235">
        <f t="shared" si="30"/>
        <v>1.3042617116017294E-2</v>
      </c>
      <c r="O188" s="235">
        <f t="shared" si="30"/>
        <v>1.2405451927198663E-2</v>
      </c>
      <c r="P188" s="235">
        <f t="shared" si="30"/>
        <v>1.2304609230197529E-2</v>
      </c>
      <c r="Q188" s="235">
        <f t="shared" si="30"/>
        <v>1.2370339410674856E-2</v>
      </c>
    </row>
    <row r="189" spans="1:17" x14ac:dyDescent="0.25">
      <c r="A189" s="142" t="s">
        <v>187</v>
      </c>
      <c r="B189" s="235">
        <f t="shared" ref="B189:Q189" si="31">IF(B$93=0,0,B$93/B$60)</f>
        <v>0.11428487545805099</v>
      </c>
      <c r="C189" s="235">
        <f t="shared" si="31"/>
        <v>0.10526524694616488</v>
      </c>
      <c r="D189" s="235">
        <f t="shared" si="31"/>
        <v>0.10614041259642847</v>
      </c>
      <c r="E189" s="235">
        <f t="shared" si="31"/>
        <v>0.10257914946067709</v>
      </c>
      <c r="F189" s="235">
        <f t="shared" si="31"/>
        <v>0.10890665309459201</v>
      </c>
      <c r="G189" s="235">
        <f t="shared" si="31"/>
        <v>0.10952605129547498</v>
      </c>
      <c r="H189" s="235">
        <f t="shared" si="31"/>
        <v>0.12307152206579801</v>
      </c>
      <c r="I189" s="235">
        <f t="shared" si="31"/>
        <v>0.11455765875230314</v>
      </c>
      <c r="J189" s="235">
        <f t="shared" si="31"/>
        <v>0.10984035997318695</v>
      </c>
      <c r="K189" s="235">
        <f t="shared" si="31"/>
        <v>0.11682616402285316</v>
      </c>
      <c r="L189" s="235">
        <f t="shared" si="31"/>
        <v>0.115669963592895</v>
      </c>
      <c r="M189" s="235">
        <f t="shared" si="31"/>
        <v>0.11762160823852973</v>
      </c>
      <c r="N189" s="235">
        <f t="shared" si="31"/>
        <v>0.11595451740153512</v>
      </c>
      <c r="O189" s="235">
        <f t="shared" si="31"/>
        <v>0.1269952088111713</v>
      </c>
      <c r="P189" s="235">
        <f t="shared" si="31"/>
        <v>0.12847762385423367</v>
      </c>
      <c r="Q189" s="235">
        <f t="shared" si="31"/>
        <v>0.13361031758090386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0.99999999999999967</v>
      </c>
      <c r="C194" s="77">
        <f t="shared" si="35"/>
        <v>0.99999999999999989</v>
      </c>
      <c r="D194" s="77">
        <f t="shared" si="35"/>
        <v>1</v>
      </c>
      <c r="E194" s="77">
        <f t="shared" si="35"/>
        <v>1</v>
      </c>
      <c r="F194" s="77">
        <f t="shared" si="35"/>
        <v>1</v>
      </c>
      <c r="G194" s="77">
        <f t="shared" si="35"/>
        <v>1.0000000000000002</v>
      </c>
      <c r="H194" s="77">
        <f t="shared" si="35"/>
        <v>1</v>
      </c>
      <c r="I194" s="77">
        <f t="shared" si="35"/>
        <v>1</v>
      </c>
      <c r="J194" s="77">
        <f t="shared" si="35"/>
        <v>0.99999999999999989</v>
      </c>
      <c r="K194" s="77">
        <f t="shared" si="35"/>
        <v>1.0000000000000002</v>
      </c>
      <c r="L194" s="77">
        <f t="shared" si="35"/>
        <v>0.99999999999999978</v>
      </c>
      <c r="M194" s="77">
        <f t="shared" si="35"/>
        <v>1</v>
      </c>
      <c r="N194" s="77">
        <f t="shared" si="35"/>
        <v>1</v>
      </c>
      <c r="O194" s="77">
        <f t="shared" si="35"/>
        <v>1</v>
      </c>
      <c r="P194" s="77">
        <f t="shared" si="35"/>
        <v>0.99999999999999989</v>
      </c>
      <c r="Q194" s="77">
        <f t="shared" si="35"/>
        <v>1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1.8702781677131144E-2</v>
      </c>
      <c r="C199" s="238">
        <f t="shared" si="40"/>
        <v>1.5758599497324634E-2</v>
      </c>
      <c r="D199" s="238">
        <f t="shared" si="40"/>
        <v>1.8311481654112213E-2</v>
      </c>
      <c r="E199" s="238">
        <f t="shared" si="40"/>
        <v>1.540033738314036E-2</v>
      </c>
      <c r="F199" s="238">
        <f t="shared" si="40"/>
        <v>1.5835985774180675E-2</v>
      </c>
      <c r="G199" s="238">
        <f t="shared" si="40"/>
        <v>1.5518475567035764E-2</v>
      </c>
      <c r="H199" s="238">
        <f t="shared" si="40"/>
        <v>2.1331053672555458E-2</v>
      </c>
      <c r="I199" s="238">
        <f t="shared" si="40"/>
        <v>1.9406946450804201E-2</v>
      </c>
      <c r="J199" s="238">
        <f t="shared" si="40"/>
        <v>1.6420603697569897E-2</v>
      </c>
      <c r="K199" s="238">
        <f t="shared" si="40"/>
        <v>1.5634840224189577E-2</v>
      </c>
      <c r="L199" s="238">
        <f t="shared" si="40"/>
        <v>1.5913497019235334E-2</v>
      </c>
      <c r="M199" s="238">
        <f t="shared" si="40"/>
        <v>1.6060507719496915E-2</v>
      </c>
      <c r="N199" s="238">
        <f t="shared" si="40"/>
        <v>1.5723500069023483E-2</v>
      </c>
      <c r="O199" s="238">
        <f t="shared" si="40"/>
        <v>1.7629308975261521E-2</v>
      </c>
      <c r="P199" s="238">
        <f t="shared" si="40"/>
        <v>1.7256128580348869E-2</v>
      </c>
      <c r="Q199" s="238">
        <f t="shared" si="40"/>
        <v>1.8829676323899199E-2</v>
      </c>
    </row>
    <row r="200" spans="1:17" x14ac:dyDescent="0.25">
      <c r="A200" s="127" t="s">
        <v>183</v>
      </c>
      <c r="B200" s="237">
        <f t="shared" ref="B200:Q200" si="41">IF(B$118=0,0,B$118/B$108)</f>
        <v>0.16394685046746921</v>
      </c>
      <c r="C200" s="237">
        <f t="shared" si="41"/>
        <v>0.15138368101518493</v>
      </c>
      <c r="D200" s="237">
        <f t="shared" si="41"/>
        <v>0.15247319548583921</v>
      </c>
      <c r="E200" s="237">
        <f t="shared" si="41"/>
        <v>0.14759694804876627</v>
      </c>
      <c r="F200" s="237">
        <f t="shared" si="41"/>
        <v>0.15652591386014736</v>
      </c>
      <c r="G200" s="237">
        <f t="shared" si="41"/>
        <v>0.15742465527153893</v>
      </c>
      <c r="H200" s="237">
        <f t="shared" si="41"/>
        <v>0.17615626655502814</v>
      </c>
      <c r="I200" s="237">
        <f t="shared" si="41"/>
        <v>0.16468891472411626</v>
      </c>
      <c r="J200" s="237">
        <f t="shared" si="41"/>
        <v>0.1581364687040403</v>
      </c>
      <c r="K200" s="237">
        <f t="shared" si="41"/>
        <v>0.16840988468048765</v>
      </c>
      <c r="L200" s="237">
        <f t="shared" si="41"/>
        <v>0.16662059158559722</v>
      </c>
      <c r="M200" s="237">
        <f t="shared" si="41"/>
        <v>0.16938356890336742</v>
      </c>
      <c r="N200" s="237">
        <f t="shared" si="41"/>
        <v>0.16693072799459543</v>
      </c>
      <c r="O200" s="237">
        <f t="shared" si="41"/>
        <v>0.1827619027908052</v>
      </c>
      <c r="P200" s="237">
        <f t="shared" si="41"/>
        <v>0.18497239391496023</v>
      </c>
      <c r="Q200" s="237">
        <f t="shared" si="41"/>
        <v>0.19156242726139577</v>
      </c>
    </row>
    <row r="201" spans="1:17" x14ac:dyDescent="0.25">
      <c r="A201" s="142" t="s">
        <v>192</v>
      </c>
      <c r="B201" s="235">
        <f t="shared" ref="B201:Q201" si="42">IF(B$119=0,0,B$119/B$108)</f>
        <v>0.16394685046746921</v>
      </c>
      <c r="C201" s="235">
        <f t="shared" si="42"/>
        <v>0.15138368101518493</v>
      </c>
      <c r="D201" s="235">
        <f t="shared" si="42"/>
        <v>0.15247319548583921</v>
      </c>
      <c r="E201" s="235">
        <f t="shared" si="42"/>
        <v>0.14759694804876627</v>
      </c>
      <c r="F201" s="235">
        <f t="shared" si="42"/>
        <v>0.15652591386014736</v>
      </c>
      <c r="G201" s="235">
        <f t="shared" si="42"/>
        <v>0.15742465527153893</v>
      </c>
      <c r="H201" s="235">
        <f t="shared" si="42"/>
        <v>0.17615626655502814</v>
      </c>
      <c r="I201" s="235">
        <f t="shared" si="42"/>
        <v>0.16468891472411626</v>
      </c>
      <c r="J201" s="235">
        <f t="shared" si="42"/>
        <v>0.1581364687040403</v>
      </c>
      <c r="K201" s="235">
        <f t="shared" si="42"/>
        <v>0.16840988468048765</v>
      </c>
      <c r="L201" s="235">
        <f t="shared" si="42"/>
        <v>0.16662059158559722</v>
      </c>
      <c r="M201" s="235">
        <f t="shared" si="42"/>
        <v>0.16938356890336742</v>
      </c>
      <c r="N201" s="235">
        <f t="shared" si="42"/>
        <v>0.16693072799459543</v>
      </c>
      <c r="O201" s="235">
        <f t="shared" si="42"/>
        <v>0.1827619027908052</v>
      </c>
      <c r="P201" s="235">
        <f t="shared" si="42"/>
        <v>0.18497239391496023</v>
      </c>
      <c r="Q201" s="235">
        <f t="shared" si="42"/>
        <v>0.19156242726139577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0.58532480485234317</v>
      </c>
      <c r="C203" s="237">
        <f t="shared" si="44"/>
        <v>0.60317512250805461</v>
      </c>
      <c r="D203" s="237">
        <f t="shared" si="44"/>
        <v>0.599764934723234</v>
      </c>
      <c r="E203" s="237">
        <f t="shared" si="44"/>
        <v>0.60810377084317857</v>
      </c>
      <c r="F203" s="237">
        <f t="shared" si="44"/>
        <v>0.59676105904736332</v>
      </c>
      <c r="G203" s="237">
        <f t="shared" si="44"/>
        <v>0.59593504599990621</v>
      </c>
      <c r="H203" s="237">
        <f t="shared" si="44"/>
        <v>0.56824230391499742</v>
      </c>
      <c r="I203" s="237">
        <f t="shared" si="44"/>
        <v>0.58598122263051977</v>
      </c>
      <c r="J203" s="237">
        <f t="shared" si="44"/>
        <v>0.59611540825049547</v>
      </c>
      <c r="K203" s="237">
        <f t="shared" si="44"/>
        <v>0.5858972943532067</v>
      </c>
      <c r="L203" s="237">
        <f t="shared" si="44"/>
        <v>0.58716704349355053</v>
      </c>
      <c r="M203" s="237">
        <f t="shared" si="44"/>
        <v>0.58370384042277412</v>
      </c>
      <c r="N203" s="237">
        <f t="shared" si="44"/>
        <v>0.58638814647778836</v>
      </c>
      <c r="O203" s="237">
        <f t="shared" si="44"/>
        <v>0.56715263680093209</v>
      </c>
      <c r="P203" s="237">
        <f t="shared" si="44"/>
        <v>0.56517248141248444</v>
      </c>
      <c r="Q203" s="237">
        <f t="shared" si="44"/>
        <v>0.55332905479992911</v>
      </c>
    </row>
    <row r="204" spans="1:17" x14ac:dyDescent="0.25">
      <c r="A204" s="142" t="s">
        <v>190</v>
      </c>
      <c r="B204" s="235">
        <f t="shared" ref="B204:Q204" si="45">IF(B$132=0,0,B$132/B$108)</f>
        <v>0.58532480485234317</v>
      </c>
      <c r="C204" s="235">
        <f t="shared" si="45"/>
        <v>0.60317512250805461</v>
      </c>
      <c r="D204" s="235">
        <f t="shared" si="45"/>
        <v>0.599764934723234</v>
      </c>
      <c r="E204" s="235">
        <f t="shared" si="45"/>
        <v>0.60810377084317857</v>
      </c>
      <c r="F204" s="235">
        <f t="shared" si="45"/>
        <v>0.59676105904736332</v>
      </c>
      <c r="G204" s="235">
        <f t="shared" si="45"/>
        <v>0.59593504599990621</v>
      </c>
      <c r="H204" s="235">
        <f t="shared" si="45"/>
        <v>0.56824230391499742</v>
      </c>
      <c r="I204" s="235">
        <f t="shared" si="45"/>
        <v>0.58598122263051977</v>
      </c>
      <c r="J204" s="235">
        <f t="shared" si="45"/>
        <v>0.59611540825049547</v>
      </c>
      <c r="K204" s="235">
        <f t="shared" si="45"/>
        <v>0.5858972943532067</v>
      </c>
      <c r="L204" s="235">
        <f t="shared" si="45"/>
        <v>0.58716704349355053</v>
      </c>
      <c r="M204" s="235">
        <f t="shared" si="45"/>
        <v>0.58370384042277412</v>
      </c>
      <c r="N204" s="235">
        <f t="shared" si="45"/>
        <v>0.58638814647778836</v>
      </c>
      <c r="O204" s="235">
        <f t="shared" si="45"/>
        <v>0.56715263680093209</v>
      </c>
      <c r="P204" s="235">
        <f t="shared" si="45"/>
        <v>0.56517248141248444</v>
      </c>
      <c r="Q204" s="235">
        <f t="shared" si="45"/>
        <v>0.55332905479992911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0.23202556300305632</v>
      </c>
      <c r="C206" s="236">
        <f t="shared" si="47"/>
        <v>0.22968259697943583</v>
      </c>
      <c r="D206" s="236">
        <f t="shared" si="47"/>
        <v>0.22945038813681468</v>
      </c>
      <c r="E206" s="236">
        <f t="shared" si="47"/>
        <v>0.22889894372491476</v>
      </c>
      <c r="F206" s="236">
        <f t="shared" si="47"/>
        <v>0.23087704131830863</v>
      </c>
      <c r="G206" s="236">
        <f t="shared" si="47"/>
        <v>0.23112182316151922</v>
      </c>
      <c r="H206" s="236">
        <f t="shared" si="47"/>
        <v>0.23427037585741897</v>
      </c>
      <c r="I206" s="236">
        <f t="shared" si="47"/>
        <v>0.22992291619455979</v>
      </c>
      <c r="J206" s="236">
        <f t="shared" si="47"/>
        <v>0.22932751934789428</v>
      </c>
      <c r="K206" s="236">
        <f t="shared" si="47"/>
        <v>0.23005798074211631</v>
      </c>
      <c r="L206" s="236">
        <f t="shared" si="47"/>
        <v>0.2302988679016168</v>
      </c>
      <c r="M206" s="236">
        <f t="shared" si="47"/>
        <v>0.23085208295436152</v>
      </c>
      <c r="N206" s="236">
        <f t="shared" si="47"/>
        <v>0.23095762545859286</v>
      </c>
      <c r="O206" s="236">
        <f t="shared" si="47"/>
        <v>0.2324561514330013</v>
      </c>
      <c r="P206" s="236">
        <f t="shared" si="47"/>
        <v>0.23259899609220636</v>
      </c>
      <c r="Q206" s="236">
        <f t="shared" si="47"/>
        <v>0.23627884161477594</v>
      </c>
    </row>
    <row r="207" spans="1:17" x14ac:dyDescent="0.25">
      <c r="A207" s="142" t="s">
        <v>188</v>
      </c>
      <c r="B207" s="235">
        <f t="shared" ref="B207:Q207" si="48">IF(B$140=0,0,B$140/B$108)</f>
        <v>0.14434530202655663</v>
      </c>
      <c r="C207" s="235">
        <f t="shared" si="48"/>
        <v>0.14872123284741595</v>
      </c>
      <c r="D207" s="235">
        <f t="shared" si="48"/>
        <v>0.14790634179496731</v>
      </c>
      <c r="E207" s="235">
        <f t="shared" si="48"/>
        <v>0.14996275869085982</v>
      </c>
      <c r="F207" s="235">
        <f t="shared" si="48"/>
        <v>0.14716556447254869</v>
      </c>
      <c r="G207" s="235">
        <f t="shared" si="48"/>
        <v>0.14692969126641539</v>
      </c>
      <c r="H207" s="235">
        <f t="shared" si="48"/>
        <v>0.14006040854087437</v>
      </c>
      <c r="I207" s="235">
        <f t="shared" si="48"/>
        <v>0.14184579253055729</v>
      </c>
      <c r="J207" s="235">
        <f t="shared" si="48"/>
        <v>0.14475470318011099</v>
      </c>
      <c r="K207" s="235">
        <f t="shared" si="48"/>
        <v>0.13999084863373018</v>
      </c>
      <c r="L207" s="235">
        <f t="shared" si="48"/>
        <v>0.14118866595124296</v>
      </c>
      <c r="M207" s="235">
        <f t="shared" si="48"/>
        <v>0.14026421570207137</v>
      </c>
      <c r="N207" s="235">
        <f t="shared" si="48"/>
        <v>0.14168155974687358</v>
      </c>
      <c r="O207" s="235">
        <f t="shared" si="48"/>
        <v>0.13471343001098104</v>
      </c>
      <c r="P207" s="235">
        <f t="shared" si="48"/>
        <v>0.13367408399009972</v>
      </c>
      <c r="Q207" s="235">
        <f t="shared" si="48"/>
        <v>0.1338295199737746</v>
      </c>
    </row>
    <row r="208" spans="1:17" x14ac:dyDescent="0.25">
      <c r="A208" s="142" t="s">
        <v>187</v>
      </c>
      <c r="B208" s="235">
        <f t="shared" ref="B208:Q208" si="49">IF(B$141=0,0,B$141/B$108)</f>
        <v>8.7680260976499655E-2</v>
      </c>
      <c r="C208" s="235">
        <f t="shared" si="49"/>
        <v>8.0961364132019847E-2</v>
      </c>
      <c r="D208" s="235">
        <f t="shared" si="49"/>
        <v>8.1544046341847351E-2</v>
      </c>
      <c r="E208" s="235">
        <f t="shared" si="49"/>
        <v>7.8936185034054918E-2</v>
      </c>
      <c r="F208" s="235">
        <f t="shared" si="49"/>
        <v>8.3711476845759969E-2</v>
      </c>
      <c r="G208" s="235">
        <f t="shared" si="49"/>
        <v>8.4192131895103828E-2</v>
      </c>
      <c r="H208" s="235">
        <f t="shared" si="49"/>
        <v>9.4209967316544602E-2</v>
      </c>
      <c r="I208" s="235">
        <f t="shared" si="49"/>
        <v>8.8077123664002499E-2</v>
      </c>
      <c r="J208" s="235">
        <f t="shared" si="49"/>
        <v>8.4572816167783268E-2</v>
      </c>
      <c r="K208" s="235">
        <f t="shared" si="49"/>
        <v>9.0067132108386086E-2</v>
      </c>
      <c r="L208" s="235">
        <f t="shared" si="49"/>
        <v>8.9110201950373835E-2</v>
      </c>
      <c r="M208" s="235">
        <f t="shared" si="49"/>
        <v>9.0587867252290163E-2</v>
      </c>
      <c r="N208" s="235">
        <f t="shared" si="49"/>
        <v>8.9276065711719269E-2</v>
      </c>
      <c r="O208" s="235">
        <f t="shared" si="49"/>
        <v>9.7742721422020257E-2</v>
      </c>
      <c r="P208" s="235">
        <f t="shared" si="49"/>
        <v>9.8924912102106619E-2</v>
      </c>
      <c r="Q208" s="235">
        <f t="shared" si="49"/>
        <v>0.10244932164100136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2.1302766570951746</v>
      </c>
      <c r="C214" s="230">
        <f>IF(C$5=0,0,(C$5-C$15-C$58)/(CHI_fec!C$5-CHI_fec!C$15))</f>
        <v>2.2741021067407114</v>
      </c>
      <c r="D214" s="230">
        <f>IF(D$5=0,0,(D$5-D$15-D$58)/(CHI_fec!D$5-CHI_fec!D$15))</f>
        <v>2.2432712467778981</v>
      </c>
      <c r="E214" s="230">
        <f>IF(E$5=0,0,(E$5-E$15-E$58)/(CHI_fec!E$5-CHI_fec!E$15))</f>
        <v>2.2244522773129924</v>
      </c>
      <c r="F214" s="230">
        <f>IF(F$5=0,0,(F$5-F$15-F$58)/(CHI_fec!F$5-CHI_fec!F$15))</f>
        <v>2.1527932722397605</v>
      </c>
      <c r="G214" s="230">
        <f>IF(G$5=0,0,(G$5-G$15-G$58)/(CHI_fec!G$5-CHI_fec!G$15))</f>
        <v>2.1637307950223228</v>
      </c>
      <c r="H214" s="230">
        <f>IF(H$5=0,0,(H$5-H$15-H$58)/(CHI_fec!H$5-CHI_fec!H$15))</f>
        <v>2.0552245494943797</v>
      </c>
      <c r="I214" s="230">
        <f>IF(I$5=0,0,(I$5-I$15-I$58)/(CHI_fec!I$5-CHI_fec!I$15))</f>
        <v>2.0312603389852946</v>
      </c>
      <c r="J214" s="230">
        <f>IF(J$5=0,0,(J$5-J$15-J$58)/(CHI_fec!J$5-CHI_fec!J$15))</f>
        <v>2.0249246962401846</v>
      </c>
      <c r="K214" s="230">
        <f>IF(K$5=0,0,(K$5-K$15-K$58)/(CHI_fec!K$5-CHI_fec!K$15))</f>
        <v>2.0422226729207127</v>
      </c>
      <c r="L214" s="230">
        <f>IF(L$5=0,0,(L$5-L$15-L$58)/(CHI_fec!L$5-CHI_fec!L$15))</f>
        <v>1.9970271514067601</v>
      </c>
      <c r="M214" s="230">
        <f>IF(M$5=0,0,(M$5-M$15-M$58)/(CHI_fec!M$5-CHI_fec!M$15))</f>
        <v>1.984873486434299</v>
      </c>
      <c r="N214" s="230">
        <f>IF(N$5=0,0,(N$5-N$15-N$58)/(CHI_fec!N$5-CHI_fec!N$15))</f>
        <v>1.9679359120702939</v>
      </c>
      <c r="O214" s="230">
        <f>IF(O$5=0,0,(O$5-O$15-O$58)/(CHI_fec!O$5-CHI_fec!O$15))</f>
        <v>1.9213537128472782</v>
      </c>
      <c r="P214" s="230">
        <f>IF(P$5=0,0,(P$5-P$15-P$58)/(CHI_fec!P$5-CHI_fec!P$15))</f>
        <v>1.8773120371124941</v>
      </c>
      <c r="Q214" s="230">
        <f>IF(Q$5=0,0,(Q$5-Q$15-Q$58)/(CHI_fec!Q$5-CHI_fec!Q$15))</f>
        <v>1.8073021870950823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0.88207110702491642</v>
      </c>
      <c r="C219" s="227">
        <f>IF(C$10=0,0,C$10/CHI_fec!C$10)</f>
        <v>0.8039738360988713</v>
      </c>
      <c r="D219" s="227">
        <f>IF(D$10=0,0,D$10/CHI_fec!D$10)</f>
        <v>0.9288101721335017</v>
      </c>
      <c r="E219" s="227">
        <f>IF(E$10=0,0,E$10/CHI_fec!E$10)</f>
        <v>0.80583389155872986</v>
      </c>
      <c r="F219" s="227">
        <f>IF(F$10=0,0,F$10/CHI_fec!F$10)</f>
        <v>0.78118725944326506</v>
      </c>
      <c r="G219" s="227">
        <f>IF(G$10=0,0,G$10/CHI_fec!G$10)</f>
        <v>0.76100650983884766</v>
      </c>
      <c r="H219" s="227">
        <f>IF(H$10=0,0,H$10/CHI_fec!H$10)</f>
        <v>0.93676422307124696</v>
      </c>
      <c r="I219" s="227">
        <f>IF(I$10=0,0,I$10/CHI_fec!I$10)</f>
        <v>0.91164421721747335</v>
      </c>
      <c r="J219" s="227">
        <f>IF(J$10=0,0,J$10/CHI_fec!J$10)</f>
        <v>0.80210469695861464</v>
      </c>
      <c r="K219" s="227">
        <f>IF(K$10=0,0,K$10/CHI_fec!K$10)</f>
        <v>0.7164469294405853</v>
      </c>
      <c r="L219" s="227">
        <f>IF(L$10=0,0,L$10/CHI_fec!L$10)</f>
        <v>0.73675406136224997</v>
      </c>
      <c r="M219" s="227">
        <f>IF(M$10=0,0,M$10/CHI_fec!M$10)</f>
        <v>0.73101728011399936</v>
      </c>
      <c r="N219" s="227">
        <f>IF(N$10=0,0,N$10/CHI_fec!N$10)</f>
        <v>0.72638937828417649</v>
      </c>
      <c r="O219" s="227">
        <f>IF(O$10=0,0,O$10/CHI_fec!O$10)</f>
        <v>0.74376960098091205</v>
      </c>
      <c r="P219" s="227">
        <f>IF(P$10=0,0,P$10/CHI_fec!P$10)</f>
        <v>0.71812239205618045</v>
      </c>
      <c r="Q219" s="227">
        <f>IF(Q$10=0,0,Q$10/CHI_fec!Q$10)</f>
        <v>0.7582517136598238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2.4397832662264847</v>
      </c>
      <c r="C221" s="226">
        <f>IF(C$24=0,0,C$24/CHI_fec!C$24)</f>
        <v>2.5843451938206283</v>
      </c>
      <c r="D221" s="226">
        <f>IF(D$24=0,0,D$24/CHI_fec!D$24)</f>
        <v>2.5406391268762172</v>
      </c>
      <c r="E221" s="226">
        <f>IF(E$24=0,0,E$24/CHI_fec!E$24)</f>
        <v>2.4905831293369616</v>
      </c>
      <c r="F221" s="226">
        <f>IF(F$24=0,0,F$24/CHI_fec!F$24)</f>
        <v>2.4389270835639527</v>
      </c>
      <c r="G221" s="226">
        <f>IF(G$24=0,0,G$24/CHI_fec!G$24)</f>
        <v>2.4602989995653597</v>
      </c>
      <c r="H221" s="226">
        <f>IF(H$24=0,0,H$24/CHI_fec!H$24)</f>
        <v>2.3846849157098222</v>
      </c>
      <c r="I221" s="226">
        <f>IF(I$24=0,0,I$24/CHI_fec!I$24)</f>
        <v>2.2974091151747498</v>
      </c>
      <c r="J221" s="226">
        <f>IF(J$24=0,0,J$24/CHI_fec!J$24)</f>
        <v>2.2604874007331284</v>
      </c>
      <c r="K221" s="226">
        <f>IF(K$24=0,0,K$24/CHI_fec!K$24)</f>
        <v>2.33815179103784</v>
      </c>
      <c r="L221" s="226">
        <f>IF(L$24=0,0,L$24/CHI_fec!L$24)</f>
        <v>2.2647506959293389</v>
      </c>
      <c r="M221" s="226">
        <f>IF(M$24=0,0,M$24/CHI_fec!M$24)</f>
        <v>2.2605581782977335</v>
      </c>
      <c r="N221" s="226">
        <f>IF(N$24=0,0,N$24/CHI_fec!N$24)</f>
        <v>2.2253151316115281</v>
      </c>
      <c r="O221" s="226">
        <f>IF(O$24=0,0,O$24/CHI_fec!O$24)</f>
        <v>2.2241959980606731</v>
      </c>
      <c r="P221" s="226">
        <f>IF(P$24=0,0,P$24/CHI_fec!P$24)</f>
        <v>2.1707520519395267</v>
      </c>
      <c r="Q221" s="226">
        <f>IF(Q$24=0,0,Q$24/CHI_fec!Q$24)</f>
        <v>2.0935976054344221</v>
      </c>
    </row>
    <row r="222" spans="1:17" x14ac:dyDescent="0.25">
      <c r="A222" s="127" t="s">
        <v>181</v>
      </c>
      <c r="B222" s="226">
        <f>IF(B$35=0,0,B$35/CHI_fec!B$35)</f>
        <v>2.0142153334366153</v>
      </c>
      <c r="C222" s="226">
        <f>IF(C$35=0,0,C$35/CHI_fec!C$35)</f>
        <v>2.2453254293200606</v>
      </c>
      <c r="D222" s="226">
        <f>IF(D$35=0,0,D$35/CHI_fec!D$35)</f>
        <v>2.2197094161525746</v>
      </c>
      <c r="E222" s="226">
        <f>IF(E$35=0,0,E$35/CHI_fec!E$35)</f>
        <v>2.3216917945471969</v>
      </c>
      <c r="F222" s="226">
        <f>IF(F$35=0,0,F$35/CHI_fec!F$35)</f>
        <v>2.1479397792733033</v>
      </c>
      <c r="G222" s="226">
        <f>IF(G$35=0,0,G$35/CHI_fec!G$35)</f>
        <v>2.132307418095404</v>
      </c>
      <c r="H222" s="226">
        <f>IF(H$35=0,0,H$35/CHI_fec!H$35)</f>
        <v>1.8208036956312232</v>
      </c>
      <c r="I222" s="226">
        <f>IF(I$35=0,0,I$35/CHI_fec!I$35)</f>
        <v>2.0084612164955029</v>
      </c>
      <c r="J222" s="226">
        <f>IF(J$35=0,0,J$35/CHI_fec!J$35)</f>
        <v>2.1246327109560998</v>
      </c>
      <c r="K222" s="226">
        <f>IF(K$35=0,0,K$35/CHI_fec!K$35)</f>
        <v>1.9589513343867564</v>
      </c>
      <c r="L222" s="226">
        <f>IF(L$35=0,0,L$35/CHI_fec!L$35)</f>
        <v>1.983490658024841</v>
      </c>
      <c r="M222" s="226">
        <f>IF(M$35=0,0,M$35/CHI_fec!M$35)</f>
        <v>1.9385298810730851</v>
      </c>
      <c r="N222" s="226">
        <f>IF(N$35=0,0,N$35/CHI_fec!N$35)</f>
        <v>1.9765919267410315</v>
      </c>
      <c r="O222" s="226">
        <f>IF(O$35=0,0,O$35/CHI_fec!O$35)</f>
        <v>1.745881112352629</v>
      </c>
      <c r="P222" s="226">
        <f>IF(P$35=0,0,P$35/CHI_fec!P$35)</f>
        <v>1.7161201264197714</v>
      </c>
      <c r="Q222" s="226">
        <f>IF(Q$35=0,0,Q$35/CHI_fec!Q$35)</f>
        <v>1.6257943029605268</v>
      </c>
    </row>
    <row r="223" spans="1:17" x14ac:dyDescent="0.25">
      <c r="A223" s="127" t="s">
        <v>180</v>
      </c>
      <c r="B223" s="225">
        <f>IF(B$43=0,0,B$43/CHI_fec!B$43)</f>
        <v>2.4070472713964945</v>
      </c>
      <c r="C223" s="225">
        <f>IF(C$43=0,0,C$43/CHI_fec!C$43)</f>
        <v>2.5582364610296393</v>
      </c>
      <c r="D223" s="225">
        <f>IF(D$43=0,0,D$43/CHI_fec!D$43)</f>
        <v>2.5159522260513212</v>
      </c>
      <c r="E223" s="225">
        <f>IF(E$43=0,0,E$43/CHI_fec!E$43)</f>
        <v>2.4775914881992875</v>
      </c>
      <c r="F223" s="225">
        <f>IF(F$43=0,0,F$43/CHI_fec!F$43)</f>
        <v>2.4165434447723646</v>
      </c>
      <c r="G223" s="225">
        <f>IF(G$43=0,0,G$43/CHI_fec!G$43)</f>
        <v>2.4350329703445297</v>
      </c>
      <c r="H223" s="225">
        <f>IF(H$43=0,0,H$43/CHI_fec!H$43)</f>
        <v>2.3412372477108048</v>
      </c>
      <c r="I223" s="225">
        <f>IF(I$43=0,0,I$43/CHI_fec!I$43)</f>
        <v>2.2723369841989767</v>
      </c>
      <c r="J223" s="225">
        <f>IF(J$43=0,0,J$43/CHI_fec!J$43)</f>
        <v>2.2475337956929811</v>
      </c>
      <c r="K223" s="225">
        <f>IF(K$43=0,0,K$43/CHI_fec!K$43)</f>
        <v>2.3042939166639012</v>
      </c>
      <c r="L223" s="225">
        <f>IF(L$43=0,0,L$43/CHI_fec!L$43)</f>
        <v>2.2393104339757013</v>
      </c>
      <c r="M223" s="225">
        <f>IF(M$43=0,0,M$43/CHI_fec!M$43)</f>
        <v>2.2319731511912373</v>
      </c>
      <c r="N223" s="225">
        <f>IF(N$43=0,0,N$43/CHI_fec!N$43)</f>
        <v>2.2031061078383938</v>
      </c>
      <c r="O223" s="225">
        <f>IF(O$43=0,0,O$43/CHI_fec!O$43)</f>
        <v>2.1824570050077226</v>
      </c>
      <c r="P223" s="225">
        <f>IF(P$43=0,0,P$43/CHI_fec!P$43)</f>
        <v>2.1303801943506944</v>
      </c>
      <c r="Q223" s="225">
        <f>IF(Q$43=0,0,Q$43/CHI_fec!Q$43)</f>
        <v>2.0552065535179129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1.8576117527762559</v>
      </c>
      <c r="C226" s="230">
        <f>IF(C$60=0,0,(C$60-C$106)/CHI_fec!C$60)</f>
        <v>2.0144736183350656</v>
      </c>
      <c r="D226" s="230">
        <f>IF(D$60=0,0,(D$60-D$106)/CHI_fec!D$60)</f>
        <v>2.0005962325982489</v>
      </c>
      <c r="E226" s="230">
        <f>IF(E$60=0,0,(E$60-E$106)/CHI_fec!E$60)</f>
        <v>2.0671729641205232</v>
      </c>
      <c r="F226" s="230">
        <f>IF(F$60=0,0,(F$60-F$106)/CHI_fec!F$60)</f>
        <v>1.9466376745094705</v>
      </c>
      <c r="G226" s="230">
        <f>IF(G$60=0,0,(G$60-G$106)/CHI_fec!G$60)</f>
        <v>1.9352535581769883</v>
      </c>
      <c r="H226" s="230">
        <f>IF(H$60=0,0,(H$60-H$106)/CHI_fec!H$60)</f>
        <v>1.7258448544033786</v>
      </c>
      <c r="I226" s="230">
        <f>IF(I$60=0,0,(I$60-I$106)/CHI_fec!I$60)</f>
        <v>1.8541789716685211</v>
      </c>
      <c r="J226" s="230">
        <f>IF(J$60=0,0,(J$60-J$106)/CHI_fec!J$60)</f>
        <v>1.9308799271615646</v>
      </c>
      <c r="K226" s="230">
        <f>IF(K$60=0,0,(K$60-K$106)/CHI_fec!K$60)</f>
        <v>1.8136825682700077</v>
      </c>
      <c r="L226" s="230">
        <f>IF(L$60=0,0,(L$60-L$106)/CHI_fec!L$60)</f>
        <v>1.8310838143792658</v>
      </c>
      <c r="M226" s="230">
        <f>IF(M$60=0,0,(M$60-M$106)/CHI_fec!M$60)</f>
        <v>1.7996820197079502</v>
      </c>
      <c r="N226" s="230">
        <f>IF(N$60=0,0,(N$60-N$106)/CHI_fec!N$60)</f>
        <v>1.8260476742801679</v>
      </c>
      <c r="O226" s="230">
        <f>IF(O$60=0,0,(O$60-O$106)/CHI_fec!O$60)</f>
        <v>1.667034962375489</v>
      </c>
      <c r="P226" s="230">
        <f>IF(P$60=0,0,(P$60-P$106)/CHI_fec!P$60)</f>
        <v>1.6450449189487781</v>
      </c>
      <c r="Q226" s="230">
        <f>IF(Q$60=0,0,(Q$60-Q$106)/CHI_fec!Q$60)</f>
        <v>1.5852002052704679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0.88207110702491631</v>
      </c>
      <c r="C231" s="227">
        <f>IF(C$65=0,0,C$65/CHI_fec!C$65)</f>
        <v>0.8039738360988713</v>
      </c>
      <c r="D231" s="227">
        <f>IF(D$65=0,0,D$65/CHI_fec!D$65)</f>
        <v>0.9288101721335017</v>
      </c>
      <c r="E231" s="227">
        <f>IF(E$65=0,0,E$65/CHI_fec!E$65)</f>
        <v>0.80583389155872975</v>
      </c>
      <c r="F231" s="227">
        <f>IF(F$65=0,0,F$65/CHI_fec!F$65)</f>
        <v>0.78118725944326506</v>
      </c>
      <c r="G231" s="227">
        <f>IF(G$65=0,0,G$65/CHI_fec!G$65)</f>
        <v>0.76100650983884743</v>
      </c>
      <c r="H231" s="227">
        <f>IF(H$65=0,0,H$65/CHI_fec!H$65)</f>
        <v>0.93676422307124685</v>
      </c>
      <c r="I231" s="227">
        <f>IF(I$65=0,0,I$65/CHI_fec!I$65)</f>
        <v>0.91164421721747346</v>
      </c>
      <c r="J231" s="227">
        <f>IF(J$65=0,0,J$65/CHI_fec!J$65)</f>
        <v>0.80210469695861464</v>
      </c>
      <c r="K231" s="227">
        <f>IF(K$65=0,0,K$65/CHI_fec!K$65)</f>
        <v>0.7164469294405853</v>
      </c>
      <c r="L231" s="227">
        <f>IF(L$65=0,0,L$65/CHI_fec!L$65)</f>
        <v>0.73675406136225008</v>
      </c>
      <c r="M231" s="227">
        <f>IF(M$65=0,0,M$65/CHI_fec!M$65)</f>
        <v>0.73101728011399925</v>
      </c>
      <c r="N231" s="227">
        <f>IF(N$65=0,0,N$65/CHI_fec!N$65)</f>
        <v>0.72638937828417671</v>
      </c>
      <c r="O231" s="227">
        <f>IF(O$65=0,0,O$65/CHI_fec!O$65)</f>
        <v>0.74376960098091205</v>
      </c>
      <c r="P231" s="227">
        <f>IF(P$65=0,0,P$65/CHI_fec!P$65)</f>
        <v>0.71812239205618034</v>
      </c>
      <c r="Q231" s="227">
        <f>IF(Q$65=0,0,Q$65/CHI_fec!Q$65)</f>
        <v>0.7582517136598238</v>
      </c>
    </row>
    <row r="232" spans="1:17" x14ac:dyDescent="0.25">
      <c r="A232" s="127" t="s">
        <v>183</v>
      </c>
      <c r="B232" s="226">
        <f>IF(B$70=0,0,B$70/CHI_fec!B$70)</f>
        <v>2.2833716247803912</v>
      </c>
      <c r="C232" s="226">
        <f>IF(C$70=0,0,C$70/CHI_fec!C$70)</f>
        <v>2.2807594774404469</v>
      </c>
      <c r="D232" s="226">
        <f>IF(D$70=0,0,D$70/CHI_fec!D$70)</f>
        <v>2.2838790907783477</v>
      </c>
      <c r="E232" s="226">
        <f>IF(E$70=0,0,E$70/CHI_fec!E$70)</f>
        <v>2.2807033500739617</v>
      </c>
      <c r="F232" s="226">
        <f>IF(F$70=0,0,F$70/CHI_fec!F$70)</f>
        <v>2.2801972954466954</v>
      </c>
      <c r="G232" s="226">
        <f>IF(G$70=0,0,G$70/CHI_fec!G$70)</f>
        <v>2.2797550975582097</v>
      </c>
      <c r="H232" s="226">
        <f>IF(H$70=0,0,H$70/CHI_fec!H$70)</f>
        <v>2.2845055321903285</v>
      </c>
      <c r="I232" s="226">
        <f>IF(I$70=0,0,I$70/CHI_fec!I$70)</f>
        <v>2.2845921017429025</v>
      </c>
      <c r="J232" s="226">
        <f>IF(J$70=0,0,J$70/CHI_fec!J$70)</f>
        <v>2.281130365212388</v>
      </c>
      <c r="K232" s="226">
        <f>IF(K$70=0,0,K$70/CHI_fec!K$70)</f>
        <v>2.2789473200159325</v>
      </c>
      <c r="L232" s="226">
        <f>IF(L$70=0,0,L$70/CHI_fec!L$70)</f>
        <v>2.2780419273567953</v>
      </c>
      <c r="M232" s="226">
        <f>IF(M$70=0,0,M$70/CHI_fec!M$70)</f>
        <v>2.2767522859042515</v>
      </c>
      <c r="N232" s="226">
        <f>IF(N$70=0,0,N$70/CHI_fec!N$70)</f>
        <v>2.2773651735222482</v>
      </c>
      <c r="O232" s="226">
        <f>IF(O$70=0,0,O$70/CHI_fec!O$70)</f>
        <v>2.2770099854523482</v>
      </c>
      <c r="P232" s="226">
        <f>IF(P$70=0,0,P$70/CHI_fec!P$70)</f>
        <v>2.2732026171236117</v>
      </c>
      <c r="Q232" s="226">
        <f>IF(Q$70=0,0,Q$70/CHI_fec!Q$70)</f>
        <v>2.2780172402429293</v>
      </c>
    </row>
    <row r="233" spans="1:17" x14ac:dyDescent="0.25">
      <c r="A233" s="127" t="s">
        <v>181</v>
      </c>
      <c r="B233" s="226">
        <f>IF(B$83=0,0,B$83/CHI_fec!B$83)</f>
        <v>2.0142153334366153</v>
      </c>
      <c r="C233" s="226">
        <f>IF(C$83=0,0,C$83/CHI_fec!C$83)</f>
        <v>2.2453254293200597</v>
      </c>
      <c r="D233" s="226">
        <f>IF(D$83=0,0,D$83/CHI_fec!D$83)</f>
        <v>2.2197094161525746</v>
      </c>
      <c r="E233" s="226">
        <f>IF(E$83=0,0,E$83/CHI_fec!E$83)</f>
        <v>2.3216917945471969</v>
      </c>
      <c r="F233" s="226">
        <f>IF(F$83=0,0,F$83/CHI_fec!F$83)</f>
        <v>2.1479397792733033</v>
      </c>
      <c r="G233" s="226">
        <f>IF(G$83=0,0,G$83/CHI_fec!G$83)</f>
        <v>2.132307418095404</v>
      </c>
      <c r="H233" s="226">
        <f>IF(H$83=0,0,H$83/CHI_fec!H$83)</f>
        <v>1.8208036956312232</v>
      </c>
      <c r="I233" s="226">
        <f>IF(I$83=0,0,I$83/CHI_fec!I$83)</f>
        <v>2.0084612164955029</v>
      </c>
      <c r="J233" s="226">
        <f>IF(J$83=0,0,J$83/CHI_fec!J$83)</f>
        <v>2.1246327109560998</v>
      </c>
      <c r="K233" s="226">
        <f>IF(K$83=0,0,K$83/CHI_fec!K$83)</f>
        <v>1.9589513343867564</v>
      </c>
      <c r="L233" s="226">
        <f>IF(L$83=0,0,L$83/CHI_fec!L$83)</f>
        <v>1.983490658024841</v>
      </c>
      <c r="M233" s="226">
        <f>IF(M$83=0,0,M$83/CHI_fec!M$83)</f>
        <v>1.9385298810730844</v>
      </c>
      <c r="N233" s="226">
        <f>IF(N$83=0,0,N$83/CHI_fec!N$83)</f>
        <v>1.9765919267410315</v>
      </c>
      <c r="O233" s="226">
        <f>IF(O$83=0,0,O$83/CHI_fec!O$83)</f>
        <v>1.7458811123526294</v>
      </c>
      <c r="P233" s="226">
        <f>IF(P$83=0,0,P$83/CHI_fec!P$83)</f>
        <v>1.7161201264197719</v>
      </c>
      <c r="Q233" s="226">
        <f>IF(Q$83=0,0,Q$83/CHI_fec!Q$83)</f>
        <v>1.6257943029605268</v>
      </c>
    </row>
    <row r="234" spans="1:17" x14ac:dyDescent="0.25">
      <c r="A234" s="127" t="s">
        <v>180</v>
      </c>
      <c r="B234" s="225">
        <f>IF(B$91=0,0,B$91/CHI_fec!B$91)</f>
        <v>2.3132182418750173</v>
      </c>
      <c r="C234" s="225">
        <f>IF(C$91=0,0,C$91/CHI_fec!C$91)</f>
        <v>2.3385344188133921</v>
      </c>
      <c r="D234" s="225">
        <f>IF(D$91=0,0,D$91/CHI_fec!D$91)</f>
        <v>2.3383379133248514</v>
      </c>
      <c r="E234" s="225">
        <f>IF(E$91=0,0,E$91/CHI_fec!E$91)</f>
        <v>2.3476947143818352</v>
      </c>
      <c r="F234" s="225">
        <f>IF(F$91=0,0,F$91/CHI_fec!F$91)</f>
        <v>2.3263853714438181</v>
      </c>
      <c r="G234" s="225">
        <f>IF(G$91=0,0,G$91/CHI_fec!G$91)</f>
        <v>2.3240523030759506</v>
      </c>
      <c r="H234" s="225">
        <f>IF(H$91=0,0,H$91/CHI_fec!H$91)</f>
        <v>2.2909249291752563</v>
      </c>
      <c r="I234" s="225">
        <f>IF(I$91=0,0,I$91/CHI_fec!I$91)</f>
        <v>2.3091962081933564</v>
      </c>
      <c r="J234" s="225">
        <f>IF(J$91=0,0,J$91/CHI_fec!J$91)</f>
        <v>2.3205299584386454</v>
      </c>
      <c r="K234" s="225">
        <f>IF(K$91=0,0,K$91/CHI_fec!K$91)</f>
        <v>2.2952585305032795</v>
      </c>
      <c r="L234" s="225">
        <f>IF(L$91=0,0,L$91/CHI_fec!L$91)</f>
        <v>2.2987604873112466</v>
      </c>
      <c r="M234" s="225">
        <f>IF(M$91=0,0,M$91/CHI_fec!M$91)</f>
        <v>2.2921815675588118</v>
      </c>
      <c r="N234" s="225">
        <f>IF(N$91=0,0,N$91/CHI_fec!N$91)</f>
        <v>2.2984549889130439</v>
      </c>
      <c r="O234" s="225">
        <f>IF(O$91=0,0,O$91/CHI_fec!O$91)</f>
        <v>2.2675317083346429</v>
      </c>
      <c r="P234" s="225">
        <f>IF(P$91=0,0,P$91/CHI_fec!P$91)</f>
        <v>2.2597970587743497</v>
      </c>
      <c r="Q234" s="225">
        <f>IF(Q$91=0,0,Q$91/CHI_fec!Q$91)</f>
        <v>2.2579964875528682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1.4114859796005881</v>
      </c>
      <c r="C237" s="230">
        <f>IF(C$108=0,0,C$108/CHI_fec!C$108)</f>
        <v>1.5268749628330918</v>
      </c>
      <c r="D237" s="230">
        <f>IF(D$108=0,0,D$108/CHI_fec!D$108)</f>
        <v>1.5180380349725255</v>
      </c>
      <c r="E237" s="230">
        <f>IF(E$108=0,0,E$108/CHI_fec!E$108)</f>
        <v>1.5660097796185115</v>
      </c>
      <c r="F237" s="230">
        <f>IF(F$108=0,0,F$108/CHI_fec!F$108)</f>
        <v>1.4763496484134</v>
      </c>
      <c r="G237" s="230">
        <f>IF(G$108=0,0,G$108/CHI_fec!G$108)</f>
        <v>1.4676364568003213</v>
      </c>
      <c r="H237" s="230">
        <f>IF(H$108=0,0,H$108/CHI_fec!H$108)</f>
        <v>1.3143080368310209</v>
      </c>
      <c r="I237" s="230">
        <f>IF(I$108=0,0,I$108/CHI_fec!I$108)</f>
        <v>1.4058770784003631</v>
      </c>
      <c r="J237" s="230">
        <f>IF(J$108=0,0,J$108/CHI_fec!J$108)</f>
        <v>1.4619116128096081</v>
      </c>
      <c r="K237" s="230">
        <f>IF(K$108=0,0,K$108/CHI_fec!K$108)</f>
        <v>1.3714177131777021</v>
      </c>
      <c r="L237" s="230">
        <f>IF(L$108=0,0,L$108/CHI_fec!L$108)</f>
        <v>1.3855942987413983</v>
      </c>
      <c r="M237" s="230">
        <f>IF(M$108=0,0,M$108/CHI_fec!M$108)</f>
        <v>1.3622209303898762</v>
      </c>
      <c r="N237" s="230">
        <f>IF(N$108=0,0,N$108/CHI_fec!N$108)</f>
        <v>1.382609174449676</v>
      </c>
      <c r="O237" s="230">
        <f>IF(O$108=0,0,O$108/CHI_fec!O$108)</f>
        <v>1.2626480459246916</v>
      </c>
      <c r="P237" s="230">
        <f>IF(P$108=0,0,P$108/CHI_fec!P$108)</f>
        <v>1.2454728847345293</v>
      </c>
      <c r="Q237" s="230">
        <f>IF(Q$108=0,0,Q$108/CHI_fec!Q$108)</f>
        <v>1.2051739118924085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0.88207110702491642</v>
      </c>
      <c r="C242" s="227">
        <f>IF(C$113=0,0,C$113/CHI_fec!C$113)</f>
        <v>0.80397383609887141</v>
      </c>
      <c r="D242" s="227">
        <f>IF(D$113=0,0,D$113/CHI_fec!D$113)</f>
        <v>0.9288101721335017</v>
      </c>
      <c r="E242" s="227">
        <f>IF(E$113=0,0,E$113/CHI_fec!E$113)</f>
        <v>0.80583389155872964</v>
      </c>
      <c r="F242" s="227">
        <f>IF(F$113=0,0,F$113/CHI_fec!F$113)</f>
        <v>0.78118725944326495</v>
      </c>
      <c r="G242" s="227">
        <f>IF(G$113=0,0,G$113/CHI_fec!G$113)</f>
        <v>0.76100650983884766</v>
      </c>
      <c r="H242" s="227">
        <f>IF(H$113=0,0,H$113/CHI_fec!H$113)</f>
        <v>0.93676422307124674</v>
      </c>
      <c r="I242" s="227">
        <f>IF(I$113=0,0,I$113/CHI_fec!I$113)</f>
        <v>0.91164421721747346</v>
      </c>
      <c r="J242" s="227">
        <f>IF(J$113=0,0,J$113/CHI_fec!J$113)</f>
        <v>0.80210469695861453</v>
      </c>
      <c r="K242" s="227">
        <f>IF(K$113=0,0,K$113/CHI_fec!K$113)</f>
        <v>0.7164469294405853</v>
      </c>
      <c r="L242" s="227">
        <f>IF(L$113=0,0,L$113/CHI_fec!L$113)</f>
        <v>0.73675406136225008</v>
      </c>
      <c r="M242" s="227">
        <f>IF(M$113=0,0,M$113/CHI_fec!M$113)</f>
        <v>0.73101728011399925</v>
      </c>
      <c r="N242" s="227">
        <f>IF(N$113=0,0,N$113/CHI_fec!N$113)</f>
        <v>0.72638937828417671</v>
      </c>
      <c r="O242" s="227">
        <f>IF(O$113=0,0,O$113/CHI_fec!O$113)</f>
        <v>0.74376960098091205</v>
      </c>
      <c r="P242" s="227">
        <f>IF(P$113=0,0,P$113/CHI_fec!P$113)</f>
        <v>0.71812239205618045</v>
      </c>
      <c r="Q242" s="227">
        <f>IF(Q$113=0,0,Q$113/CHI_fec!Q$113)</f>
        <v>0.75825171365982369</v>
      </c>
    </row>
    <row r="243" spans="1:17" x14ac:dyDescent="0.25">
      <c r="A243" s="127" t="s">
        <v>182</v>
      </c>
      <c r="B243" s="226">
        <f>IF(B$118=0,0,B$118/CHI_fec!B$118)</f>
        <v>2.2833716247803917</v>
      </c>
      <c r="C243" s="226">
        <f>IF(C$118=0,0,C$118/CHI_fec!C$118)</f>
        <v>2.2807594774404465</v>
      </c>
      <c r="D243" s="226">
        <f>IF(D$118=0,0,D$118/CHI_fec!D$118)</f>
        <v>2.2838790907783477</v>
      </c>
      <c r="E243" s="226">
        <f>IF(E$118=0,0,E$118/CHI_fec!E$118)</f>
        <v>2.2807033500739617</v>
      </c>
      <c r="F243" s="226">
        <f>IF(F$118=0,0,F$118/CHI_fec!F$118)</f>
        <v>2.2801972954466954</v>
      </c>
      <c r="G243" s="226">
        <f>IF(G$118=0,0,G$118/CHI_fec!G$118)</f>
        <v>2.2797550975582102</v>
      </c>
      <c r="H243" s="226">
        <f>IF(H$118=0,0,H$118/CHI_fec!H$118)</f>
        <v>2.2845055321903285</v>
      </c>
      <c r="I243" s="226">
        <f>IF(I$118=0,0,I$118/CHI_fec!I$118)</f>
        <v>2.2845921017429025</v>
      </c>
      <c r="J243" s="226">
        <f>IF(J$118=0,0,J$118/CHI_fec!J$118)</f>
        <v>2.281130365212388</v>
      </c>
      <c r="K243" s="226">
        <f>IF(K$118=0,0,K$118/CHI_fec!K$118)</f>
        <v>2.2789473200159325</v>
      </c>
      <c r="L243" s="226">
        <f>IF(L$118=0,0,L$118/CHI_fec!L$118)</f>
        <v>2.2780419273567953</v>
      </c>
      <c r="M243" s="226">
        <f>IF(M$118=0,0,M$118/CHI_fec!M$118)</f>
        <v>2.2767522859042515</v>
      </c>
      <c r="N243" s="226">
        <f>IF(N$118=0,0,N$118/CHI_fec!N$118)</f>
        <v>2.2773651735222487</v>
      </c>
      <c r="O243" s="226">
        <f>IF(O$118=0,0,O$118/CHI_fec!O$118)</f>
        <v>2.2770099854523478</v>
      </c>
      <c r="P243" s="226">
        <f>IF(P$118=0,0,P$118/CHI_fec!P$118)</f>
        <v>2.2732026171236126</v>
      </c>
      <c r="Q243" s="226">
        <f>IF(Q$118=0,0,Q$118/CHI_fec!Q$118)</f>
        <v>2.2780172402429293</v>
      </c>
    </row>
    <row r="244" spans="1:17" x14ac:dyDescent="0.25">
      <c r="A244" s="127" t="s">
        <v>181</v>
      </c>
      <c r="B244" s="226">
        <f>IF(B$131=0,0,B$131/CHI_fec!B$131)</f>
        <v>2.0142153334366153</v>
      </c>
      <c r="C244" s="226">
        <f>IF(C$131=0,0,C$131/CHI_fec!C$131)</f>
        <v>2.2453254293200606</v>
      </c>
      <c r="D244" s="226">
        <f>IF(D$131=0,0,D$131/CHI_fec!D$131)</f>
        <v>2.219709416152575</v>
      </c>
      <c r="E244" s="226">
        <f>IF(E$131=0,0,E$131/CHI_fec!E$131)</f>
        <v>2.3216917945471973</v>
      </c>
      <c r="F244" s="226">
        <f>IF(F$131=0,0,F$131/CHI_fec!F$131)</f>
        <v>2.1479397792733028</v>
      </c>
      <c r="G244" s="226">
        <f>IF(G$131=0,0,G$131/CHI_fec!G$131)</f>
        <v>2.132307418095404</v>
      </c>
      <c r="H244" s="226">
        <f>IF(H$131=0,0,H$131/CHI_fec!H$131)</f>
        <v>1.8208036956312232</v>
      </c>
      <c r="I244" s="226">
        <f>IF(I$131=0,0,I$131/CHI_fec!I$131)</f>
        <v>2.0084612164955034</v>
      </c>
      <c r="J244" s="226">
        <f>IF(J$131=0,0,J$131/CHI_fec!J$131)</f>
        <v>2.1246327109561003</v>
      </c>
      <c r="K244" s="226">
        <f>IF(K$131=0,0,K$131/CHI_fec!K$131)</f>
        <v>1.9589513343867564</v>
      </c>
      <c r="L244" s="226">
        <f>IF(L$131=0,0,L$131/CHI_fec!L$131)</f>
        <v>1.983490658024841</v>
      </c>
      <c r="M244" s="226">
        <f>IF(M$131=0,0,M$131/CHI_fec!M$131)</f>
        <v>1.9385298810730844</v>
      </c>
      <c r="N244" s="226">
        <f>IF(N$131=0,0,N$131/CHI_fec!N$131)</f>
        <v>1.976591926741031</v>
      </c>
      <c r="O244" s="226">
        <f>IF(O$131=0,0,O$131/CHI_fec!O$131)</f>
        <v>1.7458811123526292</v>
      </c>
      <c r="P244" s="226">
        <f>IF(P$131=0,0,P$131/CHI_fec!P$131)</f>
        <v>1.7161201264197714</v>
      </c>
      <c r="Q244" s="226">
        <f>IF(Q$131=0,0,Q$131/CHI_fec!Q$131)</f>
        <v>1.6257943029605271</v>
      </c>
    </row>
    <row r="245" spans="1:17" x14ac:dyDescent="0.25">
      <c r="A245" s="127" t="s">
        <v>180</v>
      </c>
      <c r="B245" s="225">
        <f>IF(B$139=0,0,B$139/CHI_fec!B$139)</f>
        <v>2.1304187364888127</v>
      </c>
      <c r="C245" s="225">
        <f>IF(C$139=0,0,C$139/CHI_fec!C$139)</f>
        <v>2.2813091004198931</v>
      </c>
      <c r="D245" s="225">
        <f>IF(D$139=0,0,D$139/CHI_fec!D$139)</f>
        <v>2.2658127639172552</v>
      </c>
      <c r="E245" s="225">
        <f>IF(E$139=0,0,E$139/CHI_fec!E$139)</f>
        <v>2.3317974747556587</v>
      </c>
      <c r="F245" s="225">
        <f>IF(F$139=0,0,F$139/CHI_fec!F$139)</f>
        <v>2.2172902253213898</v>
      </c>
      <c r="G245" s="225">
        <f>IF(G$139=0,0,G$139/CHI_fec!G$139)</f>
        <v>2.2065410693723302</v>
      </c>
      <c r="H245" s="225">
        <f>IF(H$139=0,0,H$139/CHI_fec!H$139)</f>
        <v>2.002936159596242</v>
      </c>
      <c r="I245" s="225">
        <f>IF(I$139=0,0,I$139/CHI_fec!I$139)</f>
        <v>2.1027235490018059</v>
      </c>
      <c r="J245" s="225">
        <f>IF(J$139=0,0,J$139/CHI_fec!J$139)</f>
        <v>2.1808704019655103</v>
      </c>
      <c r="K245" s="225">
        <f>IF(K$139=0,0,K$139/CHI_fec!K$139)</f>
        <v>2.0523887586808551</v>
      </c>
      <c r="L245" s="225">
        <f>IF(L$139=0,0,L$139/CHI_fec!L$139)</f>
        <v>2.0757758738257786</v>
      </c>
      <c r="M245" s="225">
        <f>IF(M$139=0,0,M$139/CHI_fec!M$139)</f>
        <v>2.0456621777800672</v>
      </c>
      <c r="N245" s="225">
        <f>IF(N$139=0,0,N$139/CHI_fec!N$139)</f>
        <v>2.0772286758476803</v>
      </c>
      <c r="O245" s="225">
        <f>IF(O$139=0,0,O$139/CHI_fec!O$139)</f>
        <v>1.9093076974940377</v>
      </c>
      <c r="P245" s="225">
        <f>IF(P$139=0,0,P$139/CHI_fec!P$139)</f>
        <v>1.8844936659863694</v>
      </c>
      <c r="Q245" s="225">
        <f>IF(Q$139=0,0,Q$139/CHI_fec!Q$139)</f>
        <v>1.8523673788212893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865.74857050817423</v>
      </c>
      <c r="C3" s="46">
        <f t="shared" ref="C3:Q3" si="0">SUM(C4:C6)</f>
        <v>918.42957880693734</v>
      </c>
      <c r="D3" s="46">
        <f t="shared" si="0"/>
        <v>938.98640204435662</v>
      </c>
      <c r="E3" s="46">
        <f t="shared" si="0"/>
        <v>896.14417588871163</v>
      </c>
      <c r="F3" s="46">
        <f t="shared" si="0"/>
        <v>1049.1982445055414</v>
      </c>
      <c r="G3" s="46">
        <f t="shared" si="0"/>
        <v>1041.0820134430314</v>
      </c>
      <c r="H3" s="46">
        <f t="shared" si="0"/>
        <v>1240.3680345363994</v>
      </c>
      <c r="I3" s="46">
        <f t="shared" si="0"/>
        <v>1335.2670331230606</v>
      </c>
      <c r="J3" s="46">
        <f t="shared" si="0"/>
        <v>1472.553538197491</v>
      </c>
      <c r="K3" s="46">
        <f t="shared" si="0"/>
        <v>1056.602975989178</v>
      </c>
      <c r="L3" s="46">
        <f t="shared" si="0"/>
        <v>633.5</v>
      </c>
      <c r="M3" s="46">
        <f t="shared" si="0"/>
        <v>652.66433294437957</v>
      </c>
      <c r="N3" s="46">
        <f t="shared" si="0"/>
        <v>1154.8663936024964</v>
      </c>
      <c r="O3" s="46">
        <f t="shared" si="0"/>
        <v>883.18714955676842</v>
      </c>
      <c r="P3" s="46">
        <f t="shared" si="0"/>
        <v>1096.9498408010704</v>
      </c>
      <c r="Q3" s="46">
        <f t="shared" si="0"/>
        <v>1078.9224312982267</v>
      </c>
    </row>
    <row r="4" spans="1:17" x14ac:dyDescent="0.25">
      <c r="A4" s="257" t="s">
        <v>38</v>
      </c>
      <c r="B4" s="215">
        <v>785.81907545740842</v>
      </c>
      <c r="C4" s="215">
        <v>804.4476958672725</v>
      </c>
      <c r="D4" s="215">
        <v>799.77273022955137</v>
      </c>
      <c r="E4" s="215">
        <v>782.41293531935935</v>
      </c>
      <c r="F4" s="215">
        <v>918.22620491460157</v>
      </c>
      <c r="G4" s="215">
        <v>928.74299364511285</v>
      </c>
      <c r="H4" s="215">
        <v>1135.8267015530416</v>
      </c>
      <c r="I4" s="215">
        <v>1239.2830196325322</v>
      </c>
      <c r="J4" s="215">
        <v>1250.9402779870497</v>
      </c>
      <c r="K4" s="215">
        <v>909.52486248182731</v>
      </c>
      <c r="L4" s="215">
        <v>484.82917577713818</v>
      </c>
      <c r="M4" s="215">
        <v>510.514297521164</v>
      </c>
      <c r="N4" s="215">
        <v>977.97925124062363</v>
      </c>
      <c r="O4" s="215">
        <v>727.12906084386327</v>
      </c>
      <c r="P4" s="215">
        <v>912.17803885984131</v>
      </c>
      <c r="Q4" s="215">
        <v>894.06106165155427</v>
      </c>
    </row>
    <row r="5" spans="1:17" x14ac:dyDescent="0.25">
      <c r="A5" s="256" t="s">
        <v>37</v>
      </c>
      <c r="B5" s="214">
        <v>25.405379812635793</v>
      </c>
      <c r="C5" s="214">
        <v>52.012396623996949</v>
      </c>
      <c r="D5" s="214">
        <v>77.734475454123213</v>
      </c>
      <c r="E5" s="214">
        <v>46.641612203402886</v>
      </c>
      <c r="F5" s="214">
        <v>69.648582524588193</v>
      </c>
      <c r="G5" s="214">
        <v>69.267503269133954</v>
      </c>
      <c r="H5" s="214">
        <v>62.304828661170568</v>
      </c>
      <c r="I5" s="214">
        <v>35.57560821838473</v>
      </c>
      <c r="J5" s="214">
        <v>102.83579239715792</v>
      </c>
      <c r="K5" s="214">
        <v>65.870919001345342</v>
      </c>
      <c r="L5" s="214">
        <v>84.496251967662957</v>
      </c>
      <c r="M5" s="214">
        <v>76.073677763569179</v>
      </c>
      <c r="N5" s="214">
        <v>78.721753732154994</v>
      </c>
      <c r="O5" s="214">
        <v>67.552442370698188</v>
      </c>
      <c r="P5" s="214">
        <v>74.359889510783603</v>
      </c>
      <c r="Q5" s="214">
        <v>71.507715346235031</v>
      </c>
    </row>
    <row r="6" spans="1:17" x14ac:dyDescent="0.25">
      <c r="A6" s="223" t="s">
        <v>57</v>
      </c>
      <c r="B6" s="213">
        <v>54.524115238130015</v>
      </c>
      <c r="C6" s="213">
        <v>61.969486315667893</v>
      </c>
      <c r="D6" s="213">
        <v>61.479196360682032</v>
      </c>
      <c r="E6" s="213">
        <v>67.089628365949395</v>
      </c>
      <c r="F6" s="213">
        <v>61.323457066351672</v>
      </c>
      <c r="G6" s="213">
        <v>43.07151652878462</v>
      </c>
      <c r="H6" s="213">
        <v>42.236504322187166</v>
      </c>
      <c r="I6" s="213">
        <v>60.408405272143739</v>
      </c>
      <c r="J6" s="213">
        <v>118.77746781328332</v>
      </c>
      <c r="K6" s="213">
        <v>81.207194506005393</v>
      </c>
      <c r="L6" s="213">
        <v>64.174572255198868</v>
      </c>
      <c r="M6" s="213">
        <v>66.076357659646391</v>
      </c>
      <c r="N6" s="213">
        <v>98.165388629717754</v>
      </c>
      <c r="O6" s="213">
        <v>88.505646342206958</v>
      </c>
      <c r="P6" s="213">
        <v>110.41191243044551</v>
      </c>
      <c r="Q6" s="213">
        <v>113.35365430043738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6058</v>
      </c>
      <c r="C9" s="215">
        <v>5668</v>
      </c>
      <c r="D9" s="215">
        <v>5680</v>
      </c>
      <c r="E9" s="215">
        <v>5292</v>
      </c>
      <c r="F9" s="215">
        <v>6238.5839999999998</v>
      </c>
      <c r="G9" s="215">
        <v>7032.1</v>
      </c>
      <c r="H9" s="215">
        <v>8252.768</v>
      </c>
      <c r="I9" s="215">
        <v>9844.7060000000001</v>
      </c>
      <c r="J9" s="215">
        <v>8659.6299999999992</v>
      </c>
      <c r="K9" s="215">
        <v>7897.6559999999999</v>
      </c>
      <c r="L9" s="215">
        <v>6867.5959999999995</v>
      </c>
      <c r="M9" s="215">
        <v>7646.6120000000001</v>
      </c>
      <c r="N9" s="215">
        <v>7727.0460000000003</v>
      </c>
      <c r="O9" s="215">
        <v>7120.9340000000002</v>
      </c>
      <c r="P9" s="215">
        <v>7554.6049999999996</v>
      </c>
      <c r="Q9" s="215">
        <v>7456.0920395361754</v>
      </c>
    </row>
    <row r="10" spans="1:17" x14ac:dyDescent="0.25">
      <c r="A10" s="256" t="s">
        <v>201</v>
      </c>
      <c r="B10" s="214">
        <v>745</v>
      </c>
      <c r="C10" s="214">
        <v>1394</v>
      </c>
      <c r="D10" s="214">
        <v>2100</v>
      </c>
      <c r="E10" s="214">
        <v>1200</v>
      </c>
      <c r="F10" s="214">
        <v>1800</v>
      </c>
      <c r="G10" s="214">
        <v>1995</v>
      </c>
      <c r="H10" s="214">
        <v>1722</v>
      </c>
      <c r="I10" s="214">
        <v>1075</v>
      </c>
      <c r="J10" s="214">
        <v>2707.8894958319997</v>
      </c>
      <c r="K10" s="214">
        <v>967.91708340000002</v>
      </c>
      <c r="L10" s="214">
        <v>1382.2263399999999</v>
      </c>
      <c r="M10" s="214">
        <v>2255.5641734999999</v>
      </c>
      <c r="N10" s="214">
        <v>2564.77547</v>
      </c>
      <c r="O10" s="214">
        <v>9500.6596590400004</v>
      </c>
      <c r="P10" s="214">
        <v>9264.175288800001</v>
      </c>
      <c r="Q10" s="214">
        <v>9110.1441340000001</v>
      </c>
    </row>
    <row r="11" spans="1:17" x14ac:dyDescent="0.25">
      <c r="A11" s="223" t="s">
        <v>200</v>
      </c>
      <c r="B11" s="213">
        <v>389.05</v>
      </c>
      <c r="C11" s="213">
        <v>404.12900000000002</v>
      </c>
      <c r="D11" s="213">
        <v>404.12900000000002</v>
      </c>
      <c r="E11" s="213">
        <v>420</v>
      </c>
      <c r="F11" s="213">
        <v>385.63200000000001</v>
      </c>
      <c r="G11" s="213">
        <v>301.84899999999999</v>
      </c>
      <c r="H11" s="213">
        <v>284.04399999999998</v>
      </c>
      <c r="I11" s="213">
        <v>444.16027500000001</v>
      </c>
      <c r="J11" s="213">
        <v>761.03899999999999</v>
      </c>
      <c r="K11" s="213">
        <v>608.02199999999993</v>
      </c>
      <c r="L11" s="213">
        <v>640.30500000000006</v>
      </c>
      <c r="M11" s="213">
        <v>641.43100000000004</v>
      </c>
      <c r="N11" s="213">
        <v>577.07899999999995</v>
      </c>
      <c r="O11" s="213">
        <v>523.58400000000006</v>
      </c>
      <c r="P11" s="213">
        <v>543.75630000000001</v>
      </c>
      <c r="Q11" s="213">
        <v>594.66000000000008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6731.1111111111113</v>
      </c>
      <c r="C14" s="120">
        <v>6731.1111111111104</v>
      </c>
      <c r="D14" s="120">
        <v>6138.7209589392523</v>
      </c>
      <c r="E14" s="120">
        <v>6138.7209589392523</v>
      </c>
      <c r="F14" s="120">
        <v>6731.1111111111113</v>
      </c>
      <c r="G14" s="120">
        <v>7915.8914154548293</v>
      </c>
      <c r="H14" s="120">
        <v>9100.671719798549</v>
      </c>
      <c r="I14" s="120">
        <v>10877.842176314127</v>
      </c>
      <c r="J14" s="120">
        <v>10285.452024142267</v>
      </c>
      <c r="K14" s="120">
        <v>9693.0618719704071</v>
      </c>
      <c r="L14" s="120">
        <v>9693.0618719704071</v>
      </c>
      <c r="M14" s="120">
        <v>9100.6717197985472</v>
      </c>
      <c r="N14" s="120">
        <v>9100.6717197985472</v>
      </c>
      <c r="O14" s="120">
        <v>8508.2815676266873</v>
      </c>
      <c r="P14" s="120">
        <v>8508.2815676266873</v>
      </c>
      <c r="Q14" s="120">
        <v>7915.8914154548283</v>
      </c>
    </row>
    <row r="15" spans="1:17" x14ac:dyDescent="0.25">
      <c r="A15" s="180" t="s">
        <v>201</v>
      </c>
      <c r="B15" s="189">
        <v>827.77777777777771</v>
      </c>
      <c r="C15" s="189">
        <v>1475.2827597624614</v>
      </c>
      <c r="D15" s="189">
        <v>2266.6777377437415</v>
      </c>
      <c r="E15" s="189">
        <v>2194.7327397454433</v>
      </c>
      <c r="F15" s="189">
        <v>2122.787741747145</v>
      </c>
      <c r="G15" s="189">
        <v>2122.787741747145</v>
      </c>
      <c r="H15" s="189">
        <v>2050.8427437488467</v>
      </c>
      <c r="I15" s="189">
        <v>2050.8427437488467</v>
      </c>
      <c r="J15" s="189">
        <v>2914.1827197284251</v>
      </c>
      <c r="K15" s="189">
        <v>2914.1827197284251</v>
      </c>
      <c r="L15" s="189">
        <v>2842.2377217301269</v>
      </c>
      <c r="M15" s="189">
        <v>2770.2927237318286</v>
      </c>
      <c r="N15" s="189">
        <v>2770.2927237318286</v>
      </c>
      <c r="O15" s="189">
        <v>10036.737521559948</v>
      </c>
      <c r="P15" s="189">
        <v>10036.737521559948</v>
      </c>
      <c r="Q15" s="189">
        <v>9964.7925235616494</v>
      </c>
    </row>
    <row r="16" spans="1:17" x14ac:dyDescent="0.25">
      <c r="A16" s="108" t="s">
        <v>200</v>
      </c>
      <c r="B16" s="118">
        <v>432.27777777777771</v>
      </c>
      <c r="C16" s="118">
        <v>449.80659799995345</v>
      </c>
      <c r="D16" s="118">
        <v>467.33541822212919</v>
      </c>
      <c r="E16" s="118">
        <v>460.37816198989321</v>
      </c>
      <c r="F16" s="118">
        <v>460.37816198989321</v>
      </c>
      <c r="G16" s="118">
        <v>451.61375187880532</v>
      </c>
      <c r="H16" s="118">
        <v>409.59885520221803</v>
      </c>
      <c r="I16" s="118">
        <v>509.35031489871642</v>
      </c>
      <c r="J16" s="118">
        <v>833.09077044262335</v>
      </c>
      <c r="K16" s="118">
        <v>824.3263603315354</v>
      </c>
      <c r="L16" s="118">
        <v>791.0758737660359</v>
      </c>
      <c r="M16" s="118">
        <v>799.84028387712374</v>
      </c>
      <c r="N16" s="118">
        <v>766.58979731162435</v>
      </c>
      <c r="O16" s="118">
        <v>766.58979731162435</v>
      </c>
      <c r="P16" s="118">
        <v>759.63254107938837</v>
      </c>
      <c r="Q16" s="118">
        <v>785.92577141265201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0</v>
      </c>
      <c r="D18" s="120">
        <v>0</v>
      </c>
      <c r="E18" s="120">
        <v>0</v>
      </c>
      <c r="F18" s="120">
        <v>1184.7803043437186</v>
      </c>
      <c r="G18" s="120">
        <v>1184.7803043437186</v>
      </c>
      <c r="H18" s="120">
        <v>1777.1704565155778</v>
      </c>
      <c r="I18" s="120">
        <v>1777.1704565155778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79" t="s">
        <v>201</v>
      </c>
      <c r="B19" s="189"/>
      <c r="C19" s="189">
        <v>719.44997998298197</v>
      </c>
      <c r="D19" s="189">
        <v>791.39497798128025</v>
      </c>
      <c r="E19" s="189">
        <v>0</v>
      </c>
      <c r="F19" s="189">
        <v>0</v>
      </c>
      <c r="G19" s="189">
        <v>0</v>
      </c>
      <c r="H19" s="189">
        <v>0</v>
      </c>
      <c r="I19" s="189">
        <v>0</v>
      </c>
      <c r="J19" s="189">
        <v>935.28497397787658</v>
      </c>
      <c r="K19" s="189">
        <v>0</v>
      </c>
      <c r="L19" s="189">
        <v>0</v>
      </c>
      <c r="M19" s="189">
        <v>0</v>
      </c>
      <c r="N19" s="189">
        <v>0</v>
      </c>
      <c r="O19" s="189">
        <v>7338.389795826417</v>
      </c>
      <c r="P19" s="189">
        <v>0</v>
      </c>
      <c r="Q19" s="189">
        <v>0</v>
      </c>
    </row>
    <row r="20" spans="1:17" x14ac:dyDescent="0.25">
      <c r="A20" s="119" t="s">
        <v>200</v>
      </c>
      <c r="B20" s="118"/>
      <c r="C20" s="118">
        <v>50.779306787675196</v>
      </c>
      <c r="D20" s="118">
        <v>26.29323033326358</v>
      </c>
      <c r="E20" s="118">
        <v>35.057640444351442</v>
      </c>
      <c r="F20" s="118">
        <v>0</v>
      </c>
      <c r="G20" s="118">
        <v>0</v>
      </c>
      <c r="H20" s="118">
        <v>0</v>
      </c>
      <c r="I20" s="118">
        <v>99.751459696498415</v>
      </c>
      <c r="J20" s="118">
        <v>365.75535222049416</v>
      </c>
      <c r="K20" s="118">
        <v>0</v>
      </c>
      <c r="L20" s="118">
        <v>0</v>
      </c>
      <c r="M20" s="118">
        <v>17.528820222175721</v>
      </c>
      <c r="N20" s="118">
        <v>8.7644101110878605</v>
      </c>
      <c r="O20" s="118">
        <v>0</v>
      </c>
      <c r="P20" s="118">
        <v>35.057640444351442</v>
      </c>
      <c r="Q20" s="118">
        <v>35.057640444351442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0</v>
      </c>
      <c r="D22" s="120">
        <f t="shared" ref="D22:Q22" si="1">C14+D18-D14</f>
        <v>592.39015217185806</v>
      </c>
      <c r="E22" s="120">
        <f t="shared" si="1"/>
        <v>0</v>
      </c>
      <c r="F22" s="120">
        <f t="shared" si="1"/>
        <v>592.39015217185988</v>
      </c>
      <c r="G22" s="120">
        <f t="shared" si="1"/>
        <v>0</v>
      </c>
      <c r="H22" s="120">
        <f t="shared" si="1"/>
        <v>592.39015217185806</v>
      </c>
      <c r="I22" s="120">
        <f t="shared" si="1"/>
        <v>0</v>
      </c>
      <c r="J22" s="120">
        <f t="shared" si="1"/>
        <v>592.39015217185988</v>
      </c>
      <c r="K22" s="120">
        <f t="shared" si="1"/>
        <v>592.39015217185988</v>
      </c>
      <c r="L22" s="120">
        <f t="shared" si="1"/>
        <v>0</v>
      </c>
      <c r="M22" s="120">
        <f t="shared" si="1"/>
        <v>592.39015217185988</v>
      </c>
      <c r="N22" s="120">
        <f t="shared" si="1"/>
        <v>0</v>
      </c>
      <c r="O22" s="120">
        <f t="shared" si="1"/>
        <v>592.39015217185988</v>
      </c>
      <c r="P22" s="120">
        <f t="shared" si="1"/>
        <v>0</v>
      </c>
      <c r="Q22" s="120">
        <f t="shared" si="1"/>
        <v>592.39015217185897</v>
      </c>
    </row>
    <row r="23" spans="1:17" x14ac:dyDescent="0.25">
      <c r="A23" s="179" t="s">
        <v>201</v>
      </c>
      <c r="B23" s="189"/>
      <c r="C23" s="189">
        <f t="shared" ref="C23:Q24" si="2">B15+C19-C15</f>
        <v>71.944997998298277</v>
      </c>
      <c r="D23" s="189">
        <f t="shared" si="2"/>
        <v>0</v>
      </c>
      <c r="E23" s="189">
        <f t="shared" si="2"/>
        <v>71.944997998298277</v>
      </c>
      <c r="F23" s="189">
        <f t="shared" si="2"/>
        <v>71.944997998298277</v>
      </c>
      <c r="G23" s="189">
        <f t="shared" si="2"/>
        <v>0</v>
      </c>
      <c r="H23" s="189">
        <f t="shared" si="2"/>
        <v>71.944997998298277</v>
      </c>
      <c r="I23" s="189">
        <f t="shared" si="2"/>
        <v>0</v>
      </c>
      <c r="J23" s="189">
        <f t="shared" si="2"/>
        <v>71.944997998298277</v>
      </c>
      <c r="K23" s="189">
        <f t="shared" si="2"/>
        <v>0</v>
      </c>
      <c r="L23" s="189">
        <f t="shared" si="2"/>
        <v>71.944997998298277</v>
      </c>
      <c r="M23" s="189">
        <f t="shared" si="2"/>
        <v>71.944997998298277</v>
      </c>
      <c r="N23" s="189">
        <f t="shared" si="2"/>
        <v>0</v>
      </c>
      <c r="O23" s="189">
        <f t="shared" si="2"/>
        <v>71.944997998298277</v>
      </c>
      <c r="P23" s="189">
        <f t="shared" si="2"/>
        <v>0</v>
      </c>
      <c r="Q23" s="189">
        <f t="shared" si="2"/>
        <v>71.944997998298277</v>
      </c>
    </row>
    <row r="24" spans="1:17" x14ac:dyDescent="0.25">
      <c r="A24" s="119" t="s">
        <v>200</v>
      </c>
      <c r="B24" s="118"/>
      <c r="C24" s="118">
        <f t="shared" si="2"/>
        <v>33.250486565499443</v>
      </c>
      <c r="D24" s="118">
        <f t="shared" si="2"/>
        <v>8.764410111087841</v>
      </c>
      <c r="E24" s="118">
        <f t="shared" si="2"/>
        <v>42.014896676587398</v>
      </c>
      <c r="F24" s="118">
        <f t="shared" si="2"/>
        <v>0</v>
      </c>
      <c r="G24" s="118">
        <f t="shared" si="2"/>
        <v>8.7644101110878978</v>
      </c>
      <c r="H24" s="118">
        <f t="shared" si="2"/>
        <v>42.014896676587284</v>
      </c>
      <c r="I24" s="118">
        <f t="shared" si="2"/>
        <v>0</v>
      </c>
      <c r="J24" s="118">
        <f t="shared" si="2"/>
        <v>42.014896676587227</v>
      </c>
      <c r="K24" s="118">
        <f t="shared" si="2"/>
        <v>8.7644101110879546</v>
      </c>
      <c r="L24" s="118">
        <f t="shared" si="2"/>
        <v>33.2504865654995</v>
      </c>
      <c r="M24" s="118">
        <f t="shared" si="2"/>
        <v>8.764410111087841</v>
      </c>
      <c r="N24" s="118">
        <f t="shared" si="2"/>
        <v>42.014896676587227</v>
      </c>
      <c r="O24" s="118">
        <f t="shared" si="2"/>
        <v>0</v>
      </c>
      <c r="P24" s="118">
        <f t="shared" si="2"/>
        <v>42.014896676587455</v>
      </c>
      <c r="Q24" s="118">
        <f t="shared" si="2"/>
        <v>8.764410111087841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673.11111111111131</v>
      </c>
      <c r="C26" s="120">
        <f t="shared" ref="C26:Q26" si="3">C14-C9</f>
        <v>1063.1111111111104</v>
      </c>
      <c r="D26" s="120">
        <f t="shared" si="3"/>
        <v>458.72095893925234</v>
      </c>
      <c r="E26" s="120">
        <f t="shared" si="3"/>
        <v>846.72095893925234</v>
      </c>
      <c r="F26" s="120">
        <f t="shared" si="3"/>
        <v>492.52711111111148</v>
      </c>
      <c r="G26" s="120">
        <f t="shared" si="3"/>
        <v>883.79141545482889</v>
      </c>
      <c r="H26" s="120">
        <f t="shared" si="3"/>
        <v>847.90371979854899</v>
      </c>
      <c r="I26" s="120">
        <f t="shared" si="3"/>
        <v>1033.1361763141267</v>
      </c>
      <c r="J26" s="120">
        <f t="shared" si="3"/>
        <v>1625.8220241422678</v>
      </c>
      <c r="K26" s="120">
        <f t="shared" si="3"/>
        <v>1795.4058719704071</v>
      </c>
      <c r="L26" s="120">
        <f t="shared" si="3"/>
        <v>2825.4658719704075</v>
      </c>
      <c r="M26" s="120">
        <f t="shared" si="3"/>
        <v>1454.0597197985471</v>
      </c>
      <c r="N26" s="120">
        <f t="shared" si="3"/>
        <v>1373.6257197985469</v>
      </c>
      <c r="O26" s="120">
        <f t="shared" si="3"/>
        <v>1387.3475676266871</v>
      </c>
      <c r="P26" s="120">
        <f t="shared" si="3"/>
        <v>953.67656762668776</v>
      </c>
      <c r="Q26" s="120">
        <f t="shared" si="3"/>
        <v>459.79937591865291</v>
      </c>
    </row>
    <row r="27" spans="1:17" x14ac:dyDescent="0.25">
      <c r="A27" s="180" t="s">
        <v>201</v>
      </c>
      <c r="B27" s="189">
        <f t="shared" ref="B27:Q27" si="4">B15-B10</f>
        <v>82.777777777777715</v>
      </c>
      <c r="C27" s="189">
        <f t="shared" si="4"/>
        <v>81.28275976246141</v>
      </c>
      <c r="D27" s="189">
        <f t="shared" si="4"/>
        <v>166.67773774374155</v>
      </c>
      <c r="E27" s="189">
        <f t="shared" si="4"/>
        <v>994.73273974544327</v>
      </c>
      <c r="F27" s="189">
        <f t="shared" si="4"/>
        <v>322.78774174714499</v>
      </c>
      <c r="G27" s="189">
        <f t="shared" si="4"/>
        <v>127.78774174714499</v>
      </c>
      <c r="H27" s="189">
        <f t="shared" si="4"/>
        <v>328.84274374884671</v>
      </c>
      <c r="I27" s="189">
        <f t="shared" si="4"/>
        <v>975.84274374884671</v>
      </c>
      <c r="J27" s="189">
        <f t="shared" si="4"/>
        <v>206.29322389642539</v>
      </c>
      <c r="K27" s="189">
        <f t="shared" si="4"/>
        <v>1946.265636328425</v>
      </c>
      <c r="L27" s="189">
        <f t="shared" si="4"/>
        <v>1460.0113817301269</v>
      </c>
      <c r="M27" s="189">
        <f t="shared" si="4"/>
        <v>514.72855023182865</v>
      </c>
      <c r="N27" s="189">
        <f t="shared" si="4"/>
        <v>205.51725373182853</v>
      </c>
      <c r="O27" s="189">
        <f t="shared" si="4"/>
        <v>536.0778625199473</v>
      </c>
      <c r="P27" s="189">
        <f t="shared" si="4"/>
        <v>772.56223275994671</v>
      </c>
      <c r="Q27" s="189">
        <f t="shared" si="4"/>
        <v>854.64838956164931</v>
      </c>
    </row>
    <row r="28" spans="1:17" x14ac:dyDescent="0.25">
      <c r="A28" s="108" t="s">
        <v>200</v>
      </c>
      <c r="B28" s="118">
        <f t="shared" ref="B28:Q28" si="5">B16-B11</f>
        <v>43.227777777777703</v>
      </c>
      <c r="C28" s="118">
        <f t="shared" si="5"/>
        <v>45.677597999953434</v>
      </c>
      <c r="D28" s="118">
        <f t="shared" si="5"/>
        <v>63.206418222129173</v>
      </c>
      <c r="E28" s="118">
        <f t="shared" si="5"/>
        <v>40.378161989893215</v>
      </c>
      <c r="F28" s="118">
        <f t="shared" si="5"/>
        <v>74.74616198989321</v>
      </c>
      <c r="G28" s="118">
        <f t="shared" si="5"/>
        <v>149.76475187880533</v>
      </c>
      <c r="H28" s="118">
        <f t="shared" si="5"/>
        <v>125.55485520221805</v>
      </c>
      <c r="I28" s="118">
        <f t="shared" si="5"/>
        <v>65.190039898716407</v>
      </c>
      <c r="J28" s="118">
        <f t="shared" si="5"/>
        <v>72.051770442623365</v>
      </c>
      <c r="K28" s="118">
        <f t="shared" si="5"/>
        <v>216.30436033153546</v>
      </c>
      <c r="L28" s="118">
        <f t="shared" si="5"/>
        <v>150.77087376603583</v>
      </c>
      <c r="M28" s="118">
        <f t="shared" si="5"/>
        <v>158.4092838771237</v>
      </c>
      <c r="N28" s="118">
        <f t="shared" si="5"/>
        <v>189.5107973116244</v>
      </c>
      <c r="O28" s="118">
        <f t="shared" si="5"/>
        <v>243.00579731162429</v>
      </c>
      <c r="P28" s="118">
        <f t="shared" si="5"/>
        <v>215.87624107938836</v>
      </c>
      <c r="Q28" s="118">
        <f t="shared" si="5"/>
        <v>191.26577141265193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1163.0527884418125</v>
      </c>
      <c r="C31" s="38">
        <v>1249.53305</v>
      </c>
      <c r="D31" s="38">
        <v>1367.2488899999998</v>
      </c>
      <c r="E31" s="38">
        <v>847.90753999999993</v>
      </c>
      <c r="F31" s="38">
        <v>1163.64591</v>
      </c>
      <c r="G31" s="38">
        <v>1096.3881479158547</v>
      </c>
      <c r="H31" s="38">
        <v>1055.9398600000002</v>
      </c>
      <c r="I31" s="38">
        <v>834.38662000000011</v>
      </c>
      <c r="J31" s="38">
        <v>772.64320000000009</v>
      </c>
      <c r="K31" s="38">
        <v>644.46771999999987</v>
      </c>
      <c r="L31" s="38">
        <v>595.64676120717343</v>
      </c>
      <c r="M31" s="38">
        <v>686.90965860869085</v>
      </c>
      <c r="N31" s="38">
        <v>886.729201649262</v>
      </c>
      <c r="O31" s="38">
        <v>789.63366270898268</v>
      </c>
      <c r="P31" s="38">
        <v>846.93506475962533</v>
      </c>
      <c r="Q31" s="38">
        <v>940.04570014837532</v>
      </c>
    </row>
    <row r="32" spans="1:17" x14ac:dyDescent="0.25">
      <c r="A32" s="55" t="s">
        <v>33</v>
      </c>
      <c r="B32" s="54">
        <v>6.7958775502830333</v>
      </c>
      <c r="C32" s="54">
        <v>13.772739999999999</v>
      </c>
      <c r="D32" s="54">
        <v>7.3485399999999998</v>
      </c>
      <c r="E32" s="54">
        <v>9.4366599999999998</v>
      </c>
      <c r="F32" s="54">
        <v>35.20438</v>
      </c>
      <c r="G32" s="54">
        <v>31.982239401439777</v>
      </c>
      <c r="H32" s="54">
        <v>34.146519999999995</v>
      </c>
      <c r="I32" s="54">
        <v>40.366959999999999</v>
      </c>
      <c r="J32" s="54">
        <v>90.879109999999997</v>
      </c>
      <c r="K32" s="54">
        <v>88.002489999999995</v>
      </c>
      <c r="L32" s="54">
        <v>57.03981695856843</v>
      </c>
      <c r="M32" s="54">
        <v>14.306097510559461</v>
      </c>
      <c r="N32" s="54">
        <v>148.0331903898506</v>
      </c>
      <c r="O32" s="54">
        <v>98.790596887173251</v>
      </c>
      <c r="P32" s="54">
        <v>72.51223492227949</v>
      </c>
      <c r="Q32" s="54">
        <v>74.162277299657006</v>
      </c>
    </row>
    <row r="33" spans="1:17" x14ac:dyDescent="0.25">
      <c r="A33" s="52" t="s">
        <v>32</v>
      </c>
      <c r="B33" s="51">
        <v>402.23734556384625</v>
      </c>
      <c r="C33" s="51">
        <v>476.60045000000002</v>
      </c>
      <c r="D33" s="51">
        <v>417.39018999999996</v>
      </c>
      <c r="E33" s="51">
        <v>247.76085</v>
      </c>
      <c r="F33" s="51">
        <v>407.10084000000001</v>
      </c>
      <c r="G33" s="51">
        <v>312.86275864868708</v>
      </c>
      <c r="H33" s="51">
        <v>239.60342000000003</v>
      </c>
      <c r="I33" s="51">
        <v>189.89085</v>
      </c>
      <c r="J33" s="51">
        <v>222.09614000000002</v>
      </c>
      <c r="K33" s="51">
        <v>141.50981000000002</v>
      </c>
      <c r="L33" s="51">
        <v>70.137049282877939</v>
      </c>
      <c r="M33" s="51">
        <v>169.99946940573759</v>
      </c>
      <c r="N33" s="51">
        <v>264.06501658501122</v>
      </c>
      <c r="O33" s="51">
        <v>218.09277120858894</v>
      </c>
      <c r="P33" s="51">
        <v>284.05914882283543</v>
      </c>
      <c r="Q33" s="51">
        <v>332.38327850143025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0</v>
      </c>
      <c r="C35" s="51">
        <v>2.20011</v>
      </c>
      <c r="D35" s="51">
        <v>0</v>
      </c>
      <c r="E35" s="51">
        <v>0</v>
      </c>
      <c r="F35" s="51">
        <v>0</v>
      </c>
      <c r="G35" s="51">
        <v>0</v>
      </c>
      <c r="H35" s="51">
        <v>28.711680000000001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76</v>
      </c>
      <c r="B36" s="51">
        <v>13.327239068156976</v>
      </c>
      <c r="C36" s="51">
        <v>11.29843</v>
      </c>
      <c r="D36" s="51">
        <v>0.99977000000000005</v>
      </c>
      <c r="E36" s="51">
        <v>4.0986399999999996</v>
      </c>
      <c r="F36" s="51">
        <v>13.310090000000001</v>
      </c>
      <c r="G36" s="51">
        <v>8.1930780751818144</v>
      </c>
      <c r="H36" s="51">
        <v>11.29956</v>
      </c>
      <c r="I36" s="51">
        <v>12.30523</v>
      </c>
      <c r="J36" s="51">
        <v>17.39902</v>
      </c>
      <c r="K36" s="51">
        <v>28.73554</v>
      </c>
      <c r="L36" s="51">
        <v>6.1380455545340551</v>
      </c>
      <c r="M36" s="51">
        <v>1.0269988596603985</v>
      </c>
      <c r="N36" s="51">
        <v>22.311815371996101</v>
      </c>
      <c r="O36" s="51">
        <v>16.217574157160694</v>
      </c>
      <c r="P36" s="51">
        <v>18.247442891890639</v>
      </c>
      <c r="Q36" s="51">
        <v>22.311174585784595</v>
      </c>
    </row>
    <row r="37" spans="1:17" x14ac:dyDescent="0.25">
      <c r="A37" s="53" t="s">
        <v>29</v>
      </c>
      <c r="B37" s="51">
        <v>204.44999184896545</v>
      </c>
      <c r="C37" s="51">
        <v>217.79705000000001</v>
      </c>
      <c r="D37" s="51">
        <v>79.2941</v>
      </c>
      <c r="E37" s="51">
        <v>9.5897100000000002</v>
      </c>
      <c r="F37" s="51">
        <v>20.09074</v>
      </c>
      <c r="G37" s="51">
        <v>20.061034705742887</v>
      </c>
      <c r="H37" s="51">
        <v>45.896680000000003</v>
      </c>
      <c r="I37" s="51">
        <v>3.79739</v>
      </c>
      <c r="J37" s="51">
        <v>8.5850100000000005</v>
      </c>
      <c r="K37" s="51">
        <v>1.90039</v>
      </c>
      <c r="L37" s="51">
        <v>10.509888148417577</v>
      </c>
      <c r="M37" s="51">
        <v>0.95539851640920659</v>
      </c>
      <c r="N37" s="51">
        <v>0</v>
      </c>
      <c r="O37" s="51">
        <v>1.9108875674794099</v>
      </c>
      <c r="P37" s="51">
        <v>1.9104346680279423</v>
      </c>
      <c r="Q37" s="51">
        <v>1.9106917634979022</v>
      </c>
    </row>
    <row r="38" spans="1:17" x14ac:dyDescent="0.25">
      <c r="A38" s="53" t="s">
        <v>28</v>
      </c>
      <c r="B38" s="51">
        <v>184.46011464672384</v>
      </c>
      <c r="C38" s="51">
        <v>245.30485999999999</v>
      </c>
      <c r="D38" s="51">
        <v>337.09631999999999</v>
      </c>
      <c r="E38" s="51">
        <v>234.07250000000002</v>
      </c>
      <c r="F38" s="51">
        <v>373.70001000000002</v>
      </c>
      <c r="G38" s="51">
        <v>284.60864586776239</v>
      </c>
      <c r="H38" s="51">
        <v>153.69550000000001</v>
      </c>
      <c r="I38" s="51">
        <v>173.78823</v>
      </c>
      <c r="J38" s="51">
        <v>196.11211000000003</v>
      </c>
      <c r="K38" s="51">
        <v>110.87388</v>
      </c>
      <c r="L38" s="51">
        <v>53.489115579926306</v>
      </c>
      <c r="M38" s="51">
        <v>168.01707202966799</v>
      </c>
      <c r="N38" s="51">
        <v>241.7532012130151</v>
      </c>
      <c r="O38" s="51">
        <v>199.96430948394885</v>
      </c>
      <c r="P38" s="51">
        <v>263.90127126291685</v>
      </c>
      <c r="Q38" s="51">
        <v>308.16141215214776</v>
      </c>
    </row>
    <row r="39" spans="1:17" x14ac:dyDescent="0.25">
      <c r="A39" s="52" t="s">
        <v>27</v>
      </c>
      <c r="B39" s="51">
        <v>570.47249974748888</v>
      </c>
      <c r="C39" s="51">
        <v>597.65374000000008</v>
      </c>
      <c r="D39" s="51">
        <v>785.93994000000009</v>
      </c>
      <c r="E39" s="51">
        <v>494.00756999999999</v>
      </c>
      <c r="F39" s="51">
        <v>536.62831000000006</v>
      </c>
      <c r="G39" s="51">
        <v>532.06918214360473</v>
      </c>
      <c r="H39" s="51">
        <v>492.30225999999999</v>
      </c>
      <c r="I39" s="51">
        <v>381.11911000000003</v>
      </c>
      <c r="J39" s="51">
        <v>244.72971000000001</v>
      </c>
      <c r="K39" s="51">
        <v>226.29975999999999</v>
      </c>
      <c r="L39" s="51">
        <v>249.51073524925934</v>
      </c>
      <c r="M39" s="51">
        <v>284.15460317164195</v>
      </c>
      <c r="N39" s="51">
        <v>247.13324057931231</v>
      </c>
      <c r="O39" s="51">
        <v>238.84743721181442</v>
      </c>
      <c r="P39" s="51">
        <v>243.61596923613334</v>
      </c>
      <c r="Q39" s="51">
        <v>245.9214232820197</v>
      </c>
    </row>
    <row r="40" spans="1:17" x14ac:dyDescent="0.25">
      <c r="A40" s="53" t="s">
        <v>66</v>
      </c>
      <c r="B40" s="51">
        <v>570.47249974748888</v>
      </c>
      <c r="C40" s="51">
        <v>588.55685000000005</v>
      </c>
      <c r="D40" s="51">
        <v>776.14007000000004</v>
      </c>
      <c r="E40" s="51">
        <v>490.50828000000001</v>
      </c>
      <c r="F40" s="51">
        <v>533.22802000000001</v>
      </c>
      <c r="G40" s="51">
        <v>528.62987447234536</v>
      </c>
      <c r="H40" s="51">
        <v>488.60257000000001</v>
      </c>
      <c r="I40" s="51">
        <v>379.51929000000001</v>
      </c>
      <c r="J40" s="51">
        <v>243.3297</v>
      </c>
      <c r="K40" s="51">
        <v>226.19973999999999</v>
      </c>
      <c r="L40" s="51">
        <v>249.51073524925934</v>
      </c>
      <c r="M40" s="51">
        <v>284.15460317164195</v>
      </c>
      <c r="N40" s="51">
        <v>247.13324057931231</v>
      </c>
      <c r="O40" s="51">
        <v>238.84743721181442</v>
      </c>
      <c r="P40" s="51">
        <v>243.61596923613334</v>
      </c>
      <c r="Q40" s="51">
        <v>245.9214232820197</v>
      </c>
    </row>
    <row r="41" spans="1:17" x14ac:dyDescent="0.25">
      <c r="A41" s="53" t="s">
        <v>25</v>
      </c>
      <c r="B41" s="51">
        <v>0</v>
      </c>
      <c r="C41" s="51">
        <v>9.0968900000000001</v>
      </c>
      <c r="D41" s="51">
        <v>9.7998700000000003</v>
      </c>
      <c r="E41" s="51">
        <v>3.4992899999999998</v>
      </c>
      <c r="F41" s="51">
        <v>3.40029</v>
      </c>
      <c r="G41" s="51">
        <v>3.4393076712594222</v>
      </c>
      <c r="H41" s="51">
        <v>3.6996899999999999</v>
      </c>
      <c r="I41" s="51">
        <v>1.59982</v>
      </c>
      <c r="J41" s="51">
        <v>1.40001</v>
      </c>
      <c r="K41" s="51">
        <v>0.10002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10.103036903439992</v>
      </c>
      <c r="C42" s="51">
        <v>13.09761</v>
      </c>
      <c r="D42" s="51">
        <v>7.2994500000000002</v>
      </c>
      <c r="E42" s="51">
        <v>6.2088600000000005</v>
      </c>
      <c r="F42" s="51">
        <v>4.9058700000000002</v>
      </c>
      <c r="G42" s="51">
        <v>14.808162847251056</v>
      </c>
      <c r="H42" s="51">
        <v>9.8979299999999988</v>
      </c>
      <c r="I42" s="51">
        <v>20.60078</v>
      </c>
      <c r="J42" s="51">
        <v>28.518809999999998</v>
      </c>
      <c r="K42" s="51">
        <v>38.456850000000003</v>
      </c>
      <c r="L42" s="51">
        <v>47.770591299452192</v>
      </c>
      <c r="M42" s="51">
        <v>46.480318442485199</v>
      </c>
      <c r="N42" s="51">
        <v>60.2338616801391</v>
      </c>
      <c r="O42" s="51">
        <v>78.128098095775712</v>
      </c>
      <c r="P42" s="51">
        <v>80.656702464642464</v>
      </c>
      <c r="Q42" s="51">
        <v>79.131345895525257</v>
      </c>
    </row>
    <row r="43" spans="1:17" x14ac:dyDescent="0.25">
      <c r="A43" s="53" t="s">
        <v>23</v>
      </c>
      <c r="B43" s="51">
        <v>10.103036903439992</v>
      </c>
      <c r="C43" s="51">
        <v>13.09761</v>
      </c>
      <c r="D43" s="51">
        <v>7.2994500000000002</v>
      </c>
      <c r="E43" s="51">
        <v>6.2088600000000005</v>
      </c>
      <c r="F43" s="51">
        <v>4.9058700000000002</v>
      </c>
      <c r="G43" s="51">
        <v>14.808162847251056</v>
      </c>
      <c r="H43" s="51">
        <v>9.8979299999999988</v>
      </c>
      <c r="I43" s="51">
        <v>20.60078</v>
      </c>
      <c r="J43" s="51">
        <v>28.518809999999998</v>
      </c>
      <c r="K43" s="51">
        <v>38.456850000000003</v>
      </c>
      <c r="L43" s="51">
        <v>47.770591299452192</v>
      </c>
      <c r="M43" s="51">
        <v>46.480318442485199</v>
      </c>
      <c r="N43" s="51">
        <v>60.2338616801391</v>
      </c>
      <c r="O43" s="51">
        <v>78.128098095775712</v>
      </c>
      <c r="P43" s="51">
        <v>80.656702464642464</v>
      </c>
      <c r="Q43" s="51">
        <v>79.131345895525257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21.161293396756744</v>
      </c>
      <c r="C48" s="51">
        <v>11.300409999999999</v>
      </c>
      <c r="D48" s="51">
        <v>1.80026</v>
      </c>
      <c r="E48" s="51">
        <v>1.2</v>
      </c>
      <c r="F48" s="51">
        <v>3.0015299999999998</v>
      </c>
      <c r="G48" s="51">
        <v>25.126004376814873</v>
      </c>
      <c r="H48" s="51">
        <v>10.199490000000001</v>
      </c>
      <c r="I48" s="51">
        <v>13.59639</v>
      </c>
      <c r="J48" s="51">
        <v>6.5009699999999997</v>
      </c>
      <c r="K48" s="51">
        <v>2.8000099999999999</v>
      </c>
      <c r="L48" s="51">
        <v>6.616377994931212</v>
      </c>
      <c r="M48" s="51">
        <v>6.5444337806744937</v>
      </c>
      <c r="N48" s="51">
        <v>4.4902630773373513</v>
      </c>
      <c r="O48" s="51">
        <v>3.1527539869038863</v>
      </c>
      <c r="P48" s="51">
        <v>2.4600308750450259</v>
      </c>
      <c r="Q48" s="51">
        <v>4.3232722094056788</v>
      </c>
    </row>
    <row r="49" spans="1:17" x14ac:dyDescent="0.25">
      <c r="A49" s="63" t="s">
        <v>21</v>
      </c>
      <c r="B49" s="62">
        <v>152.28273527999769</v>
      </c>
      <c r="C49" s="62">
        <v>137.10810000000001</v>
      </c>
      <c r="D49" s="62">
        <v>147.47050999999999</v>
      </c>
      <c r="E49" s="62">
        <v>89.293599999999998</v>
      </c>
      <c r="F49" s="62">
        <v>176.80498</v>
      </c>
      <c r="G49" s="62">
        <v>179.53980049805713</v>
      </c>
      <c r="H49" s="62">
        <v>269.79023999999998</v>
      </c>
      <c r="I49" s="62">
        <v>188.81253000000001</v>
      </c>
      <c r="J49" s="62">
        <v>179.91846000000001</v>
      </c>
      <c r="K49" s="62">
        <v>147.39879999999999</v>
      </c>
      <c r="L49" s="62">
        <v>164.57219042208436</v>
      </c>
      <c r="M49" s="62">
        <v>165.42473629759218</v>
      </c>
      <c r="N49" s="62">
        <v>162.77362933761151</v>
      </c>
      <c r="O49" s="62">
        <v>152.62200531872645</v>
      </c>
      <c r="P49" s="62">
        <v>163.63097843868945</v>
      </c>
      <c r="Q49" s="62">
        <v>204.1241029603375</v>
      </c>
    </row>
    <row r="50" spans="1:17" x14ac:dyDescent="0.25">
      <c r="A50" s="191" t="s">
        <v>105</v>
      </c>
      <c r="B50" s="190">
        <f t="shared" ref="B50:Q50" si="6">SUM(B51:B53)</f>
        <v>1163.0527884418125</v>
      </c>
      <c r="C50" s="190">
        <f t="shared" si="6"/>
        <v>1249.5330500000002</v>
      </c>
      <c r="D50" s="190">
        <f t="shared" si="6"/>
        <v>1367.2488900000001</v>
      </c>
      <c r="E50" s="190">
        <f t="shared" si="6"/>
        <v>847.90753999999993</v>
      </c>
      <c r="F50" s="190">
        <f t="shared" si="6"/>
        <v>1163.64591</v>
      </c>
      <c r="G50" s="190">
        <f t="shared" si="6"/>
        <v>1096.3881479158547</v>
      </c>
      <c r="H50" s="190">
        <f t="shared" si="6"/>
        <v>1055.9398600000002</v>
      </c>
      <c r="I50" s="190">
        <f t="shared" si="6"/>
        <v>834.38661999999999</v>
      </c>
      <c r="J50" s="190">
        <f t="shared" si="6"/>
        <v>772.64319999999998</v>
      </c>
      <c r="K50" s="190">
        <f t="shared" si="6"/>
        <v>644.46771999999976</v>
      </c>
      <c r="L50" s="190">
        <f t="shared" si="6"/>
        <v>595.64676120717354</v>
      </c>
      <c r="M50" s="190">
        <f t="shared" si="6"/>
        <v>686.90965860869073</v>
      </c>
      <c r="N50" s="190">
        <f t="shared" si="6"/>
        <v>886.72920164926222</v>
      </c>
      <c r="O50" s="190">
        <f t="shared" si="6"/>
        <v>789.63366270898268</v>
      </c>
      <c r="P50" s="190">
        <f t="shared" si="6"/>
        <v>846.93506475962545</v>
      </c>
      <c r="Q50" s="190">
        <f t="shared" si="6"/>
        <v>940.04570014837543</v>
      </c>
    </row>
    <row r="51" spans="1:17" x14ac:dyDescent="0.25">
      <c r="A51" s="216" t="s">
        <v>38</v>
      </c>
      <c r="B51" s="215">
        <v>654.26400000000001</v>
      </c>
      <c r="C51" s="215">
        <v>650.50025312677008</v>
      </c>
      <c r="D51" s="215">
        <v>685.6002466740207</v>
      </c>
      <c r="E51" s="215">
        <v>444.84997098661603</v>
      </c>
      <c r="F51" s="215">
        <v>646.19404250638195</v>
      </c>
      <c r="G51" s="215">
        <v>665.16872173719844</v>
      </c>
      <c r="H51" s="215">
        <v>695.71306874484139</v>
      </c>
      <c r="I51" s="215">
        <v>535.45304965212847</v>
      </c>
      <c r="J51" s="215">
        <v>312.47475401317632</v>
      </c>
      <c r="K51" s="215">
        <v>307.62854713486985</v>
      </c>
      <c r="L51" s="215">
        <v>248.39701170198418</v>
      </c>
      <c r="M51" s="215">
        <v>287.51754369889272</v>
      </c>
      <c r="N51" s="215">
        <v>384.31377944850198</v>
      </c>
      <c r="O51" s="215">
        <v>208.65993976618427</v>
      </c>
      <c r="P51" s="215">
        <v>234.76977196750261</v>
      </c>
      <c r="Q51" s="215">
        <v>254.16318051883536</v>
      </c>
    </row>
    <row r="52" spans="1:17" x14ac:dyDescent="0.25">
      <c r="A52" s="179" t="s">
        <v>37</v>
      </c>
      <c r="B52" s="214">
        <v>90.252140147413542</v>
      </c>
      <c r="C52" s="214">
        <v>160.45073114241021</v>
      </c>
      <c r="D52" s="214">
        <v>236.80162058767093</v>
      </c>
      <c r="E52" s="214">
        <v>94.236190869775186</v>
      </c>
      <c r="F52" s="214">
        <v>175.82597821546429</v>
      </c>
      <c r="G52" s="214">
        <v>185.25483873417403</v>
      </c>
      <c r="H52" s="214">
        <v>148.2998281943845</v>
      </c>
      <c r="I52" s="214">
        <v>60.882765614496179</v>
      </c>
      <c r="J52" s="214">
        <v>116.96338470780697</v>
      </c>
      <c r="K52" s="214">
        <v>45.130481566392682</v>
      </c>
      <c r="L52" s="214">
        <v>59.844491885244672</v>
      </c>
      <c r="M52" s="214">
        <v>101.52052960642666</v>
      </c>
      <c r="N52" s="214">
        <v>152.69513536017516</v>
      </c>
      <c r="O52" s="214">
        <v>394.8276596769046</v>
      </c>
      <c r="P52" s="214">
        <v>408.30892399034502</v>
      </c>
      <c r="Q52" s="214">
        <v>440.43144268274654</v>
      </c>
    </row>
    <row r="53" spans="1:17" x14ac:dyDescent="0.25">
      <c r="A53" s="119" t="s">
        <v>36</v>
      </c>
      <c r="B53" s="213">
        <v>418.53664829439896</v>
      </c>
      <c r="C53" s="213">
        <v>438.58206573081992</v>
      </c>
      <c r="D53" s="213">
        <v>444.84702273830834</v>
      </c>
      <c r="E53" s="213">
        <v>308.82137814360868</v>
      </c>
      <c r="F53" s="213">
        <v>341.62588927815375</v>
      </c>
      <c r="G53" s="213">
        <v>245.96458744448219</v>
      </c>
      <c r="H53" s="213">
        <v>211.92696306077434</v>
      </c>
      <c r="I53" s="213">
        <v>238.0508047333754</v>
      </c>
      <c r="J53" s="213">
        <v>343.20506127901672</v>
      </c>
      <c r="K53" s="213">
        <v>291.70869129873722</v>
      </c>
      <c r="L53" s="213">
        <v>287.40525761994473</v>
      </c>
      <c r="M53" s="213">
        <v>297.87158530337143</v>
      </c>
      <c r="N53" s="213">
        <v>349.72028684058506</v>
      </c>
      <c r="O53" s="213">
        <v>186.14606326589393</v>
      </c>
      <c r="P53" s="213">
        <v>203.85636880177776</v>
      </c>
      <c r="Q53" s="213">
        <v>245.45107694679348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6757.2605411919376</v>
      </c>
      <c r="C55" s="70">
        <f t="shared" si="7"/>
        <v>7448.2122748500133</v>
      </c>
      <c r="D55" s="70">
        <f t="shared" si="7"/>
        <v>7644.9296947839684</v>
      </c>
      <c r="E55" s="70">
        <f t="shared" si="7"/>
        <v>6287.2535940953921</v>
      </c>
      <c r="F55" s="70">
        <f t="shared" si="7"/>
        <v>7537.9786219975358</v>
      </c>
      <c r="G55" s="70">
        <f t="shared" si="7"/>
        <v>7116.3724654746547</v>
      </c>
      <c r="H55" s="70">
        <f t="shared" si="7"/>
        <v>7315.2285536695399</v>
      </c>
      <c r="I55" s="70">
        <f t="shared" si="7"/>
        <v>7643.7762799905631</v>
      </c>
      <c r="J55" s="70">
        <f t="shared" si="7"/>
        <v>7611.6677297792612</v>
      </c>
      <c r="K55" s="70">
        <f t="shared" si="7"/>
        <v>5661.3787412812635</v>
      </c>
      <c r="L55" s="70">
        <f t="shared" si="7"/>
        <v>5128.1067328386016</v>
      </c>
      <c r="M55" s="70">
        <f t="shared" si="7"/>
        <v>5810.8523013036884</v>
      </c>
      <c r="N55" s="70">
        <f t="shared" si="7"/>
        <v>6626.8443605872972</v>
      </c>
      <c r="O55" s="70">
        <f t="shared" si="7"/>
        <v>5746.3216718520634</v>
      </c>
      <c r="P55" s="70">
        <f t="shared" si="7"/>
        <v>6409.787288881671</v>
      </c>
      <c r="Q55" s="70">
        <f t="shared" si="7"/>
        <v>6975.4102034333555</v>
      </c>
    </row>
    <row r="56" spans="1:17" x14ac:dyDescent="0.25">
      <c r="A56" s="55" t="s">
        <v>343</v>
      </c>
      <c r="B56" s="54">
        <v>2876.3522811919374</v>
      </c>
      <c r="C56" s="54">
        <v>3304.1595448500129</v>
      </c>
      <c r="D56" s="54">
        <v>3634.7328047839683</v>
      </c>
      <c r="E56" s="54">
        <v>2258.6877440953922</v>
      </c>
      <c r="F56" s="54">
        <v>3093.6242319975358</v>
      </c>
      <c r="G56" s="54">
        <v>2681.362285474655</v>
      </c>
      <c r="H56" s="54">
        <v>2224.4001636695402</v>
      </c>
      <c r="I56" s="54">
        <v>1851.4569999905639</v>
      </c>
      <c r="J56" s="54">
        <v>1853.0969997792604</v>
      </c>
      <c r="K56" s="54">
        <v>1450.2143112812641</v>
      </c>
      <c r="L56" s="54">
        <v>1097.3234228386023</v>
      </c>
      <c r="M56" s="54">
        <v>1428.5594113036891</v>
      </c>
      <c r="N56" s="54">
        <v>2249.7284005872971</v>
      </c>
      <c r="O56" s="54">
        <v>1867.9304818520636</v>
      </c>
      <c r="P56" s="54">
        <v>2208.8899988816715</v>
      </c>
      <c r="Q56" s="54">
        <v>2460.1357534333551</v>
      </c>
    </row>
    <row r="57" spans="1:17" x14ac:dyDescent="0.25">
      <c r="A57" s="52" t="s">
        <v>106</v>
      </c>
      <c r="B57" s="51">
        <v>3880.9082600000002</v>
      </c>
      <c r="C57" s="51">
        <v>4144.0527300000003</v>
      </c>
      <c r="D57" s="51">
        <v>4010.1968900000002</v>
      </c>
      <c r="E57" s="51">
        <v>4028.56585</v>
      </c>
      <c r="F57" s="51">
        <v>4444.3543900000004</v>
      </c>
      <c r="G57" s="51">
        <v>4435.0101800000002</v>
      </c>
      <c r="H57" s="51">
        <v>5090.8283899999997</v>
      </c>
      <c r="I57" s="51">
        <v>5792.3192799999997</v>
      </c>
      <c r="J57" s="51">
        <v>5758.5707300000004</v>
      </c>
      <c r="K57" s="51">
        <v>4211.1644299999998</v>
      </c>
      <c r="L57" s="51">
        <v>4030.7833099999998</v>
      </c>
      <c r="M57" s="51">
        <v>4382.2928899999997</v>
      </c>
      <c r="N57" s="51">
        <v>4377.1159600000001</v>
      </c>
      <c r="O57" s="51">
        <v>3878.3911899999998</v>
      </c>
      <c r="P57" s="51">
        <v>4200.8972899999999</v>
      </c>
      <c r="Q57" s="51">
        <v>4515.2744499999999</v>
      </c>
    </row>
    <row r="58" spans="1:17" x14ac:dyDescent="0.25">
      <c r="A58" s="50" t="s">
        <v>105</v>
      </c>
      <c r="B58" s="38">
        <f t="shared" ref="B58:Q58" si="8">SUM(B59:B61)</f>
        <v>6757.2605411919367</v>
      </c>
      <c r="C58" s="38">
        <f t="shared" si="8"/>
        <v>7448.2122748500124</v>
      </c>
      <c r="D58" s="38">
        <f t="shared" si="8"/>
        <v>7644.9296947839684</v>
      </c>
      <c r="E58" s="38">
        <f t="shared" si="8"/>
        <v>6287.2535940953921</v>
      </c>
      <c r="F58" s="38">
        <f t="shared" si="8"/>
        <v>7537.9786219975358</v>
      </c>
      <c r="G58" s="38">
        <f t="shared" si="8"/>
        <v>7116.3724654746557</v>
      </c>
      <c r="H58" s="38">
        <f t="shared" si="8"/>
        <v>7315.2285536695399</v>
      </c>
      <c r="I58" s="38">
        <f t="shared" si="8"/>
        <v>7643.776279990564</v>
      </c>
      <c r="J58" s="38">
        <f t="shared" si="8"/>
        <v>7611.6677297792612</v>
      </c>
      <c r="K58" s="38">
        <f t="shared" si="8"/>
        <v>5661.3787412812635</v>
      </c>
      <c r="L58" s="38">
        <f t="shared" si="8"/>
        <v>5128.1067328386025</v>
      </c>
      <c r="M58" s="38">
        <f t="shared" si="8"/>
        <v>5810.8523013036884</v>
      </c>
      <c r="N58" s="38">
        <f t="shared" si="8"/>
        <v>6626.8443605872963</v>
      </c>
      <c r="O58" s="38">
        <f t="shared" si="8"/>
        <v>5746.3216718520634</v>
      </c>
      <c r="P58" s="38">
        <f t="shared" si="8"/>
        <v>6409.7872888816719</v>
      </c>
      <c r="Q58" s="38">
        <f t="shared" si="8"/>
        <v>6975.4102034333546</v>
      </c>
    </row>
    <row r="59" spans="1:17" x14ac:dyDescent="0.25">
      <c r="A59" s="121" t="s">
        <v>38</v>
      </c>
      <c r="B59" s="120">
        <f>NMM_emi!B$5</f>
        <v>5672.9354742167743</v>
      </c>
      <c r="C59" s="120">
        <f>NMM_emi!C$5</f>
        <v>6100.255495207497</v>
      </c>
      <c r="D59" s="120">
        <f>NMM_emi!D$5</f>
        <v>6079.1060610162149</v>
      </c>
      <c r="E59" s="120">
        <f>NMM_emi!E$5</f>
        <v>5305.3951416821383</v>
      </c>
      <c r="F59" s="120">
        <f>NMM_emi!F$5</f>
        <v>6436.4250478822632</v>
      </c>
      <c r="G59" s="120">
        <f>NMM_emi!G$5</f>
        <v>6300.5767324311537</v>
      </c>
      <c r="H59" s="120">
        <f>NMM_emi!H$5</f>
        <v>6780.0057595432227</v>
      </c>
      <c r="I59" s="120">
        <f>NMM_emi!I$5</f>
        <v>7038.296388176087</v>
      </c>
      <c r="J59" s="120">
        <f>NMM_emi!J$5</f>
        <v>6574.5517769376984</v>
      </c>
      <c r="K59" s="120">
        <f>NMM_emi!K$5</f>
        <v>4951.6477062625854</v>
      </c>
      <c r="L59" s="120">
        <f>NMM_emi!L$5</f>
        <v>4446.3581013497915</v>
      </c>
      <c r="M59" s="120">
        <f>NMM_emi!M$5</f>
        <v>4958.6068050797603</v>
      </c>
      <c r="N59" s="120">
        <f>NMM_emi!N$5</f>
        <v>5237.2448117583981</v>
      </c>
      <c r="O59" s="120">
        <f>NMM_emi!O$5</f>
        <v>4354.4270758200928</v>
      </c>
      <c r="P59" s="120">
        <f>NMM_emi!P$5</f>
        <v>4750.5299050973153</v>
      </c>
      <c r="Q59" s="120">
        <f>NMM_emi!Q$5</f>
        <v>5093.9494001904568</v>
      </c>
    </row>
    <row r="60" spans="1:17" x14ac:dyDescent="0.25">
      <c r="A60" s="179" t="s">
        <v>37</v>
      </c>
      <c r="B60" s="189">
        <f>NMM_emi!B$47</f>
        <v>215.36317142461508</v>
      </c>
      <c r="C60" s="189">
        <f>NMM_emi!C$47</f>
        <v>389.52236884883735</v>
      </c>
      <c r="D60" s="189">
        <f>NMM_emi!D$47</f>
        <v>597.39038295660066</v>
      </c>
      <c r="E60" s="189">
        <f>NMM_emi!E$47</f>
        <v>260.63048816337704</v>
      </c>
      <c r="F60" s="189">
        <f>NMM_emi!F$47</f>
        <v>446.90025224984947</v>
      </c>
      <c r="G60" s="189">
        <f>NMM_emi!G$47</f>
        <v>385.09193055066311</v>
      </c>
      <c r="H60" s="189">
        <f>NMM_emi!H$47</f>
        <v>343.07081618070151</v>
      </c>
      <c r="I60" s="189">
        <f>NMM_emi!I$47</f>
        <v>250.57980982833575</v>
      </c>
      <c r="J60" s="189">
        <f>NMM_emi!J$47</f>
        <v>455.3734551464832</v>
      </c>
      <c r="K60" s="189">
        <f>NMM_emi!K$47</f>
        <v>202.67166552970741</v>
      </c>
      <c r="L60" s="189">
        <f>NMM_emi!L$47</f>
        <v>236.7689390082831</v>
      </c>
      <c r="M60" s="189">
        <f>NMM_emi!M$47</f>
        <v>364.67063829927633</v>
      </c>
      <c r="N60" s="189">
        <f>NMM_emi!N$47</f>
        <v>747.58053477367503</v>
      </c>
      <c r="O60" s="189">
        <f>NMM_emi!O$47</f>
        <v>1056.9089626180678</v>
      </c>
      <c r="P60" s="189">
        <f>NMM_emi!P$47</f>
        <v>1303.799143412866</v>
      </c>
      <c r="Q60" s="189">
        <f>NMM_emi!Q$47</f>
        <v>1487.010235127751</v>
      </c>
    </row>
    <row r="61" spans="1:17" x14ac:dyDescent="0.25">
      <c r="A61" s="119" t="s">
        <v>36</v>
      </c>
      <c r="B61" s="118">
        <f>NMM_emi!B$97</f>
        <v>868.96189555054787</v>
      </c>
      <c r="C61" s="118">
        <f>NMM_emi!C$97</f>
        <v>958.4344107936779</v>
      </c>
      <c r="D61" s="118">
        <f>NMM_emi!D$97</f>
        <v>968.43325081115302</v>
      </c>
      <c r="E61" s="118">
        <f>NMM_emi!E$97</f>
        <v>721.22796424987735</v>
      </c>
      <c r="F61" s="118">
        <f>NMM_emi!F$97</f>
        <v>654.65332186542332</v>
      </c>
      <c r="G61" s="118">
        <f>NMM_emi!G$97</f>
        <v>430.70380249283875</v>
      </c>
      <c r="H61" s="118">
        <f>NMM_emi!H$97</f>
        <v>192.15197794561527</v>
      </c>
      <c r="I61" s="118">
        <f>NMM_emi!I$97</f>
        <v>354.90008198614117</v>
      </c>
      <c r="J61" s="118">
        <f>NMM_emi!J$97</f>
        <v>581.74249769507924</v>
      </c>
      <c r="K61" s="118">
        <f>NMM_emi!K$97</f>
        <v>507.05936948897062</v>
      </c>
      <c r="L61" s="118">
        <f>NMM_emi!L$97</f>
        <v>444.97969248052777</v>
      </c>
      <c r="M61" s="118">
        <f>NMM_emi!M$97</f>
        <v>487.57485792465218</v>
      </c>
      <c r="N61" s="118">
        <f>NMM_emi!N$97</f>
        <v>642.01901405522335</v>
      </c>
      <c r="O61" s="118">
        <f>NMM_emi!O$97</f>
        <v>334.98563341390292</v>
      </c>
      <c r="P61" s="118">
        <f>NMM_emi!P$97</f>
        <v>355.45824037149032</v>
      </c>
      <c r="Q61" s="118">
        <f>NMM_emi!Q$97</f>
        <v>394.45056811514689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129.7159252983507</v>
      </c>
      <c r="C64" s="187">
        <f t="shared" si="9"/>
        <v>141.9279632793353</v>
      </c>
      <c r="D64" s="187">
        <f t="shared" si="9"/>
        <v>140.80505813900552</v>
      </c>
      <c r="E64" s="187">
        <f t="shared" si="9"/>
        <v>147.84824930448968</v>
      </c>
      <c r="F64" s="187">
        <f t="shared" si="9"/>
        <v>147.18503508401932</v>
      </c>
      <c r="G64" s="187">
        <f t="shared" si="9"/>
        <v>132.0719264010911</v>
      </c>
      <c r="H64" s="187">
        <f t="shared" si="9"/>
        <v>137.62978694579098</v>
      </c>
      <c r="I64" s="187">
        <f t="shared" si="9"/>
        <v>125.88319241148818</v>
      </c>
      <c r="J64" s="187">
        <f t="shared" si="9"/>
        <v>144.45655045158395</v>
      </c>
      <c r="K64" s="187">
        <f t="shared" si="9"/>
        <v>115.16389957752368</v>
      </c>
      <c r="L64" s="187">
        <f t="shared" si="9"/>
        <v>70.596636112132728</v>
      </c>
      <c r="M64" s="187">
        <f t="shared" si="9"/>
        <v>66.763463024037833</v>
      </c>
      <c r="N64" s="187">
        <f t="shared" si="9"/>
        <v>126.56573433633287</v>
      </c>
      <c r="O64" s="187">
        <f t="shared" si="9"/>
        <v>102.11147313594863</v>
      </c>
      <c r="P64" s="187">
        <f t="shared" si="9"/>
        <v>120.74463706042094</v>
      </c>
      <c r="Q64" s="187">
        <f t="shared" si="9"/>
        <v>119.9101428618056</v>
      </c>
    </row>
    <row r="65" spans="1:17" x14ac:dyDescent="0.25">
      <c r="A65" s="180" t="s">
        <v>37</v>
      </c>
      <c r="B65" s="186">
        <f t="shared" ref="B65:Q65" si="10">IF(B$10=0,"",B$5/B$10*1000)</f>
        <v>34.10118095655811</v>
      </c>
      <c r="C65" s="186">
        <f t="shared" si="10"/>
        <v>37.31161881204946</v>
      </c>
      <c r="D65" s="186">
        <f t="shared" si="10"/>
        <v>37.016416882915813</v>
      </c>
      <c r="E65" s="186">
        <f t="shared" si="10"/>
        <v>38.868010169502405</v>
      </c>
      <c r="F65" s="186">
        <f t="shared" si="10"/>
        <v>38.693656958104555</v>
      </c>
      <c r="G65" s="186">
        <f t="shared" si="10"/>
        <v>34.720553017109751</v>
      </c>
      <c r="H65" s="186">
        <f t="shared" si="10"/>
        <v>36.181665889181517</v>
      </c>
      <c r="I65" s="186">
        <f t="shared" si="10"/>
        <v>33.093589040357891</v>
      </c>
      <c r="J65" s="186">
        <f t="shared" si="10"/>
        <v>37.976362239095579</v>
      </c>
      <c r="K65" s="186">
        <f t="shared" si="10"/>
        <v>68.054299413706715</v>
      </c>
      <c r="L65" s="186">
        <f t="shared" si="10"/>
        <v>61.130546801519472</v>
      </c>
      <c r="M65" s="186">
        <f t="shared" si="10"/>
        <v>33.727117435778503</v>
      </c>
      <c r="N65" s="186">
        <f t="shared" si="10"/>
        <v>30.693428977685517</v>
      </c>
      <c r="O65" s="186">
        <f t="shared" si="10"/>
        <v>7.1102896846137593</v>
      </c>
      <c r="P65" s="186">
        <f t="shared" si="10"/>
        <v>8.0266064914252642</v>
      </c>
      <c r="Q65" s="186">
        <f t="shared" si="10"/>
        <v>7.849240834660435</v>
      </c>
    </row>
    <row r="66" spans="1:17" x14ac:dyDescent="0.25">
      <c r="A66" s="108" t="s">
        <v>57</v>
      </c>
      <c r="B66" s="185">
        <f t="shared" ref="B66:Q66" si="11">IF(B$11=0,"",B$6/B$11*1000)</f>
        <v>140.14680693517545</v>
      </c>
      <c r="C66" s="185">
        <f t="shared" si="11"/>
        <v>153.34085481533842</v>
      </c>
      <c r="D66" s="185">
        <f t="shared" si="11"/>
        <v>152.12765320153227</v>
      </c>
      <c r="E66" s="185">
        <f t="shared" si="11"/>
        <v>159.73721039511759</v>
      </c>
      <c r="F66" s="185">
        <f t="shared" si="11"/>
        <v>159.02066495091609</v>
      </c>
      <c r="G66" s="185">
        <f t="shared" si="11"/>
        <v>142.69226178912177</v>
      </c>
      <c r="H66" s="185">
        <f t="shared" si="11"/>
        <v>148.69704807067626</v>
      </c>
      <c r="I66" s="185">
        <f t="shared" si="11"/>
        <v>136.00587146642894</v>
      </c>
      <c r="J66" s="185">
        <f t="shared" si="11"/>
        <v>156.07277394888217</v>
      </c>
      <c r="K66" s="185">
        <f t="shared" si="11"/>
        <v>133.55963189819678</v>
      </c>
      <c r="L66" s="185">
        <f t="shared" si="11"/>
        <v>100.22500566948386</v>
      </c>
      <c r="M66" s="185">
        <f t="shared" si="11"/>
        <v>103.0139760311653</v>
      </c>
      <c r="N66" s="185">
        <f t="shared" si="11"/>
        <v>170.10736594074254</v>
      </c>
      <c r="O66" s="185">
        <f t="shared" si="11"/>
        <v>169.03810342219577</v>
      </c>
      <c r="P66" s="185">
        <f t="shared" si="11"/>
        <v>203.05403805058535</v>
      </c>
      <c r="Q66" s="185">
        <f t="shared" si="11"/>
        <v>190.61926865845589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0.108</v>
      </c>
      <c r="C68" s="113">
        <f t="shared" si="12"/>
        <v>0.11476715827924666</v>
      </c>
      <c r="D68" s="113">
        <f t="shared" si="12"/>
        <v>0.12070426878063745</v>
      </c>
      <c r="E68" s="113">
        <f t="shared" si="12"/>
        <v>8.4060841078347701E-2</v>
      </c>
      <c r="F68" s="113">
        <f t="shared" si="12"/>
        <v>0.10358024232844856</v>
      </c>
      <c r="G68" s="113">
        <f t="shared" si="12"/>
        <v>9.459033883721768E-2</v>
      </c>
      <c r="H68" s="113">
        <f t="shared" si="12"/>
        <v>8.4300572698134901E-2</v>
      </c>
      <c r="I68" s="113">
        <f t="shared" si="12"/>
        <v>5.438994822721252E-2</v>
      </c>
      <c r="J68" s="113">
        <f t="shared" si="12"/>
        <v>3.6084076803879192E-2</v>
      </c>
      <c r="K68" s="113">
        <f t="shared" si="12"/>
        <v>3.8951879790012356E-2</v>
      </c>
      <c r="L68" s="113">
        <f t="shared" si="12"/>
        <v>3.6169426929304548E-2</v>
      </c>
      <c r="M68" s="113">
        <f t="shared" si="12"/>
        <v>3.7600645056777134E-2</v>
      </c>
      <c r="N68" s="113">
        <f t="shared" si="12"/>
        <v>4.9736183717361326E-2</v>
      </c>
      <c r="O68" s="113">
        <f t="shared" si="12"/>
        <v>2.9302327442746169E-2</v>
      </c>
      <c r="P68" s="113">
        <f t="shared" si="12"/>
        <v>3.1076379501972985E-2</v>
      </c>
      <c r="Q68" s="113">
        <f t="shared" si="12"/>
        <v>3.4087988610001951E-2</v>
      </c>
    </row>
    <row r="69" spans="1:17" x14ac:dyDescent="0.25">
      <c r="A69" s="180" t="s">
        <v>37</v>
      </c>
      <c r="B69" s="182">
        <f t="shared" ref="B69:Q69" si="13">IF(B$52=0,"",B$52/B$10)</f>
        <v>0.12114381227840744</v>
      </c>
      <c r="C69" s="182">
        <f t="shared" si="13"/>
        <v>0.11510095490847216</v>
      </c>
      <c r="D69" s="182">
        <f t="shared" si="13"/>
        <v>0.11276267647031948</v>
      </c>
      <c r="E69" s="182">
        <f t="shared" si="13"/>
        <v>7.853015905814599E-2</v>
      </c>
      <c r="F69" s="182">
        <f t="shared" si="13"/>
        <v>9.7681099008591274E-2</v>
      </c>
      <c r="G69" s="182">
        <f t="shared" si="13"/>
        <v>9.2859568287806532E-2</v>
      </c>
      <c r="H69" s="182">
        <f t="shared" si="13"/>
        <v>8.6120690008353373E-2</v>
      </c>
      <c r="I69" s="182">
        <f t="shared" si="13"/>
        <v>5.663513080418249E-2</v>
      </c>
      <c r="J69" s="182">
        <f t="shared" si="13"/>
        <v>4.3193559001516765E-2</v>
      </c>
      <c r="K69" s="182">
        <f t="shared" si="13"/>
        <v>4.6626392219324145E-2</v>
      </c>
      <c r="L69" s="182">
        <f t="shared" si="13"/>
        <v>4.3295725275532423E-2</v>
      </c>
      <c r="M69" s="182">
        <f t="shared" si="13"/>
        <v>4.5008929827474342E-2</v>
      </c>
      <c r="N69" s="182">
        <f t="shared" si="13"/>
        <v>5.9535478698326427E-2</v>
      </c>
      <c r="O69" s="182">
        <f t="shared" si="13"/>
        <v>4.1557920591463453E-2</v>
      </c>
      <c r="P69" s="182">
        <f t="shared" si="13"/>
        <v>4.4073963549024528E-2</v>
      </c>
      <c r="Q69" s="182">
        <f t="shared" si="13"/>
        <v>4.8345167343622021E-2</v>
      </c>
    </row>
    <row r="70" spans="1:17" x14ac:dyDescent="0.25">
      <c r="A70" s="108" t="s">
        <v>36</v>
      </c>
      <c r="B70" s="112">
        <f t="shared" ref="B70:Q70" si="14">IF(B$53=0,"",B$53/B$11)</f>
        <v>1.0757914106012054</v>
      </c>
      <c r="C70" s="112">
        <f t="shared" si="14"/>
        <v>1.0852526439102859</v>
      </c>
      <c r="D70" s="112">
        <f t="shared" si="14"/>
        <v>1.1007550132217889</v>
      </c>
      <c r="E70" s="112">
        <f t="shared" si="14"/>
        <v>0.7352889955800207</v>
      </c>
      <c r="F70" s="112">
        <f t="shared" si="14"/>
        <v>0.88588573893803868</v>
      </c>
      <c r="G70" s="112">
        <f t="shared" si="14"/>
        <v>0.81485970615931214</v>
      </c>
      <c r="H70" s="112">
        <f t="shared" si="14"/>
        <v>0.7461061070143159</v>
      </c>
      <c r="I70" s="112">
        <f t="shared" si="14"/>
        <v>0.53595699150126697</v>
      </c>
      <c r="J70" s="112">
        <f t="shared" si="14"/>
        <v>0.45096908473680947</v>
      </c>
      <c r="K70" s="112">
        <f t="shared" si="14"/>
        <v>0.47976667176308957</v>
      </c>
      <c r="L70" s="112">
        <f t="shared" si="14"/>
        <v>0.44885680670921624</v>
      </c>
      <c r="M70" s="112">
        <f t="shared" si="14"/>
        <v>0.46438601393348844</v>
      </c>
      <c r="N70" s="112">
        <f t="shared" si="14"/>
        <v>0.60601804404697635</v>
      </c>
      <c r="O70" s="112">
        <f t="shared" si="14"/>
        <v>0.35552282588064937</v>
      </c>
      <c r="P70" s="112">
        <f t="shared" si="14"/>
        <v>0.37490392074864742</v>
      </c>
      <c r="Q70" s="112">
        <f t="shared" si="14"/>
        <v>0.41275868050111569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6.3732484004857384E-2</v>
      </c>
      <c r="C72" s="113">
        <f>IF(NMM_ued!C$5=0,"",NMM_ued!C$5/C$9)</f>
        <v>6.7490982747600528E-2</v>
      </c>
      <c r="D72" s="113">
        <f>IF(NMM_ued!D$5=0,"",NMM_ued!D$5/D$9)</f>
        <v>7.1366692789163036E-2</v>
      </c>
      <c r="E72" s="113">
        <f>IF(NMM_ued!E$5=0,"",NMM_ued!E$5/E$9)</f>
        <v>4.972780271961455E-2</v>
      </c>
      <c r="F72" s="113">
        <f>IF(NMM_ued!F$5=0,"",NMM_ued!F$5/F$9)</f>
        <v>6.1591461856751066E-2</v>
      </c>
      <c r="G72" s="113">
        <f>IF(NMM_ued!G$5=0,"",NMM_ued!G$5/G$9)</f>
        <v>5.8273107852310602E-2</v>
      </c>
      <c r="H72" s="113">
        <f>IF(NMM_ued!H$5=0,"",NMM_ued!H$5/H$9)</f>
        <v>5.3116458057040093E-2</v>
      </c>
      <c r="I72" s="113">
        <f>IF(NMM_ued!I$5=0,"",NMM_ued!I$5/I$9)</f>
        <v>3.5782004145666312E-2</v>
      </c>
      <c r="J72" s="113">
        <f>IF(NMM_ued!J$5=0,"",NMM_ued!J$5/J$9)</f>
        <v>2.3237376129945857E-2</v>
      </c>
      <c r="K72" s="113">
        <f>IF(NMM_ued!K$5=0,"",NMM_ued!K$5/K$9)</f>
        <v>2.574293283190059E-2</v>
      </c>
      <c r="L72" s="113">
        <f>IF(NMM_ued!L$5=0,"",NMM_ued!L$5/L$9)</f>
        <v>2.3655780492343133E-2</v>
      </c>
      <c r="M72" s="113">
        <f>IF(NMM_ued!M$5=0,"",NMM_ued!M$5/M$9)</f>
        <v>2.4138991554700218E-2</v>
      </c>
      <c r="N72" s="113">
        <f>IF(NMM_ued!N$5=0,"",NMM_ued!N$5/N$9)</f>
        <v>3.1929652700037121E-2</v>
      </c>
      <c r="O72" s="113">
        <f>IF(NMM_ued!O$5=0,"",NMM_ued!O$5/O$9)</f>
        <v>1.8313925025001909E-2</v>
      </c>
      <c r="P72" s="113">
        <f>IF(NMM_ued!P$5=0,"",NMM_ued!P$5/P$9)</f>
        <v>1.9422705768327234E-2</v>
      </c>
      <c r="Q72" s="113">
        <f>IF(NMM_ued!Q$5=0,"",NMM_ued!Q$5/Q$9)</f>
        <v>2.1304958415896663E-2</v>
      </c>
    </row>
    <row r="73" spans="1:17" x14ac:dyDescent="0.25">
      <c r="A73" s="180" t="s">
        <v>37</v>
      </c>
      <c r="B73" s="182">
        <f>IF(NMM_ued!B$47=0,"",NMM_ued!B$47/B$10)</f>
        <v>5.0490310513552836E-2</v>
      </c>
      <c r="C73" s="182">
        <f>IF(NMM_ued!C$47=0,"",NMM_ued!C$47/C$10)</f>
        <v>4.7945732073563792E-2</v>
      </c>
      <c r="D73" s="182">
        <f>IF(NMM_ued!D$47=0,"",NMM_ued!D$47/D$10)</f>
        <v>4.7324077379386632E-2</v>
      </c>
      <c r="E73" s="182">
        <f>IF(NMM_ued!E$47=0,"",NMM_ued!E$47/E$10)</f>
        <v>3.2916202480717957E-2</v>
      </c>
      <c r="F73" s="182">
        <f>IF(NMM_ued!F$47=0,"",NMM_ued!F$47/F$10)</f>
        <v>4.1570687669035565E-2</v>
      </c>
      <c r="G73" s="182">
        <f>IF(NMM_ued!G$47=0,"",NMM_ued!G$47/G$10)</f>
        <v>4.068953973298934E-2</v>
      </c>
      <c r="H73" s="182">
        <f>IF(NMM_ued!H$47=0,"",NMM_ued!H$47/H$10)</f>
        <v>3.8787988592537882E-2</v>
      </c>
      <c r="I73" s="182">
        <f>IF(NMM_ued!I$47=0,"",NMM_ued!I$47/I$10)</f>
        <v>2.5058880448884872E-2</v>
      </c>
      <c r="J73" s="182">
        <f>IF(NMM_ued!J$47=0,"",NMM_ued!J$47/J$10)</f>
        <v>2.0014916321124374E-2</v>
      </c>
      <c r="K73" s="182">
        <f>IF(NMM_ued!K$47=0,"",NMM_ued!K$47/K$10)</f>
        <v>2.1220642397761377E-2</v>
      </c>
      <c r="L73" s="182">
        <f>IF(NMM_ued!L$47=0,"",NMM_ued!L$47/L$10)</f>
        <v>2.0154831455442276E-2</v>
      </c>
      <c r="M73" s="182">
        <f>IF(NMM_ued!M$47=0,"",NMM_ued!M$47/M$10)</f>
        <v>2.0885029052735687E-2</v>
      </c>
      <c r="N73" s="182">
        <f>IF(NMM_ued!N$47=0,"",NMM_ued!N$47/N$10)</f>
        <v>2.7290840975197319E-2</v>
      </c>
      <c r="O73" s="182">
        <f>IF(NMM_ued!O$47=0,"",NMM_ued!O$47/O$10)</f>
        <v>2.2637084064686522E-2</v>
      </c>
      <c r="P73" s="182">
        <f>IF(NMM_ued!P$47=0,"",NMM_ued!P$47/P$10)</f>
        <v>2.3721223014551124E-2</v>
      </c>
      <c r="Q73" s="182">
        <f>IF(NMM_ued!Q$47=0,"",NMM_ued!Q$47/Q$10)</f>
        <v>2.6052819731637478E-2</v>
      </c>
    </row>
    <row r="74" spans="1:17" x14ac:dyDescent="0.25">
      <c r="A74" s="108" t="s">
        <v>36</v>
      </c>
      <c r="B74" s="112">
        <f>IF(NMM_ued!B$97=0,"",NMM_ued!B$97/B$11)</f>
        <v>0.24059485310974976</v>
      </c>
      <c r="C74" s="112">
        <f>IF(NMM_ued!C$97=0,"",NMM_ued!C$97/C$11)</f>
        <v>0.24012883449272876</v>
      </c>
      <c r="D74" s="112">
        <f>IF(NMM_ued!D$97=0,"",NMM_ued!D$97/D$11)</f>
        <v>0.24370555458964996</v>
      </c>
      <c r="E74" s="112">
        <f>IF(NMM_ued!E$97=0,"",NMM_ued!E$97/E$11)</f>
        <v>0.16265437796042362</v>
      </c>
      <c r="F74" s="112">
        <f>IF(NMM_ued!F$97=0,"",NMM_ued!F$97/F$11)</f>
        <v>0.20229631721642541</v>
      </c>
      <c r="G74" s="112">
        <f>IF(NMM_ued!G$97=0,"",NMM_ued!G$97/G$11)</f>
        <v>0.18925402857265172</v>
      </c>
      <c r="H74" s="112">
        <f>IF(NMM_ued!H$97=0,"",NMM_ued!H$97/H$11)</f>
        <v>0.18646654783623523</v>
      </c>
      <c r="I74" s="112">
        <f>IF(NMM_ued!I$97=0,"",NMM_ued!I$97/I$11)</f>
        <v>0.13102183602405162</v>
      </c>
      <c r="J74" s="112">
        <f>IF(NMM_ued!J$97=0,"",NMM_ued!J$97/J$11)</f>
        <v>0.11230824070837321</v>
      </c>
      <c r="K74" s="112">
        <f>IF(NMM_ued!K$97=0,"",NMM_ued!K$97/K$11)</f>
        <v>0.11883963656305144</v>
      </c>
      <c r="L74" s="112">
        <f>IF(NMM_ued!L$97=0,"",NMM_ued!L$97/L$11)</f>
        <v>0.11342603806375813</v>
      </c>
      <c r="M74" s="112">
        <f>IF(NMM_ued!M$97=0,"",NMM_ued!M$97/M$11)</f>
        <v>0.11620693347673212</v>
      </c>
      <c r="N74" s="112">
        <f>IF(NMM_ued!N$97=0,"",NMM_ued!N$97/N$11)</f>
        <v>0.14830868064411559</v>
      </c>
      <c r="O74" s="112">
        <f>IF(NMM_ued!O$97=0,"",NMM_ued!O$97/O$11)</f>
        <v>8.8578360263966441E-2</v>
      </c>
      <c r="P74" s="112">
        <f>IF(NMM_ued!P$97=0,"",NMM_ued!P$97/P$11)</f>
        <v>9.3378005670845976E-2</v>
      </c>
      <c r="Q74" s="112">
        <f>IF(NMM_ued!Q$97=0,"",NMM_ued!Q$97/Q$11)</f>
        <v>0.10376048005823672</v>
      </c>
    </row>
    <row r="75" spans="1:17" x14ac:dyDescent="0.25">
      <c r="A75" s="39" t="s">
        <v>60</v>
      </c>
      <c r="B75" s="111">
        <f t="shared" ref="B75:Q75" si="15">IF(B$50=0,"",B$58/B$50)</f>
        <v>5.8099345174563437</v>
      </c>
      <c r="C75" s="111">
        <f t="shared" si="15"/>
        <v>5.9607965350336363</v>
      </c>
      <c r="D75" s="111">
        <f t="shared" si="15"/>
        <v>5.5914689349529976</v>
      </c>
      <c r="E75" s="111">
        <f t="shared" si="15"/>
        <v>7.4150226262823331</v>
      </c>
      <c r="F75" s="111">
        <f t="shared" si="15"/>
        <v>6.4778972342175258</v>
      </c>
      <c r="G75" s="111">
        <f t="shared" si="15"/>
        <v>6.4907418773199117</v>
      </c>
      <c r="H75" s="111">
        <f t="shared" si="15"/>
        <v>6.9276943041713936</v>
      </c>
      <c r="I75" s="111">
        <f t="shared" si="15"/>
        <v>9.1609526049094168</v>
      </c>
      <c r="J75" s="111">
        <f t="shared" si="15"/>
        <v>9.8514653720879988</v>
      </c>
      <c r="K75" s="111">
        <f t="shared" si="15"/>
        <v>8.7845807719915996</v>
      </c>
      <c r="L75" s="111">
        <f t="shared" si="15"/>
        <v>8.6093085144048676</v>
      </c>
      <c r="M75" s="111">
        <f t="shared" si="15"/>
        <v>8.459412716765911</v>
      </c>
      <c r="N75" s="111">
        <f t="shared" si="15"/>
        <v>7.4733575349292325</v>
      </c>
      <c r="O75" s="111">
        <f t="shared" si="15"/>
        <v>7.2771994701166314</v>
      </c>
      <c r="P75" s="111">
        <f t="shared" si="15"/>
        <v>7.5682157411924829</v>
      </c>
      <c r="Q75" s="111">
        <f t="shared" si="15"/>
        <v>7.4202883990984336</v>
      </c>
    </row>
    <row r="76" spans="1:17" x14ac:dyDescent="0.25">
      <c r="A76" s="110" t="s">
        <v>199</v>
      </c>
      <c r="B76" s="109">
        <f t="shared" ref="B76:Q76" si="16">IF(B$51=0,"",B$59/B$51)</f>
        <v>8.6707131589339692</v>
      </c>
      <c r="C76" s="109">
        <f t="shared" si="16"/>
        <v>9.377791116737157</v>
      </c>
      <c r="D76" s="109">
        <f t="shared" si="16"/>
        <v>8.8668376222253897</v>
      </c>
      <c r="E76" s="109">
        <f t="shared" si="16"/>
        <v>11.92625713769409</v>
      </c>
      <c r="F76" s="109">
        <f t="shared" si="16"/>
        <v>9.9605143726138508</v>
      </c>
      <c r="G76" s="109">
        <f t="shared" si="16"/>
        <v>9.4721482332725344</v>
      </c>
      <c r="H76" s="109">
        <f t="shared" si="16"/>
        <v>9.7454052024281381</v>
      </c>
      <c r="I76" s="109">
        <f t="shared" si="16"/>
        <v>13.14456308120517</v>
      </c>
      <c r="J76" s="109">
        <f t="shared" si="16"/>
        <v>21.04026546944802</v>
      </c>
      <c r="K76" s="109">
        <f t="shared" si="16"/>
        <v>16.096190527115464</v>
      </c>
      <c r="L76" s="109">
        <f t="shared" si="16"/>
        <v>17.900207699295258</v>
      </c>
      <c r="M76" s="109">
        <f t="shared" si="16"/>
        <v>17.246275623002468</v>
      </c>
      <c r="N76" s="109">
        <f t="shared" si="16"/>
        <v>13.627522851962139</v>
      </c>
      <c r="O76" s="109">
        <f t="shared" si="16"/>
        <v>20.868534135970155</v>
      </c>
      <c r="P76" s="109">
        <f t="shared" si="16"/>
        <v>20.234844823868105</v>
      </c>
      <c r="Q76" s="109">
        <f t="shared" si="16"/>
        <v>20.042043028388047</v>
      </c>
    </row>
    <row r="77" spans="1:17" x14ac:dyDescent="0.25">
      <c r="A77" s="180" t="s">
        <v>198</v>
      </c>
      <c r="B77" s="178">
        <f t="shared" ref="B77:Q77" si="17">IF(B$52=0,"",B$60/B$52)</f>
        <v>2.3862389420666497</v>
      </c>
      <c r="C77" s="178">
        <f t="shared" si="17"/>
        <v>2.4276758733066259</v>
      </c>
      <c r="D77" s="178">
        <f t="shared" si="17"/>
        <v>2.5227461766268999</v>
      </c>
      <c r="E77" s="178">
        <f t="shared" si="17"/>
        <v>2.7657154407221514</v>
      </c>
      <c r="F77" s="178">
        <f t="shared" si="17"/>
        <v>2.5417191292529013</v>
      </c>
      <c r="G77" s="178">
        <f t="shared" si="17"/>
        <v>2.0787145598028856</v>
      </c>
      <c r="H77" s="178">
        <f t="shared" si="17"/>
        <v>2.3133594985087931</v>
      </c>
      <c r="I77" s="178">
        <f t="shared" si="17"/>
        <v>4.1157757421038168</v>
      </c>
      <c r="J77" s="178">
        <f t="shared" si="17"/>
        <v>3.8932992259421879</v>
      </c>
      <c r="K77" s="178">
        <f t="shared" si="17"/>
        <v>4.490793328485795</v>
      </c>
      <c r="L77" s="178">
        <f t="shared" si="17"/>
        <v>3.9564031968439375</v>
      </c>
      <c r="M77" s="178">
        <f t="shared" si="17"/>
        <v>3.5920876271334108</v>
      </c>
      <c r="N77" s="178">
        <f t="shared" si="17"/>
        <v>4.8959027608200643</v>
      </c>
      <c r="O77" s="178">
        <f t="shared" si="17"/>
        <v>2.6768868307832272</v>
      </c>
      <c r="P77" s="178">
        <f t="shared" si="17"/>
        <v>3.1931683752366284</v>
      </c>
      <c r="Q77" s="178">
        <f t="shared" si="17"/>
        <v>3.3762581210599003</v>
      </c>
    </row>
    <row r="78" spans="1:17" x14ac:dyDescent="0.25">
      <c r="A78" s="108" t="s">
        <v>197</v>
      </c>
      <c r="B78" s="107">
        <f t="shared" ref="B78:Q78" si="18">IF(B$53=0,"",B$61/B$53)</f>
        <v>2.0761906970194866</v>
      </c>
      <c r="C78" s="107">
        <f t="shared" si="18"/>
        <v>2.1853023314955102</v>
      </c>
      <c r="D78" s="107">
        <f t="shared" si="18"/>
        <v>2.1770028825861254</v>
      </c>
      <c r="E78" s="107">
        <f t="shared" si="18"/>
        <v>2.3354211051881602</v>
      </c>
      <c r="F78" s="107">
        <f t="shared" si="18"/>
        <v>1.9162872089369107</v>
      </c>
      <c r="G78" s="107">
        <f t="shared" si="18"/>
        <v>1.7510805395514706</v>
      </c>
      <c r="H78" s="107">
        <f t="shared" si="18"/>
        <v>0.90668962160568412</v>
      </c>
      <c r="I78" s="107">
        <f t="shared" si="18"/>
        <v>1.4908585685464948</v>
      </c>
      <c r="J78" s="107">
        <f t="shared" si="18"/>
        <v>1.6950289005852912</v>
      </c>
      <c r="K78" s="107">
        <f t="shared" si="18"/>
        <v>1.738238813631007</v>
      </c>
      <c r="L78" s="107">
        <f t="shared" si="18"/>
        <v>1.5482656655813662</v>
      </c>
      <c r="M78" s="107">
        <f t="shared" si="18"/>
        <v>1.6368626011375835</v>
      </c>
      <c r="N78" s="107">
        <f t="shared" si="18"/>
        <v>1.8358071813771515</v>
      </c>
      <c r="O78" s="107">
        <f t="shared" si="18"/>
        <v>1.7995848396503784</v>
      </c>
      <c r="P78" s="107">
        <f t="shared" si="18"/>
        <v>1.7436700283674949</v>
      </c>
      <c r="Q78" s="107">
        <f t="shared" si="18"/>
        <v>1.607043542125717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654.26400000000001</v>
      </c>
      <c r="C5" s="96">
        <v>650.50025312677008</v>
      </c>
      <c r="D5" s="96">
        <v>685.6002466740207</v>
      </c>
      <c r="E5" s="96">
        <v>444.84997098661609</v>
      </c>
      <c r="F5" s="96">
        <v>646.19404250638195</v>
      </c>
      <c r="G5" s="96">
        <v>665.16872173719844</v>
      </c>
      <c r="H5" s="96">
        <v>695.71306874484139</v>
      </c>
      <c r="I5" s="96">
        <v>535.45304965212847</v>
      </c>
      <c r="J5" s="96">
        <v>312.47475401317632</v>
      </c>
      <c r="K5" s="96">
        <v>307.62854713486985</v>
      </c>
      <c r="L5" s="96">
        <v>248.39701170198418</v>
      </c>
      <c r="M5" s="96">
        <v>287.51754369889272</v>
      </c>
      <c r="N5" s="96">
        <v>384.31377944850192</v>
      </c>
      <c r="O5" s="96">
        <v>208.65993976618427</v>
      </c>
      <c r="P5" s="96">
        <v>234.76977196750263</v>
      </c>
      <c r="Q5" s="96">
        <v>254.16318051883536</v>
      </c>
    </row>
    <row r="6" spans="1:17" x14ac:dyDescent="0.25">
      <c r="A6" s="132" t="s">
        <v>83</v>
      </c>
      <c r="B6" s="160">
        <v>5.1814754326356889</v>
      </c>
      <c r="C6" s="160">
        <v>5.1516682570027639</v>
      </c>
      <c r="D6" s="160">
        <v>5.4296443557194136</v>
      </c>
      <c r="E6" s="160">
        <v>3.5230108883812195</v>
      </c>
      <c r="F6" s="160">
        <v>5.1175650134538353</v>
      </c>
      <c r="G6" s="160">
        <v>5.267835904526275</v>
      </c>
      <c r="H6" s="160">
        <v>5.5097333398520778</v>
      </c>
      <c r="I6" s="160">
        <v>4.2405463575901496</v>
      </c>
      <c r="J6" s="160">
        <v>2.4746589469054592</v>
      </c>
      <c r="K6" s="160">
        <v>2.4362791768410585</v>
      </c>
      <c r="L6" s="160">
        <v>1.9671921635210723</v>
      </c>
      <c r="M6" s="160">
        <v>2.2770091111960475</v>
      </c>
      <c r="N6" s="160">
        <v>3.0435915878541135</v>
      </c>
      <c r="O6" s="160">
        <v>1.6524924979423083</v>
      </c>
      <c r="P6" s="160">
        <v>1.8592705785051564</v>
      </c>
      <c r="Q6" s="160">
        <v>2.0128576167096082</v>
      </c>
    </row>
    <row r="7" spans="1:17" x14ac:dyDescent="0.25">
      <c r="A7" s="76" t="s">
        <v>82</v>
      </c>
      <c r="B7" s="159">
        <v>2.0725901730542753</v>
      </c>
      <c r="C7" s="159">
        <v>2.0606673028011051</v>
      </c>
      <c r="D7" s="159">
        <v>2.1718577422877652</v>
      </c>
      <c r="E7" s="159">
        <v>1.4092043553524876</v>
      </c>
      <c r="F7" s="159">
        <v>2.0470260053815341</v>
      </c>
      <c r="G7" s="159">
        <v>2.1071343618105094</v>
      </c>
      <c r="H7" s="159">
        <v>2.203893335940831</v>
      </c>
      <c r="I7" s="159">
        <v>1.6962185430360595</v>
      </c>
      <c r="J7" s="159">
        <v>0.98986357876218356</v>
      </c>
      <c r="K7" s="159">
        <v>0.9745116707364232</v>
      </c>
      <c r="L7" s="159">
        <v>0.78687686540842883</v>
      </c>
      <c r="M7" s="159">
        <v>0.91080364447841888</v>
      </c>
      <c r="N7" s="159">
        <v>1.2174366351416452</v>
      </c>
      <c r="O7" s="159">
        <v>0.66099699917692323</v>
      </c>
      <c r="P7" s="159">
        <v>0.74370823140206244</v>
      </c>
      <c r="Q7" s="159">
        <v>0.80514304668384318</v>
      </c>
    </row>
    <row r="8" spans="1:17" x14ac:dyDescent="0.25">
      <c r="A8" s="76" t="s">
        <v>81</v>
      </c>
      <c r="B8" s="159">
        <v>8.8085082354806712</v>
      </c>
      <c r="C8" s="159">
        <v>8.7578360369046973</v>
      </c>
      <c r="D8" s="159">
        <v>9.2303954047230032</v>
      </c>
      <c r="E8" s="159">
        <v>5.9891185102480726</v>
      </c>
      <c r="F8" s="159">
        <v>8.6998605228715196</v>
      </c>
      <c r="G8" s="159">
        <v>8.9553210376946666</v>
      </c>
      <c r="H8" s="159">
        <v>9.3665466777485324</v>
      </c>
      <c r="I8" s="159">
        <v>7.2089288079032539</v>
      </c>
      <c r="J8" s="159">
        <v>4.2069202097392804</v>
      </c>
      <c r="K8" s="159">
        <v>4.1416746006297993</v>
      </c>
      <c r="L8" s="159">
        <v>3.3442266779858225</v>
      </c>
      <c r="M8" s="159">
        <v>3.8709154890332806</v>
      </c>
      <c r="N8" s="159">
        <v>5.1741056993519923</v>
      </c>
      <c r="O8" s="159">
        <v>2.8092372465019242</v>
      </c>
      <c r="P8" s="159">
        <v>3.1607599834587656</v>
      </c>
      <c r="Q8" s="159">
        <v>3.4218579484063341</v>
      </c>
    </row>
    <row r="9" spans="1:17" x14ac:dyDescent="0.25">
      <c r="A9" s="76" t="s">
        <v>80</v>
      </c>
      <c r="B9" s="159">
        <v>1.0362950865271376</v>
      </c>
      <c r="C9" s="159">
        <v>1.0303336514005526</v>
      </c>
      <c r="D9" s="159">
        <v>1.0859288711438826</v>
      </c>
      <c r="E9" s="159">
        <v>0.70460217767624378</v>
      </c>
      <c r="F9" s="159">
        <v>1.0235130026907671</v>
      </c>
      <c r="G9" s="159">
        <v>1.0535671809052547</v>
      </c>
      <c r="H9" s="159">
        <v>1.1019466679704155</v>
      </c>
      <c r="I9" s="159">
        <v>0.84810927151802973</v>
      </c>
      <c r="J9" s="159">
        <v>0.49493178938109178</v>
      </c>
      <c r="K9" s="159">
        <v>0.4872558353682116</v>
      </c>
      <c r="L9" s="159">
        <v>0.39343843270421441</v>
      </c>
      <c r="M9" s="159">
        <v>0.45540182223920944</v>
      </c>
      <c r="N9" s="159">
        <v>0.60871831757082262</v>
      </c>
      <c r="O9" s="159">
        <v>0.33049849958846161</v>
      </c>
      <c r="P9" s="159">
        <v>0.37185411570103122</v>
      </c>
      <c r="Q9" s="159">
        <v>0.40257152334192159</v>
      </c>
    </row>
    <row r="10" spans="1:17" x14ac:dyDescent="0.25">
      <c r="A10" s="129" t="s">
        <v>79</v>
      </c>
      <c r="B10" s="158">
        <v>3.1088852595814132</v>
      </c>
      <c r="C10" s="158">
        <v>3.0910009542016583</v>
      </c>
      <c r="D10" s="158">
        <v>3.257786613431648</v>
      </c>
      <c r="E10" s="158">
        <v>2.1138065330287312</v>
      </c>
      <c r="F10" s="158">
        <v>3.0705390080723012</v>
      </c>
      <c r="G10" s="158">
        <v>3.1607015427157648</v>
      </c>
      <c r="H10" s="158">
        <v>3.3058400039112468</v>
      </c>
      <c r="I10" s="158">
        <v>2.5443278145540895</v>
      </c>
      <c r="J10" s="158">
        <v>1.4847953681432755</v>
      </c>
      <c r="K10" s="158">
        <v>1.4617675061046349</v>
      </c>
      <c r="L10" s="158">
        <v>1.1803152981126432</v>
      </c>
      <c r="M10" s="158">
        <v>1.3662054667176284</v>
      </c>
      <c r="N10" s="158">
        <v>1.8261549527124679</v>
      </c>
      <c r="O10" s="158">
        <v>0.99149549876538501</v>
      </c>
      <c r="P10" s="158">
        <v>1.1155623471030938</v>
      </c>
      <c r="Q10" s="158">
        <v>1.207714570025765</v>
      </c>
    </row>
    <row r="11" spans="1:17" x14ac:dyDescent="0.25">
      <c r="A11" s="92" t="s">
        <v>125</v>
      </c>
      <c r="B11" s="91">
        <v>0.62177705191628263</v>
      </c>
      <c r="C11" s="91">
        <v>0.61820019084033162</v>
      </c>
      <c r="D11" s="91">
        <v>0.44562881333240251</v>
      </c>
      <c r="E11" s="91">
        <v>0.42276130660574623</v>
      </c>
      <c r="F11" s="91">
        <v>0.61410780161446032</v>
      </c>
      <c r="G11" s="91">
        <v>0.63214030854315295</v>
      </c>
      <c r="H11" s="91">
        <v>0.66116800078224935</v>
      </c>
      <c r="I11" s="91">
        <v>0.50886556291081786</v>
      </c>
      <c r="J11" s="91">
        <v>0.29695907362865515</v>
      </c>
      <c r="K11" s="91">
        <v>0.29235350122092696</v>
      </c>
      <c r="L11" s="91">
        <v>0.23606305962252863</v>
      </c>
      <c r="M11" s="91">
        <v>0.2732410933435257</v>
      </c>
      <c r="N11" s="91">
        <v>0.36523099054249358</v>
      </c>
      <c r="O11" s="91">
        <v>0.198299099753077</v>
      </c>
      <c r="P11" s="91">
        <v>0.22311246942061874</v>
      </c>
      <c r="Q11" s="91">
        <v>0.24154291400515301</v>
      </c>
    </row>
    <row r="12" spans="1:17" x14ac:dyDescent="0.25">
      <c r="A12" s="92" t="s">
        <v>26</v>
      </c>
      <c r="B12" s="91">
        <v>0.93266557787442383</v>
      </c>
      <c r="C12" s="91">
        <v>0.92730028626049743</v>
      </c>
      <c r="D12" s="91">
        <v>0.97733598402949429</v>
      </c>
      <c r="E12" s="91">
        <v>0.63414195990861943</v>
      </c>
      <c r="F12" s="91">
        <v>0.92116170242169038</v>
      </c>
      <c r="G12" s="91">
        <v>0.94821046281472943</v>
      </c>
      <c r="H12" s="91">
        <v>0.99175200117337392</v>
      </c>
      <c r="I12" s="91">
        <v>0.7632983443662269</v>
      </c>
      <c r="J12" s="91">
        <v>0.44543861044298261</v>
      </c>
      <c r="K12" s="91">
        <v>0.43853025183139038</v>
      </c>
      <c r="L12" s="91">
        <v>0.35409458943379296</v>
      </c>
      <c r="M12" s="91">
        <v>0.40986164001528846</v>
      </c>
      <c r="N12" s="91">
        <v>0.5478464858137404</v>
      </c>
      <c r="O12" s="91">
        <v>0.29744864962961548</v>
      </c>
      <c r="P12" s="91">
        <v>0.33466870413092814</v>
      </c>
      <c r="Q12" s="91">
        <v>0.36231437100772945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1.5544426297907066</v>
      </c>
      <c r="C14" s="157">
        <v>1.5455004771008289</v>
      </c>
      <c r="D14" s="157">
        <v>1.8348218160697514</v>
      </c>
      <c r="E14" s="157">
        <v>1.0569032665143656</v>
      </c>
      <c r="F14" s="157">
        <v>1.5352695040361508</v>
      </c>
      <c r="G14" s="157">
        <v>1.5803507713578824</v>
      </c>
      <c r="H14" s="157">
        <v>1.6529200019556236</v>
      </c>
      <c r="I14" s="157">
        <v>1.2721639072770448</v>
      </c>
      <c r="J14" s="157">
        <v>0.74239768407163775</v>
      </c>
      <c r="K14" s="157">
        <v>0.73088375305231756</v>
      </c>
      <c r="L14" s="157">
        <v>0.59015764905632162</v>
      </c>
      <c r="M14" s="157">
        <v>0.68310273335881422</v>
      </c>
      <c r="N14" s="157">
        <v>0.91307747635623404</v>
      </c>
      <c r="O14" s="157">
        <v>0.49574774938269245</v>
      </c>
      <c r="P14" s="157">
        <v>0.55778117355154688</v>
      </c>
      <c r="Q14" s="157">
        <v>0.60385728501288249</v>
      </c>
    </row>
    <row r="15" spans="1:17" x14ac:dyDescent="0.25">
      <c r="A15" s="156" t="s">
        <v>214</v>
      </c>
      <c r="B15" s="155">
        <v>33.521178082867038</v>
      </c>
      <c r="C15" s="155">
        <v>33.328342730170917</v>
      </c>
      <c r="D15" s="155">
        <v>35.126688863237803</v>
      </c>
      <c r="E15" s="155">
        <v>22.791862455523443</v>
      </c>
      <c r="F15" s="155">
        <v>33.107714278860186</v>
      </c>
      <c r="G15" s="155">
        <v>34.079880868434849</v>
      </c>
      <c r="H15" s="155">
        <v>35.644818715340818</v>
      </c>
      <c r="I15" s="155">
        <v>27.433905934612397</v>
      </c>
      <c r="J15" s="155">
        <v>16.009625893638891</v>
      </c>
      <c r="K15" s="155">
        <v>15.761330765381603</v>
      </c>
      <c r="L15" s="155">
        <v>12.726606483795868</v>
      </c>
      <c r="M15" s="155">
        <v>14.730944671079394</v>
      </c>
      <c r="N15" s="155">
        <v>19.690294194075971</v>
      </c>
      <c r="O15" s="155">
        <v>10.690679908511813</v>
      </c>
      <c r="P15" s="155">
        <v>12.028415646584163</v>
      </c>
      <c r="Q15" s="155">
        <v>13.022035808602892</v>
      </c>
    </row>
    <row r="16" spans="1:17" x14ac:dyDescent="0.25">
      <c r="A16" s="156" t="s">
        <v>213</v>
      </c>
      <c r="B16" s="204">
        <v>221.68250788763953</v>
      </c>
      <c r="C16" s="204">
        <v>220.40724767782839</v>
      </c>
      <c r="D16" s="204">
        <v>232.30008389744998</v>
      </c>
      <c r="E16" s="204">
        <v>150.72731680492387</v>
      </c>
      <c r="F16" s="204">
        <v>218.94818593849988</v>
      </c>
      <c r="G16" s="204">
        <v>225.37732536578139</v>
      </c>
      <c r="H16" s="204">
        <v>235.72658414579161</v>
      </c>
      <c r="I16" s="204">
        <v>181.42611377512534</v>
      </c>
      <c r="J16" s="204">
        <v>105.87497878717792</v>
      </c>
      <c r="K16" s="204">
        <v>104.23295157106134</v>
      </c>
      <c r="L16" s="204">
        <v>84.163690048499063</v>
      </c>
      <c r="M16" s="204">
        <v>97.418794475723146</v>
      </c>
      <c r="N16" s="204">
        <v>130.2160021702571</v>
      </c>
      <c r="O16" s="204">
        <v>70.699685055346976</v>
      </c>
      <c r="P16" s="204">
        <v>79.546409134485828</v>
      </c>
      <c r="Q16" s="204">
        <v>86.117425488968166</v>
      </c>
    </row>
    <row r="17" spans="1:17" x14ac:dyDescent="0.25">
      <c r="A17" s="152" t="s">
        <v>227</v>
      </c>
      <c r="B17" s="151">
        <v>207.76805660795887</v>
      </c>
      <c r="C17" s="151">
        <v>206.57284126153104</v>
      </c>
      <c r="D17" s="151">
        <v>217.71919418063428</v>
      </c>
      <c r="E17" s="151">
        <v>141.2665437101783</v>
      </c>
      <c r="F17" s="151">
        <v>205.20536114350131</v>
      </c>
      <c r="G17" s="151">
        <v>211.23095972228012</v>
      </c>
      <c r="H17" s="151">
        <v>220.93062166017845</v>
      </c>
      <c r="I17" s="151">
        <v>170.03845470792774</v>
      </c>
      <c r="J17" s="151">
        <v>99.229473699252353</v>
      </c>
      <c r="K17" s="151">
        <v>97.690512385431234</v>
      </c>
      <c r="L17" s="151">
        <v>78.880947734470595</v>
      </c>
      <c r="M17" s="151">
        <v>91.30406272546378</v>
      </c>
      <c r="N17" s="151">
        <v>122.04267250479161</v>
      </c>
      <c r="O17" s="151">
        <v>66.262044338606216</v>
      </c>
      <c r="P17" s="151">
        <v>74.55348188496032</v>
      </c>
      <c r="Q17" s="151">
        <v>80.712052134453756</v>
      </c>
    </row>
    <row r="18" spans="1:17" x14ac:dyDescent="0.25">
      <c r="A18" s="154" t="s">
        <v>33</v>
      </c>
      <c r="B18" s="83">
        <v>6.7753447783412524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28.31639194947358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6.4295602794537858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29.020799710704853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184.46011464672384</v>
      </c>
      <c r="C22" s="208">
        <v>206.57284126153104</v>
      </c>
      <c r="D22" s="208">
        <v>217.71919418063428</v>
      </c>
      <c r="E22" s="208">
        <v>141.2665437101783</v>
      </c>
      <c r="F22" s="208">
        <v>205.20536114350131</v>
      </c>
      <c r="G22" s="208">
        <v>211.23095972228012</v>
      </c>
      <c r="H22" s="208">
        <v>153.69550000000001</v>
      </c>
      <c r="I22" s="208">
        <v>170.03845470792774</v>
      </c>
      <c r="J22" s="208">
        <v>99.229473699252353</v>
      </c>
      <c r="K22" s="208">
        <v>97.690512385431234</v>
      </c>
      <c r="L22" s="208">
        <v>53.489115579926306</v>
      </c>
      <c r="M22" s="208">
        <v>91.30406272546378</v>
      </c>
      <c r="N22" s="208">
        <v>122.04267250479161</v>
      </c>
      <c r="O22" s="208">
        <v>66.262044338606216</v>
      </c>
      <c r="P22" s="208">
        <v>74.55348188496032</v>
      </c>
      <c r="Q22" s="208">
        <v>80.712052134453756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10.103036903439992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9.8979299999999988</v>
      </c>
      <c r="I24" s="208">
        <v>0</v>
      </c>
      <c r="J24" s="208">
        <v>0</v>
      </c>
      <c r="K24" s="208">
        <v>0</v>
      </c>
      <c r="L24" s="208">
        <v>25.391832154544289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13.914451279680659</v>
      </c>
      <c r="C25" s="264">
        <v>13.834406416297362</v>
      </c>
      <c r="D25" s="264">
        <v>14.580889716815692</v>
      </c>
      <c r="E25" s="264">
        <v>9.4607730947455817</v>
      </c>
      <c r="F25" s="264">
        <v>13.742824794998569</v>
      </c>
      <c r="G25" s="264">
        <v>14.146365643501259</v>
      </c>
      <c r="H25" s="264">
        <v>14.79596248561317</v>
      </c>
      <c r="I25" s="264">
        <v>11.3876590671976</v>
      </c>
      <c r="J25" s="264">
        <v>6.6455050879255779</v>
      </c>
      <c r="K25" s="264">
        <v>6.5424391856300996</v>
      </c>
      <c r="L25" s="264">
        <v>5.2827423140284733</v>
      </c>
      <c r="M25" s="264">
        <v>6.1147317502593719</v>
      </c>
      <c r="N25" s="264">
        <v>8.1733296654654986</v>
      </c>
      <c r="O25" s="264">
        <v>4.4376407167407521</v>
      </c>
      <c r="P25" s="264">
        <v>4.9929272495255015</v>
      </c>
      <c r="Q25" s="264">
        <v>5.405373354514408</v>
      </c>
    </row>
    <row r="26" spans="1:17" x14ac:dyDescent="0.25">
      <c r="A26" s="150" t="s">
        <v>33</v>
      </c>
      <c r="B26" s="87">
        <v>2.0532771941781238E-2</v>
      </c>
      <c r="C26" s="87">
        <v>0.43401178880569902</v>
      </c>
      <c r="D26" s="87">
        <v>1.9620825060865235</v>
      </c>
      <c r="E26" s="87">
        <v>5.9614830947455815</v>
      </c>
      <c r="F26" s="87">
        <v>10.342534794998569</v>
      </c>
      <c r="G26" s="87">
        <v>1.0952163730251416</v>
      </c>
      <c r="H26" s="87">
        <v>5.8301280505264161</v>
      </c>
      <c r="I26" s="87">
        <v>1.3878935402835386</v>
      </c>
      <c r="J26" s="87">
        <v>5.2454950879255779</v>
      </c>
      <c r="K26" s="87">
        <v>6.4424191856300999</v>
      </c>
      <c r="L26" s="87">
        <v>3.2843103822951498</v>
      </c>
      <c r="M26" s="87">
        <v>6.1147317502593719</v>
      </c>
      <c r="N26" s="87">
        <v>8.1733296654654986</v>
      </c>
      <c r="O26" s="87">
        <v>4.4376407167407521</v>
      </c>
      <c r="P26" s="87">
        <v>4.9929272495255015</v>
      </c>
      <c r="Q26" s="87">
        <v>5.405373354514408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1.0186772107291684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9.0968900000000001</v>
      </c>
      <c r="D33" s="87">
        <v>9.7998700000000003</v>
      </c>
      <c r="E33" s="87">
        <v>3.4992899999999998</v>
      </c>
      <c r="F33" s="87">
        <v>3.40029</v>
      </c>
      <c r="G33" s="87">
        <v>3.4393076712594222</v>
      </c>
      <c r="H33" s="87">
        <v>3.6996899999999999</v>
      </c>
      <c r="I33" s="87">
        <v>1.59982</v>
      </c>
      <c r="J33" s="87">
        <v>1.40001</v>
      </c>
      <c r="K33" s="87">
        <v>0.10002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13.893918507738878</v>
      </c>
      <c r="C35" s="87">
        <v>4.3035046274916633</v>
      </c>
      <c r="D35" s="87">
        <v>1.80026</v>
      </c>
      <c r="E35" s="87">
        <v>0</v>
      </c>
      <c r="F35" s="87">
        <v>0</v>
      </c>
      <c r="G35" s="87">
        <v>9.6118415992166959</v>
      </c>
      <c r="H35" s="87">
        <v>5.2661444350867557</v>
      </c>
      <c r="I35" s="87">
        <v>8.3999455269140615</v>
      </c>
      <c r="J35" s="87">
        <v>0</v>
      </c>
      <c r="K35" s="87">
        <v>0</v>
      </c>
      <c r="L35" s="87">
        <v>1.9984319317333235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360.5107831553625</v>
      </c>
      <c r="C36" s="204">
        <v>358.43689351315896</v>
      </c>
      <c r="D36" s="204">
        <v>377.77759720840652</v>
      </c>
      <c r="E36" s="204">
        <v>245.12003018204459</v>
      </c>
      <c r="F36" s="204">
        <v>356.06409696132653</v>
      </c>
      <c r="G36" s="204">
        <v>366.5194734907144</v>
      </c>
      <c r="H36" s="204">
        <v>383.34993712725031</v>
      </c>
      <c r="I36" s="204">
        <v>295.04389401375596</v>
      </c>
      <c r="J36" s="204">
        <v>172.17899545988996</v>
      </c>
      <c r="K36" s="204">
        <v>169.50865162768892</v>
      </c>
      <c r="L36" s="204">
        <v>136.871050863465</v>
      </c>
      <c r="M36" s="204">
        <v>158.42714080217462</v>
      </c>
      <c r="N36" s="204">
        <v>211.76354133251516</v>
      </c>
      <c r="O36" s="204">
        <v>114.9752367519195</v>
      </c>
      <c r="P36" s="204">
        <v>129.36220601043345</v>
      </c>
      <c r="Q36" s="204">
        <v>140.04830963969147</v>
      </c>
    </row>
    <row r="37" spans="1:17" x14ac:dyDescent="0.25">
      <c r="A37" s="84" t="s">
        <v>33</v>
      </c>
      <c r="B37" s="83">
        <v>0</v>
      </c>
      <c r="C37" s="83">
        <v>13.338728211194299</v>
      </c>
      <c r="D37" s="83">
        <v>5.3864574939134764</v>
      </c>
      <c r="E37" s="83">
        <v>3.0707414439319347</v>
      </c>
      <c r="F37" s="83">
        <v>20.872233871926817</v>
      </c>
      <c r="G37" s="83">
        <v>30.887023028414635</v>
      </c>
      <c r="H37" s="83">
        <v>0</v>
      </c>
      <c r="I37" s="83">
        <v>38.979066459716464</v>
      </c>
      <c r="J37" s="83">
        <v>46.777549159142282</v>
      </c>
      <c r="K37" s="83">
        <v>80.573509141226964</v>
      </c>
      <c r="L37" s="83">
        <v>53.755506576273277</v>
      </c>
      <c r="M37" s="83">
        <v>6.3903027022676664</v>
      </c>
      <c r="N37" s="83">
        <v>31.819150944152568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7.1054273576010019E-15</v>
      </c>
      <c r="C39" s="208">
        <v>3.5527136788005009E-15</v>
      </c>
      <c r="D39" s="208">
        <v>0</v>
      </c>
      <c r="E39" s="208">
        <v>0</v>
      </c>
      <c r="F39" s="208">
        <v>0</v>
      </c>
      <c r="G39" s="208">
        <v>2.6645352591003757E-14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197.38579142633725</v>
      </c>
      <c r="C40" s="208">
        <v>210.74571133815454</v>
      </c>
      <c r="D40" s="208">
        <v>57.542286018498174</v>
      </c>
      <c r="E40" s="208">
        <v>2.9433073580573481</v>
      </c>
      <c r="F40" s="208">
        <v>11.687459431952227</v>
      </c>
      <c r="G40" s="208">
        <v>19.355232858981385</v>
      </c>
      <c r="H40" s="208">
        <v>8.8248526332577875</v>
      </c>
      <c r="I40" s="208">
        <v>3.663251416535831</v>
      </c>
      <c r="J40" s="208">
        <v>0</v>
      </c>
      <c r="K40" s="208">
        <v>1.7355679093471577</v>
      </c>
      <c r="L40" s="208">
        <v>9.8881570837522226</v>
      </c>
      <c r="M40" s="208">
        <v>0.41227786952739021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38.732018738468952</v>
      </c>
      <c r="D41" s="208">
        <v>119.37712581936572</v>
      </c>
      <c r="E41" s="208">
        <v>92.805956289821722</v>
      </c>
      <c r="F41" s="208">
        <v>168.49464885649871</v>
      </c>
      <c r="G41" s="208">
        <v>73.377686145482272</v>
      </c>
      <c r="H41" s="208">
        <v>0</v>
      </c>
      <c r="I41" s="208">
        <v>3.7497752920722576</v>
      </c>
      <c r="J41" s="208">
        <v>96.882636300747677</v>
      </c>
      <c r="K41" s="208">
        <v>13.183367614568766</v>
      </c>
      <c r="L41" s="208">
        <v>0</v>
      </c>
      <c r="M41" s="208">
        <v>76.713009304204206</v>
      </c>
      <c r="N41" s="208">
        <v>119.71052870822349</v>
      </c>
      <c r="O41" s="208">
        <v>114.9752367519195</v>
      </c>
      <c r="P41" s="208">
        <v>129.36220601043345</v>
      </c>
      <c r="Q41" s="208">
        <v>140.04830963969147</v>
      </c>
    </row>
    <row r="42" spans="1:17" x14ac:dyDescent="0.25">
      <c r="A42" s="84" t="s">
        <v>26</v>
      </c>
      <c r="B42" s="208">
        <v>163.12499172902525</v>
      </c>
      <c r="C42" s="208">
        <v>82.522825225341194</v>
      </c>
      <c r="D42" s="208">
        <v>188.17227787662918</v>
      </c>
      <c r="E42" s="208">
        <v>140.0911650902336</v>
      </c>
      <c r="F42" s="208">
        <v>150.10388480094878</v>
      </c>
      <c r="G42" s="208">
        <v>228.09136861058502</v>
      </c>
      <c r="H42" s="208">
        <v>374.52508449399255</v>
      </c>
      <c r="I42" s="208">
        <v>228.05102084543142</v>
      </c>
      <c r="J42" s="208">
        <v>0</v>
      </c>
      <c r="K42" s="208">
        <v>35.559356962546026</v>
      </c>
      <c r="L42" s="208">
        <v>50.848628058531602</v>
      </c>
      <c r="M42" s="208">
        <v>28.431232483690156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13.09761</v>
      </c>
      <c r="D43" s="208">
        <v>7.2994500000000002</v>
      </c>
      <c r="E43" s="208">
        <v>6.2088600000000005</v>
      </c>
      <c r="F43" s="208">
        <v>4.9058700000000002</v>
      </c>
      <c r="G43" s="208">
        <v>14.808162847251056</v>
      </c>
      <c r="H43" s="208">
        <v>0</v>
      </c>
      <c r="I43" s="208">
        <v>20.60078</v>
      </c>
      <c r="J43" s="208">
        <v>28.518809999999998</v>
      </c>
      <c r="K43" s="208">
        <v>38.456850000000003</v>
      </c>
      <c r="L43" s="208">
        <v>22.378759144907903</v>
      </c>
      <c r="M43" s="208">
        <v>46.480318442485199</v>
      </c>
      <c r="N43" s="208">
        <v>60.2338616801391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18.341776686851777</v>
      </c>
      <c r="C44" s="242">
        <v>18.236263003301069</v>
      </c>
      <c r="D44" s="242">
        <v>19.220263717620686</v>
      </c>
      <c r="E44" s="242">
        <v>12.471019079437356</v>
      </c>
      <c r="F44" s="242">
        <v>18.115541775225385</v>
      </c>
      <c r="G44" s="242">
        <v>18.647481984615297</v>
      </c>
      <c r="H44" s="242">
        <v>19.503768731035542</v>
      </c>
      <c r="I44" s="242">
        <v>15.011005134033198</v>
      </c>
      <c r="J44" s="242">
        <v>8.7599839795382621</v>
      </c>
      <c r="K44" s="242">
        <v>8.6241243810578592</v>
      </c>
      <c r="L44" s="242">
        <v>6.9636148684920789</v>
      </c>
      <c r="M44" s="242">
        <v>8.0603282162509888</v>
      </c>
      <c r="N44" s="242">
        <v>10.773934559022702</v>
      </c>
      <c r="O44" s="242">
        <v>5.8496173084309921</v>
      </c>
      <c r="P44" s="242">
        <v>6.5815859198290703</v>
      </c>
      <c r="Q44" s="242">
        <v>7.1252648764053559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90.252140147413499</v>
      </c>
      <c r="C47" s="96">
        <v>160.45073114240995</v>
      </c>
      <c r="D47" s="96">
        <v>236.80162058767078</v>
      </c>
      <c r="E47" s="96">
        <v>94.236190869775214</v>
      </c>
      <c r="F47" s="96">
        <v>175.82597821546426</v>
      </c>
      <c r="G47" s="96">
        <v>185.25483873417406</v>
      </c>
      <c r="H47" s="96">
        <v>148.29982819438439</v>
      </c>
      <c r="I47" s="96">
        <v>60.882765614496222</v>
      </c>
      <c r="J47" s="96">
        <v>116.96338470780705</v>
      </c>
      <c r="K47" s="96">
        <v>45.130481566392746</v>
      </c>
      <c r="L47" s="96">
        <v>59.844491885244501</v>
      </c>
      <c r="M47" s="96">
        <v>101.52052960642669</v>
      </c>
      <c r="N47" s="96">
        <v>152.69513536017496</v>
      </c>
      <c r="O47" s="96">
        <v>394.82765967690449</v>
      </c>
      <c r="P47" s="96">
        <v>408.30892399034502</v>
      </c>
      <c r="Q47" s="96">
        <v>440.43144268274648</v>
      </c>
    </row>
    <row r="48" spans="1:17" x14ac:dyDescent="0.25">
      <c r="A48" s="132" t="s">
        <v>83</v>
      </c>
      <c r="B48" s="160">
        <v>0.79259719190188549</v>
      </c>
      <c r="C48" s="160">
        <v>1.4090834714208509</v>
      </c>
      <c r="D48" s="160">
        <v>2.0795994334211083</v>
      </c>
      <c r="E48" s="160">
        <v>0.8275852532351774</v>
      </c>
      <c r="F48" s="160">
        <v>1.5441093847675686</v>
      </c>
      <c r="G48" s="160">
        <v>1.6269139405128112</v>
      </c>
      <c r="H48" s="160">
        <v>1.3023738516827819</v>
      </c>
      <c r="I48" s="160">
        <v>0.53467440198594907</v>
      </c>
      <c r="J48" s="160">
        <v>1.0271761990721566</v>
      </c>
      <c r="K48" s="160">
        <v>0.39633733782132213</v>
      </c>
      <c r="L48" s="160">
        <v>0.52555624876668716</v>
      </c>
      <c r="M48" s="160">
        <v>0.89155654985043609</v>
      </c>
      <c r="N48" s="160">
        <v>1.3409735803037506</v>
      </c>
      <c r="O48" s="160">
        <v>3.4673891813974471</v>
      </c>
      <c r="P48" s="160">
        <v>3.5857820773516851</v>
      </c>
      <c r="Q48" s="160">
        <v>3.8678830676531644</v>
      </c>
    </row>
    <row r="49" spans="1:17" x14ac:dyDescent="0.25">
      <c r="A49" s="76" t="s">
        <v>82</v>
      </c>
      <c r="B49" s="159">
        <v>0.81452321657608007</v>
      </c>
      <c r="C49" s="159">
        <v>1.4480636738213131</v>
      </c>
      <c r="D49" s="159">
        <v>2.137128464504626</v>
      </c>
      <c r="E49" s="159">
        <v>0.85047917068508971</v>
      </c>
      <c r="F49" s="159">
        <v>1.586824878609818</v>
      </c>
      <c r="G49" s="159">
        <v>1.671920099463335</v>
      </c>
      <c r="H49" s="159">
        <v>1.3384020908675576</v>
      </c>
      <c r="I49" s="159">
        <v>0.549465375573016</v>
      </c>
      <c r="J49" s="159">
        <v>1.0555915037385268</v>
      </c>
      <c r="K49" s="159">
        <v>0.40730142189474977</v>
      </c>
      <c r="L49" s="159">
        <v>0.54009498218117802</v>
      </c>
      <c r="M49" s="159">
        <v>0.91622013825345983</v>
      </c>
      <c r="N49" s="159">
        <v>1.3780696236781043</v>
      </c>
      <c r="O49" s="159">
        <v>3.5633093556336521</v>
      </c>
      <c r="P49" s="159">
        <v>3.6849774152958426</v>
      </c>
      <c r="Q49" s="159">
        <v>3.9748823107046851</v>
      </c>
    </row>
    <row r="50" spans="1:17" x14ac:dyDescent="0.25">
      <c r="A50" s="76" t="s">
        <v>81</v>
      </c>
      <c r="B50" s="159">
        <v>1.1289264493919797</v>
      </c>
      <c r="C50" s="159">
        <v>2.0070114006724658</v>
      </c>
      <c r="D50" s="159">
        <v>2.9620528920827733</v>
      </c>
      <c r="E50" s="159">
        <v>1.1787612813288959</v>
      </c>
      <c r="F50" s="159">
        <v>2.1993339656372037</v>
      </c>
      <c r="G50" s="159">
        <v>2.3172756566576393</v>
      </c>
      <c r="H50" s="159">
        <v>1.8550208140823246</v>
      </c>
      <c r="I50" s="159">
        <v>0.76155716974770393</v>
      </c>
      <c r="J50" s="159">
        <v>1.4630462877819852</v>
      </c>
      <c r="K50" s="159">
        <v>0.56451840622150762</v>
      </c>
      <c r="L50" s="159">
        <v>0.74856983589892634</v>
      </c>
      <c r="M50" s="159">
        <v>1.2698780421359479</v>
      </c>
      <c r="N50" s="159">
        <v>1.9099998816651913</v>
      </c>
      <c r="O50" s="159">
        <v>4.9387348292545363</v>
      </c>
      <c r="P50" s="159">
        <v>5.1073663523389596</v>
      </c>
      <c r="Q50" s="159">
        <v>5.5091735661480561</v>
      </c>
    </row>
    <row r="51" spans="1:17" x14ac:dyDescent="0.25">
      <c r="A51" s="76" t="s">
        <v>80</v>
      </c>
      <c r="B51" s="159">
        <v>0.58015638604653386</v>
      </c>
      <c r="C51" s="159">
        <v>1.0314050854202634</v>
      </c>
      <c r="D51" s="159">
        <v>1.5222018246405289</v>
      </c>
      <c r="E51" s="159">
        <v>0.60576655401746682</v>
      </c>
      <c r="F51" s="159">
        <v>1.1302398361741639</v>
      </c>
      <c r="G51" s="159">
        <v>1.1908501844067569</v>
      </c>
      <c r="H51" s="159">
        <v>0.95329697706943117</v>
      </c>
      <c r="I51" s="159">
        <v>0.3913649605841128</v>
      </c>
      <c r="J51" s="159">
        <v>0.75186089173084769</v>
      </c>
      <c r="K51" s="159">
        <v>0.29010655086220155</v>
      </c>
      <c r="L51" s="159">
        <v>0.3846907572521378</v>
      </c>
      <c r="M51" s="159">
        <v>0.65259154486302307</v>
      </c>
      <c r="N51" s="159">
        <v>0.98155077267698643</v>
      </c>
      <c r="O51" s="159">
        <v>2.538020569653253</v>
      </c>
      <c r="P51" s="159">
        <v>2.624680471242832</v>
      </c>
      <c r="Q51" s="159">
        <v>2.8311695841309765</v>
      </c>
    </row>
    <row r="52" spans="1:17" x14ac:dyDescent="0.25">
      <c r="A52" s="129" t="s">
        <v>79</v>
      </c>
      <c r="B52" s="158">
        <v>0.60207627836176392</v>
      </c>
      <c r="C52" s="158">
        <v>1.0703743856805894</v>
      </c>
      <c r="D52" s="158">
        <v>1.5797147657727342</v>
      </c>
      <c r="E52" s="158">
        <v>0.62865406840426163</v>
      </c>
      <c r="F52" s="158">
        <v>1.1729433831749096</v>
      </c>
      <c r="G52" s="158">
        <v>1.235843755853326</v>
      </c>
      <c r="H52" s="158">
        <v>0.98931513973104201</v>
      </c>
      <c r="I52" s="158">
        <v>0.40615179737206453</v>
      </c>
      <c r="J52" s="158">
        <v>0.78026824909026682</v>
      </c>
      <c r="K52" s="158">
        <v>0.30106756845639937</v>
      </c>
      <c r="L52" s="158">
        <v>0.39922542441506176</v>
      </c>
      <c r="M52" s="158">
        <v>0.67724823525422351</v>
      </c>
      <c r="N52" s="158">
        <v>1.0186364408803952</v>
      </c>
      <c r="O52" s="158">
        <v>2.6339139165484746</v>
      </c>
      <c r="P52" s="158">
        <v>2.7238480658350177</v>
      </c>
      <c r="Q52" s="158">
        <v>2.9381389012028878</v>
      </c>
    </row>
    <row r="53" spans="1:17" x14ac:dyDescent="0.25">
      <c r="A53" s="92" t="s">
        <v>125</v>
      </c>
      <c r="B53" s="91">
        <v>0.1204152556723528</v>
      </c>
      <c r="C53" s="91">
        <v>0.21407487713611789</v>
      </c>
      <c r="D53" s="91">
        <v>0.21608733167868291</v>
      </c>
      <c r="E53" s="91">
        <v>0.12573081368085234</v>
      </c>
      <c r="F53" s="91">
        <v>0.23458867663498195</v>
      </c>
      <c r="G53" s="91">
        <v>0.2471687511706652</v>
      </c>
      <c r="H53" s="91">
        <v>0.19786302794620841</v>
      </c>
      <c r="I53" s="91">
        <v>8.12303594744129E-2</v>
      </c>
      <c r="J53" s="91">
        <v>0.15605364981805339</v>
      </c>
      <c r="K53" s="91">
        <v>6.0213513691279877E-2</v>
      </c>
      <c r="L53" s="91">
        <v>7.9845084883012368E-2</v>
      </c>
      <c r="M53" s="91">
        <v>0.1354496470508447</v>
      </c>
      <c r="N53" s="91">
        <v>0.20372728817607905</v>
      </c>
      <c r="O53" s="91">
        <v>0.52678278330969497</v>
      </c>
      <c r="P53" s="91">
        <v>0.54476961316700356</v>
      </c>
      <c r="Q53" s="91">
        <v>0.5876277802405776</v>
      </c>
    </row>
    <row r="54" spans="1:17" x14ac:dyDescent="0.25">
      <c r="A54" s="92" t="s">
        <v>26</v>
      </c>
      <c r="B54" s="91">
        <v>0.18062288350852915</v>
      </c>
      <c r="C54" s="91">
        <v>0.32111231570417681</v>
      </c>
      <c r="D54" s="91">
        <v>0.47391442973182013</v>
      </c>
      <c r="E54" s="91">
        <v>0.18859622052127847</v>
      </c>
      <c r="F54" s="91">
        <v>0.35188301495247293</v>
      </c>
      <c r="G54" s="91">
        <v>0.37075312675599781</v>
      </c>
      <c r="H54" s="91">
        <v>0.29679454191931254</v>
      </c>
      <c r="I54" s="91">
        <v>0.12184553921161936</v>
      </c>
      <c r="J54" s="91">
        <v>0.23408047472708002</v>
      </c>
      <c r="K54" s="91">
        <v>9.0320270536919808E-2</v>
      </c>
      <c r="L54" s="91">
        <v>0.11976762732451851</v>
      </c>
      <c r="M54" s="91">
        <v>0.203174470576267</v>
      </c>
      <c r="N54" s="91">
        <v>0.30559093226411854</v>
      </c>
      <c r="O54" s="91">
        <v>0.79017417496454234</v>
      </c>
      <c r="P54" s="91">
        <v>0.81715441975050518</v>
      </c>
      <c r="Q54" s="91">
        <v>0.88144167036086618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0.30103813918088196</v>
      </c>
      <c r="C56" s="157">
        <v>0.5351871928402947</v>
      </c>
      <c r="D56" s="157">
        <v>0.88971300436223111</v>
      </c>
      <c r="E56" s="157">
        <v>0.31432703420213082</v>
      </c>
      <c r="F56" s="157">
        <v>0.58647169158745494</v>
      </c>
      <c r="G56" s="157">
        <v>0.61792187792666298</v>
      </c>
      <c r="H56" s="157">
        <v>0.49465756986552106</v>
      </c>
      <c r="I56" s="157">
        <v>0.20307589868603226</v>
      </c>
      <c r="J56" s="157">
        <v>0.39013412454513341</v>
      </c>
      <c r="K56" s="157">
        <v>0.15053378422819969</v>
      </c>
      <c r="L56" s="157">
        <v>0.19961271220753088</v>
      </c>
      <c r="M56" s="157">
        <v>0.33862411762711175</v>
      </c>
      <c r="N56" s="157">
        <v>0.50931822044019759</v>
      </c>
      <c r="O56" s="157">
        <v>1.3169569582742373</v>
      </c>
      <c r="P56" s="157">
        <v>1.3619240329175089</v>
      </c>
      <c r="Q56" s="157">
        <v>1.4690694506014437</v>
      </c>
    </row>
    <row r="57" spans="1:17" x14ac:dyDescent="0.25">
      <c r="A57" s="156" t="s">
        <v>210</v>
      </c>
      <c r="B57" s="204">
        <v>0.76012208956082461</v>
      </c>
      <c r="C57" s="204">
        <v>0.62186029383235275</v>
      </c>
      <c r="D57" s="204">
        <v>0.96136944721031592</v>
      </c>
      <c r="E57" s="204">
        <v>0.23925564924592116</v>
      </c>
      <c r="F57" s="204">
        <v>2.8395701806511617</v>
      </c>
      <c r="G57" s="204">
        <v>4.3680101036088761</v>
      </c>
      <c r="H57" s="204">
        <v>8.9852781734836284</v>
      </c>
      <c r="I57" s="204">
        <v>2.3981807150209256</v>
      </c>
      <c r="J57" s="204">
        <v>3.1939905537623696</v>
      </c>
      <c r="K57" s="204">
        <v>1.2063528665282652</v>
      </c>
      <c r="L57" s="204">
        <v>2.0269481681344828</v>
      </c>
      <c r="M57" s="204">
        <v>2.9906313448635702</v>
      </c>
      <c r="N57" s="204">
        <v>2.990133011696388</v>
      </c>
      <c r="O57" s="204">
        <v>10.861050622277174</v>
      </c>
      <c r="P57" s="204">
        <v>11.175015299129907</v>
      </c>
      <c r="Q57" s="204">
        <v>13.632426830426537</v>
      </c>
    </row>
    <row r="58" spans="1:17" x14ac:dyDescent="0.25">
      <c r="A58" s="156" t="s">
        <v>209</v>
      </c>
      <c r="B58" s="204">
        <v>17.142769764349328</v>
      </c>
      <c r="C58" s="204">
        <v>31.420609629786028</v>
      </c>
      <c r="D58" s="204">
        <v>46.315765801316559</v>
      </c>
      <c r="E58" s="204">
        <v>18.617043221354393</v>
      </c>
      <c r="F58" s="204">
        <v>31.638465554933063</v>
      </c>
      <c r="G58" s="204">
        <v>31.554082800108006</v>
      </c>
      <c r="H58" s="204">
        <v>18.156264363955934</v>
      </c>
      <c r="I58" s="204">
        <v>9.1241613951265137</v>
      </c>
      <c r="J58" s="204">
        <v>19.357630372743657</v>
      </c>
      <c r="K58" s="204">
        <v>7.5028855070721843</v>
      </c>
      <c r="L58" s="204">
        <v>9.3960797904996518</v>
      </c>
      <c r="M58" s="204">
        <v>16.519226809926344</v>
      </c>
      <c r="N58" s="204">
        <v>26.797937532122688</v>
      </c>
      <c r="O58" s="204">
        <v>65.242053659565613</v>
      </c>
      <c r="P58" s="204">
        <v>67.543339875545769</v>
      </c>
      <c r="Q58" s="204">
        <v>71.496509396078793</v>
      </c>
    </row>
    <row r="59" spans="1:17" x14ac:dyDescent="0.25">
      <c r="A59" s="152" t="s">
        <v>225</v>
      </c>
      <c r="B59" s="151">
        <v>9.240754732157054</v>
      </c>
      <c r="C59" s="151">
        <v>17.372365595432228</v>
      </c>
      <c r="D59" s="151">
        <v>25.582629030543899</v>
      </c>
      <c r="E59" s="151">
        <v>10.36620511808926</v>
      </c>
      <c r="F59" s="151">
        <v>16.244043653810674</v>
      </c>
      <c r="G59" s="151">
        <v>15.334118175748326</v>
      </c>
      <c r="H59" s="151">
        <v>5.1718911430053209</v>
      </c>
      <c r="I59" s="151">
        <v>3.7935783385764075</v>
      </c>
      <c r="J59" s="151">
        <v>9.1169156077800828</v>
      </c>
      <c r="K59" s="151">
        <v>3.5514917432764088</v>
      </c>
      <c r="L59" s="151">
        <v>4.156402662636407</v>
      </c>
      <c r="M59" s="151">
        <v>7.6306093243376125</v>
      </c>
      <c r="N59" s="151">
        <v>13.428733732767514</v>
      </c>
      <c r="O59" s="151">
        <v>30.672966468987699</v>
      </c>
      <c r="P59" s="151">
        <v>31.7939022458119</v>
      </c>
      <c r="Q59" s="151">
        <v>31.934588592376581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13.428733732767514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2.2001099999999965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9.240754732157054</v>
      </c>
      <c r="C62" s="208">
        <v>9.9788448016181466</v>
      </c>
      <c r="D62" s="208">
        <v>0</v>
      </c>
      <c r="E62" s="208">
        <v>3.2070153218319719</v>
      </c>
      <c r="F62" s="208">
        <v>12.081811752084278</v>
      </c>
      <c r="G62" s="208">
        <v>7.0404768666361344</v>
      </c>
      <c r="H62" s="208">
        <v>5.1718911430053209</v>
      </c>
      <c r="I62" s="208">
        <v>3.7935783385764075</v>
      </c>
      <c r="J62" s="208">
        <v>9.1169156077800828</v>
      </c>
      <c r="K62" s="208">
        <v>3.5514917432764088</v>
      </c>
      <c r="L62" s="208">
        <v>4.156402662636407</v>
      </c>
      <c r="M62" s="208">
        <v>0.28734191608493698</v>
      </c>
      <c r="N62" s="208">
        <v>0</v>
      </c>
      <c r="O62" s="208">
        <v>15.285664705320341</v>
      </c>
      <c r="P62" s="208">
        <v>17.253055255549398</v>
      </c>
      <c r="Q62" s="208">
        <v>21.209282306091048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5.1934107938140848</v>
      </c>
      <c r="D64" s="208">
        <v>25.582629030543899</v>
      </c>
      <c r="E64" s="208">
        <v>7.1591897962572881</v>
      </c>
      <c r="F64" s="208">
        <v>4.1622319017263969</v>
      </c>
      <c r="G64" s="208">
        <v>8.2936413091121928</v>
      </c>
      <c r="H64" s="208">
        <v>0</v>
      </c>
      <c r="I64" s="208">
        <v>0</v>
      </c>
      <c r="J64" s="208">
        <v>0</v>
      </c>
      <c r="K64" s="208">
        <v>0</v>
      </c>
      <c r="L64" s="208">
        <v>0</v>
      </c>
      <c r="M64" s="208">
        <v>7.3432674082526752</v>
      </c>
      <c r="N64" s="208">
        <v>0</v>
      </c>
      <c r="O64" s="208">
        <v>15.387301763667358</v>
      </c>
      <c r="P64" s="208">
        <v>14.540846990262501</v>
      </c>
      <c r="Q64" s="208">
        <v>10.725306286285534</v>
      </c>
    </row>
    <row r="65" spans="1:17" x14ac:dyDescent="0.25">
      <c r="A65" s="152" t="s">
        <v>224</v>
      </c>
      <c r="B65" s="151">
        <v>7.9020150321922742</v>
      </c>
      <c r="C65" s="151">
        <v>14.0482440343538</v>
      </c>
      <c r="D65" s="151">
        <v>20.733136770772656</v>
      </c>
      <c r="E65" s="151">
        <v>8.2508381032651315</v>
      </c>
      <c r="F65" s="151">
        <v>15.394421901122389</v>
      </c>
      <c r="G65" s="151">
        <v>16.21996462435968</v>
      </c>
      <c r="H65" s="151">
        <v>12.984373220950612</v>
      </c>
      <c r="I65" s="151">
        <v>5.3305830565501067</v>
      </c>
      <c r="J65" s="151">
        <v>10.240714764963574</v>
      </c>
      <c r="K65" s="151">
        <v>3.9513937637957754</v>
      </c>
      <c r="L65" s="151">
        <v>5.2396771278632439</v>
      </c>
      <c r="M65" s="151">
        <v>8.8886174855887319</v>
      </c>
      <c r="N65" s="151">
        <v>13.369203799355176</v>
      </c>
      <c r="O65" s="151">
        <v>34.56908719057791</v>
      </c>
      <c r="P65" s="151">
        <v>35.749437629733862</v>
      </c>
      <c r="Q65" s="151">
        <v>38.561920803702215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0.40443546132248365</v>
      </c>
      <c r="F66" s="87">
        <v>3.9896113330746168</v>
      </c>
      <c r="G66" s="87">
        <v>0</v>
      </c>
      <c r="H66" s="87">
        <v>0</v>
      </c>
      <c r="I66" s="87">
        <v>0</v>
      </c>
      <c r="J66" s="87">
        <v>2.9448371414681418</v>
      </c>
      <c r="K66" s="87">
        <v>0.98656167314293342</v>
      </c>
      <c r="L66" s="87">
        <v>0</v>
      </c>
      <c r="M66" s="87">
        <v>1.8010630580324225</v>
      </c>
      <c r="N66" s="87">
        <v>8.8789407220178269</v>
      </c>
      <c r="O66" s="87">
        <v>30.717699972040919</v>
      </c>
      <c r="P66" s="87">
        <v>32.280482807977961</v>
      </c>
      <c r="Q66" s="87">
        <v>33.216350315073704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0.63464014317440809</v>
      </c>
      <c r="C70" s="87">
        <v>7.0513386618454641</v>
      </c>
      <c r="D70" s="87">
        <v>20.733136770772656</v>
      </c>
      <c r="E70" s="87">
        <v>6.6464026419426476</v>
      </c>
      <c r="F70" s="87">
        <v>8.4032805680477729</v>
      </c>
      <c r="G70" s="87">
        <v>0.70580184676150204</v>
      </c>
      <c r="H70" s="87">
        <v>8.0510276560373661</v>
      </c>
      <c r="I70" s="87">
        <v>0.1341385834641689</v>
      </c>
      <c r="J70" s="87">
        <v>0.79490762349543242</v>
      </c>
      <c r="K70" s="87">
        <v>0.16482209065284226</v>
      </c>
      <c r="L70" s="87">
        <v>0.62173106466535533</v>
      </c>
      <c r="M70" s="87">
        <v>0.54312064688181572</v>
      </c>
      <c r="N70" s="87">
        <v>0</v>
      </c>
      <c r="O70" s="87">
        <v>0.69863323163310531</v>
      </c>
      <c r="P70" s="87">
        <v>1.0089239467108744</v>
      </c>
      <c r="Q70" s="87">
        <v>1.0222982792228288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7.2673748890178658</v>
      </c>
      <c r="C75" s="87">
        <v>6.9969053725083361</v>
      </c>
      <c r="D75" s="87">
        <v>0</v>
      </c>
      <c r="E75" s="87">
        <v>1.2</v>
      </c>
      <c r="F75" s="87">
        <v>3.0015299999999998</v>
      </c>
      <c r="G75" s="87">
        <v>15.514162777598177</v>
      </c>
      <c r="H75" s="87">
        <v>4.9333455649132452</v>
      </c>
      <c r="I75" s="87">
        <v>5.196444473085938</v>
      </c>
      <c r="J75" s="87">
        <v>6.5009699999999997</v>
      </c>
      <c r="K75" s="87">
        <v>2.8000099999999999</v>
      </c>
      <c r="L75" s="87">
        <v>4.6179460631978886</v>
      </c>
      <c r="M75" s="87">
        <v>6.5444337806744937</v>
      </c>
      <c r="N75" s="87">
        <v>4.4902630773373495</v>
      </c>
      <c r="O75" s="87">
        <v>3.1527539869038863</v>
      </c>
      <c r="P75" s="87">
        <v>2.4600308750450259</v>
      </c>
      <c r="Q75" s="87">
        <v>4.3232722094056788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47.820805044962952</v>
      </c>
      <c r="C77" s="204">
        <v>83.540470532207848</v>
      </c>
      <c r="D77" s="204">
        <v>123.38160102300269</v>
      </c>
      <c r="E77" s="204">
        <v>48.810303530971531</v>
      </c>
      <c r="F77" s="204">
        <v>95.911207773774009</v>
      </c>
      <c r="G77" s="204">
        <v>103.83825606447789</v>
      </c>
      <c r="H77" s="204">
        <v>94.226739854226693</v>
      </c>
      <c r="I77" s="204">
        <v>36.073023835305591</v>
      </c>
      <c r="J77" s="204">
        <v>66.442129981506142</v>
      </c>
      <c r="K77" s="204">
        <v>25.584087035388904</v>
      </c>
      <c r="L77" s="204">
        <v>34.789646029372662</v>
      </c>
      <c r="M77" s="204">
        <v>58.111348271243159</v>
      </c>
      <c r="N77" s="204">
        <v>84.35377436693976</v>
      </c>
      <c r="O77" s="204">
        <v>224.44580358920373</v>
      </c>
      <c r="P77" s="204">
        <v>231.99437214220734</v>
      </c>
      <c r="Q77" s="204">
        <v>253.43833726789285</v>
      </c>
    </row>
    <row r="78" spans="1:17" x14ac:dyDescent="0.25">
      <c r="A78" s="152" t="s">
        <v>222</v>
      </c>
      <c r="B78" s="261">
        <v>46.283230902840444</v>
      </c>
      <c r="C78" s="261">
        <v>82.282572201215032</v>
      </c>
      <c r="D78" s="261">
        <v>121.43694394309696</v>
      </c>
      <c r="E78" s="261">
        <v>48.326337461981474</v>
      </c>
      <c r="F78" s="261">
        <v>90.167328278002557</v>
      </c>
      <c r="G78" s="261">
        <v>95.002649942678104</v>
      </c>
      <c r="H78" s="261">
        <v>76.051328865567768</v>
      </c>
      <c r="I78" s="261">
        <v>31.221986474079188</v>
      </c>
      <c r="J78" s="261">
        <v>59.981329337643785</v>
      </c>
      <c r="K78" s="261">
        <v>23.143877759375222</v>
      </c>
      <c r="L78" s="261">
        <v>30.689537463198988</v>
      </c>
      <c r="M78" s="261">
        <v>52.061902415591135</v>
      </c>
      <c r="N78" s="261">
        <v>78.305336539080301</v>
      </c>
      <c r="O78" s="261">
        <v>202.47608211624203</v>
      </c>
      <c r="P78" s="261">
        <v>209.3895632598697</v>
      </c>
      <c r="Q78" s="261">
        <v>225.86267899311292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35.911228611463997</v>
      </c>
      <c r="K79" s="83">
        <v>0</v>
      </c>
      <c r="L79" s="83">
        <v>0</v>
      </c>
      <c r="M79" s="83">
        <v>0</v>
      </c>
      <c r="N79" s="83">
        <v>78.305336539080301</v>
      </c>
      <c r="O79" s="83">
        <v>63.635256198391581</v>
      </c>
      <c r="P79" s="83">
        <v>35.238824864776028</v>
      </c>
      <c r="Q79" s="83">
        <v>35.540553630068892</v>
      </c>
    </row>
    <row r="80" spans="1:17" x14ac:dyDescent="0.25">
      <c r="A80" s="154" t="s">
        <v>30</v>
      </c>
      <c r="B80" s="208">
        <v>0</v>
      </c>
      <c r="C80" s="208">
        <v>3.5527136788005009E-15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7.7901023765045663</v>
      </c>
      <c r="K82" s="208">
        <v>0</v>
      </c>
      <c r="L82" s="208">
        <v>0</v>
      </c>
      <c r="M82" s="208">
        <v>0</v>
      </c>
      <c r="N82" s="208">
        <v>0</v>
      </c>
      <c r="O82" s="208">
        <v>1.2122543358463047</v>
      </c>
      <c r="P82" s="208">
        <v>0.90151072131706789</v>
      </c>
      <c r="Q82" s="208">
        <v>0.88839348427507336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18.72702839342314</v>
      </c>
      <c r="P83" s="208">
        <v>59.985583367523077</v>
      </c>
      <c r="Q83" s="208">
        <v>87.401050378002537</v>
      </c>
    </row>
    <row r="84" spans="1:17" x14ac:dyDescent="0.25">
      <c r="A84" s="154" t="s">
        <v>26</v>
      </c>
      <c r="B84" s="208">
        <v>46.283230902840444</v>
      </c>
      <c r="C84" s="208">
        <v>82.282572201215032</v>
      </c>
      <c r="D84" s="208">
        <v>121.43694394309696</v>
      </c>
      <c r="E84" s="208">
        <v>48.326337461981474</v>
      </c>
      <c r="F84" s="208">
        <v>90.167328278002557</v>
      </c>
      <c r="G84" s="208">
        <v>95.002649942678104</v>
      </c>
      <c r="H84" s="208">
        <v>76.051328865567768</v>
      </c>
      <c r="I84" s="208">
        <v>31.221986474079188</v>
      </c>
      <c r="J84" s="208">
        <v>16.279998349675221</v>
      </c>
      <c r="K84" s="208">
        <v>23.143877759375222</v>
      </c>
      <c r="L84" s="208">
        <v>30.689537463198988</v>
      </c>
      <c r="M84" s="208">
        <v>52.061902415591135</v>
      </c>
      <c r="N84" s="208">
        <v>0</v>
      </c>
      <c r="O84" s="208">
        <v>40.773445092805275</v>
      </c>
      <c r="P84" s="208">
        <v>32.606941841611061</v>
      </c>
      <c r="Q84" s="208">
        <v>22.901335605241162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78.128098095775712</v>
      </c>
      <c r="P85" s="208">
        <v>80.656702464642464</v>
      </c>
      <c r="Q85" s="208">
        <v>79.131345895525257</v>
      </c>
    </row>
    <row r="86" spans="1:17" x14ac:dyDescent="0.25">
      <c r="A86" s="152" t="s">
        <v>221</v>
      </c>
      <c r="B86" s="261">
        <v>1.5375741421225086</v>
      </c>
      <c r="C86" s="261">
        <v>1.2578983309928131</v>
      </c>
      <c r="D86" s="261">
        <v>1.9446570799057259</v>
      </c>
      <c r="E86" s="261">
        <v>0.48396606899005795</v>
      </c>
      <c r="F86" s="261">
        <v>5.7438794957714459</v>
      </c>
      <c r="G86" s="261">
        <v>8.8356061217997865</v>
      </c>
      <c r="H86" s="261">
        <v>18.175410988658921</v>
      </c>
      <c r="I86" s="261">
        <v>4.8510373612264051</v>
      </c>
      <c r="J86" s="261">
        <v>6.4608006438623518</v>
      </c>
      <c r="K86" s="261">
        <v>2.4402092760136815</v>
      </c>
      <c r="L86" s="261">
        <v>4.1001085661736711</v>
      </c>
      <c r="M86" s="261">
        <v>6.0494458556520252</v>
      </c>
      <c r="N86" s="261">
        <v>6.0484378278594582</v>
      </c>
      <c r="O86" s="261">
        <v>21.969721472961698</v>
      </c>
      <c r="P86" s="261">
        <v>22.60480888233764</v>
      </c>
      <c r="Q86" s="261">
        <v>27.575658274779911</v>
      </c>
    </row>
    <row r="87" spans="1:17" x14ac:dyDescent="0.25">
      <c r="A87" s="156" t="s">
        <v>207</v>
      </c>
      <c r="B87" s="204">
        <v>20.61016372626214</v>
      </c>
      <c r="C87" s="204">
        <v>37.901852669568221</v>
      </c>
      <c r="D87" s="204">
        <v>55.86218693571945</v>
      </c>
      <c r="E87" s="204">
        <v>22.478342140532476</v>
      </c>
      <c r="F87" s="204">
        <v>37.803283257742365</v>
      </c>
      <c r="G87" s="204">
        <v>37.451686129085402</v>
      </c>
      <c r="H87" s="204">
        <v>20.493136929284979</v>
      </c>
      <c r="I87" s="204">
        <v>10.644185963780346</v>
      </c>
      <c r="J87" s="204">
        <v>22.891690668381106</v>
      </c>
      <c r="K87" s="204">
        <v>8.8778248721472188</v>
      </c>
      <c r="L87" s="204">
        <v>11.033680648723712</v>
      </c>
      <c r="M87" s="204">
        <v>19.491828670036522</v>
      </c>
      <c r="N87" s="204">
        <v>31.924060150211673</v>
      </c>
      <c r="O87" s="204">
        <v>77.137383953370602</v>
      </c>
      <c r="P87" s="204">
        <v>79.869542291397636</v>
      </c>
      <c r="Q87" s="204">
        <v>82.742921758508572</v>
      </c>
    </row>
    <row r="88" spans="1:17" x14ac:dyDescent="0.25">
      <c r="A88" s="152" t="s">
        <v>220</v>
      </c>
      <c r="B88" s="261">
        <v>19.814687120907788</v>
      </c>
      <c r="C88" s="261">
        <v>37.251068641139014</v>
      </c>
      <c r="D88" s="261">
        <v>54.85610263049935</v>
      </c>
      <c r="E88" s="261">
        <v>22.227958321554187</v>
      </c>
      <c r="F88" s="261">
        <v>34.831640045433012</v>
      </c>
      <c r="G88" s="261">
        <v>32.880512764843552</v>
      </c>
      <c r="H88" s="261">
        <v>11.089938840755599</v>
      </c>
      <c r="I88" s="261">
        <v>8.1344619596886805</v>
      </c>
      <c r="J88" s="261">
        <v>19.549142414443743</v>
      </c>
      <c r="K88" s="261">
        <v>7.615362569966476</v>
      </c>
      <c r="L88" s="261">
        <v>8.9124558216062297</v>
      </c>
      <c r="M88" s="261">
        <v>16.362098192853715</v>
      </c>
      <c r="N88" s="261">
        <v>28.794851184482894</v>
      </c>
      <c r="O88" s="261">
        <v>65.771168185871232</v>
      </c>
      <c r="P88" s="261">
        <v>68.174758838819827</v>
      </c>
      <c r="Q88" s="261">
        <v>68.476428563876155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7.4276987863668875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6.0567738329146232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2.879254434318316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5.0331650078409753</v>
      </c>
      <c r="I91" s="208">
        <v>7.6570566229962349</v>
      </c>
      <c r="J91" s="208">
        <v>7.4477552753459442</v>
      </c>
      <c r="K91" s="208">
        <v>7.615362569966476</v>
      </c>
      <c r="L91" s="208">
        <v>1.346397719015</v>
      </c>
      <c r="M91" s="208">
        <v>0</v>
      </c>
      <c r="N91" s="208">
        <v>21.354281609002491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16.935432686589472</v>
      </c>
      <c r="C93" s="208">
        <v>37.251068641139014</v>
      </c>
      <c r="D93" s="208">
        <v>54.85610263049935</v>
      </c>
      <c r="E93" s="208">
        <v>22.227958321554187</v>
      </c>
      <c r="F93" s="208">
        <v>34.831640045433012</v>
      </c>
      <c r="G93" s="208">
        <v>32.880512764843552</v>
      </c>
      <c r="H93" s="208">
        <v>0</v>
      </c>
      <c r="I93" s="208">
        <v>0.47740533669244556</v>
      </c>
      <c r="J93" s="208">
        <v>12.101387139097799</v>
      </c>
      <c r="K93" s="208">
        <v>0</v>
      </c>
      <c r="L93" s="208">
        <v>7.5660581025912297</v>
      </c>
      <c r="M93" s="208">
        <v>16.362098192853715</v>
      </c>
      <c r="N93" s="208">
        <v>1.2870789113513581E-2</v>
      </c>
      <c r="O93" s="208">
        <v>65.771168185871232</v>
      </c>
      <c r="P93" s="208">
        <v>68.174758838819827</v>
      </c>
      <c r="Q93" s="208">
        <v>68.476428563876155</v>
      </c>
    </row>
    <row r="94" spans="1:17" x14ac:dyDescent="0.25">
      <c r="A94" s="149" t="s">
        <v>219</v>
      </c>
      <c r="B94" s="262">
        <v>0.79547660535435138</v>
      </c>
      <c r="C94" s="262">
        <v>0.65078402842920635</v>
      </c>
      <c r="D94" s="262">
        <v>1.0060843052200981</v>
      </c>
      <c r="E94" s="262">
        <v>0.2503838189782896</v>
      </c>
      <c r="F94" s="262">
        <v>2.9716432123093557</v>
      </c>
      <c r="G94" s="262">
        <v>4.5711733642418473</v>
      </c>
      <c r="H94" s="262">
        <v>9.4031980885293791</v>
      </c>
      <c r="I94" s="262">
        <v>2.5097240040916664</v>
      </c>
      <c r="J94" s="262">
        <v>3.3425482539373634</v>
      </c>
      <c r="K94" s="262">
        <v>1.2624623021807428</v>
      </c>
      <c r="L94" s="262">
        <v>2.1212248271174818</v>
      </c>
      <c r="M94" s="262">
        <v>3.1297304771828061</v>
      </c>
      <c r="N94" s="262">
        <v>3.1292089657287785</v>
      </c>
      <c r="O94" s="262">
        <v>11.366215767499369</v>
      </c>
      <c r="P94" s="262">
        <v>11.694783452577811</v>
      </c>
      <c r="Q94" s="262">
        <v>14.266493194632423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418.53664829439884</v>
      </c>
      <c r="C97" s="96">
        <v>438.58206573081986</v>
      </c>
      <c r="D97" s="96">
        <v>444.84702273830828</v>
      </c>
      <c r="E97" s="96">
        <v>308.82137814360863</v>
      </c>
      <c r="F97" s="96">
        <v>341.62588927815375</v>
      </c>
      <c r="G97" s="96">
        <v>245.96458744448213</v>
      </c>
      <c r="H97" s="96">
        <v>211.92696306077431</v>
      </c>
      <c r="I97" s="96">
        <v>238.05080473337537</v>
      </c>
      <c r="J97" s="96">
        <v>343.20506127901672</v>
      </c>
      <c r="K97" s="96">
        <v>291.70869129873716</v>
      </c>
      <c r="L97" s="96">
        <v>287.40525761994468</v>
      </c>
      <c r="M97" s="96">
        <v>297.87158530337138</v>
      </c>
      <c r="N97" s="96">
        <v>349.72028684058506</v>
      </c>
      <c r="O97" s="96">
        <v>186.1460632658939</v>
      </c>
      <c r="P97" s="96">
        <v>203.85636880177776</v>
      </c>
      <c r="Q97" s="96">
        <v>245.45107694679345</v>
      </c>
    </row>
    <row r="98" spans="1:17" x14ac:dyDescent="0.25">
      <c r="A98" s="132" t="s">
        <v>83</v>
      </c>
      <c r="B98" s="160">
        <v>2.575855039003196</v>
      </c>
      <c r="C98" s="160">
        <v>2.6992231830425397</v>
      </c>
      <c r="D98" s="160">
        <v>2.7377804304010223</v>
      </c>
      <c r="E98" s="160">
        <v>1.9006199487782618</v>
      </c>
      <c r="F98" s="160">
        <v>2.102513058144678</v>
      </c>
      <c r="G98" s="160">
        <v>1.5137721501022743</v>
      </c>
      <c r="H98" s="160">
        <v>1.3042899299866286</v>
      </c>
      <c r="I98" s="160">
        <v>1.4650673182624538</v>
      </c>
      <c r="J98" s="160">
        <v>2.1122319636991911</v>
      </c>
      <c r="K98" s="160">
        <v>1.7953010936197522</v>
      </c>
      <c r="L98" s="160">
        <v>1.7688159067867548</v>
      </c>
      <c r="M98" s="160">
        <v>1.8332302012412032</v>
      </c>
      <c r="N98" s="160">
        <v>2.1523294716746539</v>
      </c>
      <c r="O98" s="160">
        <v>1.1456231539293791</v>
      </c>
      <c r="P98" s="160">
        <v>1.254620012251817</v>
      </c>
      <c r="Q98" s="160">
        <v>1.5106117850340233</v>
      </c>
    </row>
    <row r="99" spans="1:17" x14ac:dyDescent="0.25">
      <c r="A99" s="76" t="s">
        <v>82</v>
      </c>
      <c r="B99" s="159">
        <v>2.6471122447053888</v>
      </c>
      <c r="C99" s="159">
        <v>2.7738931853050195</v>
      </c>
      <c r="D99" s="159">
        <v>2.8135170616720186</v>
      </c>
      <c r="E99" s="159">
        <v>1.953197778120783</v>
      </c>
      <c r="F99" s="159">
        <v>2.1606759606400523</v>
      </c>
      <c r="G99" s="159">
        <v>1.5556484093842526</v>
      </c>
      <c r="H99" s="159">
        <v>1.3403711746331912</v>
      </c>
      <c r="I99" s="159">
        <v>1.5055962306757031</v>
      </c>
      <c r="J99" s="159">
        <v>2.1706637252886569</v>
      </c>
      <c r="K99" s="159">
        <v>1.844965433184039</v>
      </c>
      <c r="L99" s="159">
        <v>1.8177475729755437</v>
      </c>
      <c r="M99" s="159">
        <v>1.883943793260678</v>
      </c>
      <c r="N99" s="159">
        <v>2.2118704712960313</v>
      </c>
      <c r="O99" s="159">
        <v>1.1773151177630004</v>
      </c>
      <c r="P99" s="159">
        <v>1.2893272123610711</v>
      </c>
      <c r="Q99" s="159">
        <v>1.5524006175080669</v>
      </c>
    </row>
    <row r="100" spans="1:17" x14ac:dyDescent="0.25">
      <c r="A100" s="76" t="s">
        <v>81</v>
      </c>
      <c r="B100" s="159">
        <v>5.1809554845367973</v>
      </c>
      <c r="C100" s="159">
        <v>5.4290924537371703</v>
      </c>
      <c r="D100" s="159">
        <v>5.5066447146935467</v>
      </c>
      <c r="E100" s="159">
        <v>3.8228189081064836</v>
      </c>
      <c r="F100" s="159">
        <v>4.2288973544568274</v>
      </c>
      <c r="G100" s="159">
        <v>3.0447311687409386</v>
      </c>
      <c r="H100" s="159">
        <v>2.6233883366376634</v>
      </c>
      <c r="I100" s="159">
        <v>2.9467685265024959</v>
      </c>
      <c r="J100" s="159">
        <v>4.2484455108064303</v>
      </c>
      <c r="K100" s="159">
        <v>3.6109854423266028</v>
      </c>
      <c r="L100" s="159">
        <v>3.5577143646053577</v>
      </c>
      <c r="M100" s="159">
        <v>3.6872742921180057</v>
      </c>
      <c r="N100" s="159">
        <v>4.3290957806065995</v>
      </c>
      <c r="O100" s="159">
        <v>2.3042533344033398</v>
      </c>
      <c r="P100" s="159">
        <v>2.5234845653430455</v>
      </c>
      <c r="Q100" s="159">
        <v>3.0383745568642744</v>
      </c>
    </row>
    <row r="101" spans="1:17" x14ac:dyDescent="0.25">
      <c r="A101" s="76" t="s">
        <v>80</v>
      </c>
      <c r="B101" s="159">
        <v>2.05533584897438</v>
      </c>
      <c r="C101" s="159">
        <v>2.1537742180697239</v>
      </c>
      <c r="D101" s="159">
        <v>2.1845399605256075</v>
      </c>
      <c r="E101" s="159">
        <v>1.5165497502186747</v>
      </c>
      <c r="F101" s="159">
        <v>1.6776450521896584</v>
      </c>
      <c r="G101" s="159">
        <v>1.2078747135119237</v>
      </c>
      <c r="H101" s="159">
        <v>1.0407238800189624</v>
      </c>
      <c r="I101" s="159">
        <v>1.1690119726422394</v>
      </c>
      <c r="J101" s="159">
        <v>1.6853999975171396</v>
      </c>
      <c r="K101" s="159">
        <v>1.4325133369490859</v>
      </c>
      <c r="L101" s="159">
        <v>1.4113801780017139</v>
      </c>
      <c r="M101" s="159">
        <v>1.4627778718058857</v>
      </c>
      <c r="N101" s="159">
        <v>1.7173947504627083</v>
      </c>
      <c r="O101" s="159">
        <v>0.91411989496013935</v>
      </c>
      <c r="P101" s="159">
        <v>1.0010910742165546</v>
      </c>
      <c r="Q101" s="159">
        <v>1.2053529832428413</v>
      </c>
    </row>
    <row r="102" spans="1:17" x14ac:dyDescent="0.25">
      <c r="A102" s="129" t="s">
        <v>79</v>
      </c>
      <c r="B102" s="158">
        <v>2.3251879704648197</v>
      </c>
      <c r="C102" s="158">
        <v>2.4365506520270013</v>
      </c>
      <c r="D102" s="158">
        <v>2.4713557347566852</v>
      </c>
      <c r="E102" s="158">
        <v>1.7156627894071461</v>
      </c>
      <c r="F102" s="158">
        <v>1.8979088483314066</v>
      </c>
      <c r="G102" s="158">
        <v>1.3664607441591774</v>
      </c>
      <c r="H102" s="158">
        <v>1.1773641021262256</v>
      </c>
      <c r="I102" s="158">
        <v>1.3224955802106317</v>
      </c>
      <c r="J102" s="158">
        <v>1.90668196713633</v>
      </c>
      <c r="K102" s="158">
        <v>1.6205929460465276</v>
      </c>
      <c r="L102" s="158">
        <v>1.5966851418855335</v>
      </c>
      <c r="M102" s="158">
        <v>1.6548310159054558</v>
      </c>
      <c r="N102" s="158">
        <v>1.9428774213751852</v>
      </c>
      <c r="O102" s="158">
        <v>1.0341378438879043</v>
      </c>
      <c r="P102" s="158">
        <v>1.1325277687680972</v>
      </c>
      <c r="Q102" s="158">
        <v>1.3636079272390844</v>
      </c>
    </row>
    <row r="103" spans="1:17" x14ac:dyDescent="0.25">
      <c r="A103" s="92" t="s">
        <v>125</v>
      </c>
      <c r="B103" s="91">
        <v>0.46503759409296402</v>
      </c>
      <c r="C103" s="91">
        <v>0.48731013040540028</v>
      </c>
      <c r="D103" s="91">
        <v>0.33805385498891455</v>
      </c>
      <c r="E103" s="91">
        <v>0.34313255788142927</v>
      </c>
      <c r="F103" s="91">
        <v>0.37958176966628132</v>
      </c>
      <c r="G103" s="91">
        <v>0.2732921488318355</v>
      </c>
      <c r="H103" s="91">
        <v>0.23547282042524509</v>
      </c>
      <c r="I103" s="91">
        <v>0.26449911604212634</v>
      </c>
      <c r="J103" s="91">
        <v>0.38133639342726605</v>
      </c>
      <c r="K103" s="91">
        <v>0.32411858920930553</v>
      </c>
      <c r="L103" s="91">
        <v>0.3193370283771067</v>
      </c>
      <c r="M103" s="91">
        <v>0.33096620318109116</v>
      </c>
      <c r="N103" s="91">
        <v>0.38857548427503708</v>
      </c>
      <c r="O103" s="91">
        <v>0.20682756877758085</v>
      </c>
      <c r="P103" s="91">
        <v>0.22650555375361944</v>
      </c>
      <c r="Q103" s="91">
        <v>0.27272158544781694</v>
      </c>
    </row>
    <row r="104" spans="1:17" x14ac:dyDescent="0.25">
      <c r="A104" s="92" t="s">
        <v>26</v>
      </c>
      <c r="B104" s="91">
        <v>0.6975563911394459</v>
      </c>
      <c r="C104" s="91">
        <v>0.73096519560810036</v>
      </c>
      <c r="D104" s="91">
        <v>0.74140672042700539</v>
      </c>
      <c r="E104" s="91">
        <v>0.51469883682214379</v>
      </c>
      <c r="F104" s="91">
        <v>0.56937265449942187</v>
      </c>
      <c r="G104" s="91">
        <v>0.4099382232477532</v>
      </c>
      <c r="H104" s="91">
        <v>0.35320923063786758</v>
      </c>
      <c r="I104" s="91">
        <v>0.39674867406318953</v>
      </c>
      <c r="J104" s="91">
        <v>0.57200459014089899</v>
      </c>
      <c r="K104" s="91">
        <v>0.48617788381395827</v>
      </c>
      <c r="L104" s="91">
        <v>0.47900554256566003</v>
      </c>
      <c r="M104" s="91">
        <v>0.49644930477163668</v>
      </c>
      <c r="N104" s="91">
        <v>0.5828632264125555</v>
      </c>
      <c r="O104" s="91">
        <v>0.3102413531663713</v>
      </c>
      <c r="P104" s="91">
        <v>0.33975833063042915</v>
      </c>
      <c r="Q104" s="91">
        <v>0.40908237817172527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1.1625939852324099</v>
      </c>
      <c r="C106" s="157">
        <v>1.2182753260135006</v>
      </c>
      <c r="D106" s="157">
        <v>1.3918951593407654</v>
      </c>
      <c r="E106" s="157">
        <v>0.85783139470357306</v>
      </c>
      <c r="F106" s="157">
        <v>0.9489544241657033</v>
      </c>
      <c r="G106" s="157">
        <v>0.6832303720795887</v>
      </c>
      <c r="H106" s="157">
        <v>0.58868205106311278</v>
      </c>
      <c r="I106" s="157">
        <v>0.66124779010531587</v>
      </c>
      <c r="J106" s="157">
        <v>0.9533409835681651</v>
      </c>
      <c r="K106" s="157">
        <v>0.81029647302326391</v>
      </c>
      <c r="L106" s="157">
        <v>0.79834257094276673</v>
      </c>
      <c r="M106" s="157">
        <v>0.827415507952728</v>
      </c>
      <c r="N106" s="157">
        <v>0.97143871068759258</v>
      </c>
      <c r="O106" s="157">
        <v>0.51706892194395215</v>
      </c>
      <c r="P106" s="157">
        <v>0.56626388438404862</v>
      </c>
      <c r="Q106" s="157">
        <v>0.68180396361954221</v>
      </c>
    </row>
    <row r="107" spans="1:17" x14ac:dyDescent="0.25">
      <c r="A107" s="156" t="s">
        <v>206</v>
      </c>
      <c r="B107" s="204">
        <v>296.19610159098789</v>
      </c>
      <c r="C107" s="204">
        <v>319.45736864543557</v>
      </c>
      <c r="D107" s="204">
        <v>323.64794874257478</v>
      </c>
      <c r="E107" s="204">
        <v>226.82032449447519</v>
      </c>
      <c r="F107" s="204">
        <v>229.75159899026863</v>
      </c>
      <c r="G107" s="204">
        <v>157.10128953357071</v>
      </c>
      <c r="H107" s="204">
        <v>99.663443752937368</v>
      </c>
      <c r="I107" s="204">
        <v>134.91575199580944</v>
      </c>
      <c r="J107" s="204">
        <v>213.38516062956435</v>
      </c>
      <c r="K107" s="204">
        <v>182.13409387163421</v>
      </c>
      <c r="L107" s="204">
        <v>170.10777801381889</v>
      </c>
      <c r="M107" s="204">
        <v>182.28363173233708</v>
      </c>
      <c r="N107" s="204">
        <v>229.73192252212178</v>
      </c>
      <c r="O107" s="204">
        <v>115.56486108094425</v>
      </c>
      <c r="P107" s="204">
        <v>126.68918498422047</v>
      </c>
      <c r="Q107" s="204">
        <v>147.91239490441828</v>
      </c>
    </row>
    <row r="108" spans="1:17" x14ac:dyDescent="0.25">
      <c r="A108" s="152" t="s">
        <v>218</v>
      </c>
      <c r="B108" s="151">
        <v>274.05765037289672</v>
      </c>
      <c r="C108" s="151">
        <v>303.68730136697775</v>
      </c>
      <c r="D108" s="151">
        <v>307.34750713853259</v>
      </c>
      <c r="E108" s="151">
        <v>217.25407705077936</v>
      </c>
      <c r="F108" s="151">
        <v>201.84611019661983</v>
      </c>
      <c r="G108" s="151">
        <v>130.20280296554347</v>
      </c>
      <c r="H108" s="151">
        <v>47.266500112008686</v>
      </c>
      <c r="I108" s="151">
        <v>94.859939268268576</v>
      </c>
      <c r="J108" s="151">
        <v>171.08431476338313</v>
      </c>
      <c r="K108" s="151">
        <v>146.80765924385793</v>
      </c>
      <c r="L108" s="151">
        <v>127.65759041379144</v>
      </c>
      <c r="M108" s="151">
        <v>143.18348366994101</v>
      </c>
      <c r="N108" s="151">
        <v>196.69312980159512</v>
      </c>
      <c r="O108" s="151">
        <v>92.482714800136989</v>
      </c>
      <c r="P108" s="151">
        <v>101.51676045884783</v>
      </c>
      <c r="Q108" s="151">
        <v>113.81682205042597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22.654906167085379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16.892000082635604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274.05765037289672</v>
      </c>
      <c r="C113" s="208">
        <v>303.68730136697775</v>
      </c>
      <c r="D113" s="208">
        <v>307.34750713853259</v>
      </c>
      <c r="E113" s="208">
        <v>217.25407705077936</v>
      </c>
      <c r="F113" s="208">
        <v>201.84611019661983</v>
      </c>
      <c r="G113" s="208">
        <v>130.20280296554347</v>
      </c>
      <c r="H113" s="208">
        <v>24.611593944923307</v>
      </c>
      <c r="I113" s="208">
        <v>94.859939268268576</v>
      </c>
      <c r="J113" s="208">
        <v>171.08431476338313</v>
      </c>
      <c r="K113" s="208">
        <v>129.91565916122232</v>
      </c>
      <c r="L113" s="208">
        <v>127.65759041379144</v>
      </c>
      <c r="M113" s="208">
        <v>143.18348366994101</v>
      </c>
      <c r="N113" s="208">
        <v>196.69312980159512</v>
      </c>
      <c r="O113" s="208">
        <v>92.482714800136989</v>
      </c>
      <c r="P113" s="208">
        <v>101.51676045884783</v>
      </c>
      <c r="Q113" s="208">
        <v>113.81682205042597</v>
      </c>
    </row>
    <row r="114" spans="1:17" x14ac:dyDescent="0.25">
      <c r="A114" s="152" t="s">
        <v>217</v>
      </c>
      <c r="B114" s="151">
        <v>22.138451218091188</v>
      </c>
      <c r="C114" s="151">
        <v>15.770067278457814</v>
      </c>
      <c r="D114" s="151">
        <v>16.300441604042167</v>
      </c>
      <c r="E114" s="151">
        <v>9.5662474436958398</v>
      </c>
      <c r="F114" s="151">
        <v>27.905488793648804</v>
      </c>
      <c r="G114" s="151">
        <v>26.898486568027241</v>
      </c>
      <c r="H114" s="151">
        <v>52.396943640928683</v>
      </c>
      <c r="I114" s="151">
        <v>40.055812727540875</v>
      </c>
      <c r="J114" s="151">
        <v>42.300845866181227</v>
      </c>
      <c r="K114" s="151">
        <v>35.326434627776266</v>
      </c>
      <c r="L114" s="151">
        <v>42.450187600027455</v>
      </c>
      <c r="M114" s="151">
        <v>39.100148062396059</v>
      </c>
      <c r="N114" s="151">
        <v>33.038792720526658</v>
      </c>
      <c r="O114" s="151">
        <v>23.082146280807269</v>
      </c>
      <c r="P114" s="151">
        <v>25.172424525372648</v>
      </c>
      <c r="Q114" s="151">
        <v>34.095572853992309</v>
      </c>
    </row>
    <row r="115" spans="1:17" x14ac:dyDescent="0.25">
      <c r="A115" s="156" t="s">
        <v>205</v>
      </c>
      <c r="B115" s="204">
        <v>17.987491614699096</v>
      </c>
      <c r="C115" s="204">
        <v>12.813179663746977</v>
      </c>
      <c r="D115" s="204">
        <v>13.244108803284265</v>
      </c>
      <c r="E115" s="204">
        <v>7.7725760480028709</v>
      </c>
      <c r="F115" s="204">
        <v>22.673209644839659</v>
      </c>
      <c r="G115" s="204">
        <v>21.855020336522138</v>
      </c>
      <c r="H115" s="204">
        <v>42.572516708254568</v>
      </c>
      <c r="I115" s="204">
        <v>32.545347841126969</v>
      </c>
      <c r="J115" s="204">
        <v>34.369437266272257</v>
      </c>
      <c r="K115" s="204">
        <v>28.70272813506822</v>
      </c>
      <c r="L115" s="204">
        <v>34.490777425022316</v>
      </c>
      <c r="M115" s="204">
        <v>31.768870300696808</v>
      </c>
      <c r="N115" s="204">
        <v>26.844019085427917</v>
      </c>
      <c r="O115" s="204">
        <v>18.754243853155909</v>
      </c>
      <c r="P115" s="204">
        <v>20.452594926865281</v>
      </c>
      <c r="Q115" s="204">
        <v>27.702652943868756</v>
      </c>
    </row>
    <row r="116" spans="1:17" x14ac:dyDescent="0.25">
      <c r="A116" s="156" t="s">
        <v>204</v>
      </c>
      <c r="B116" s="204">
        <v>73.518231367911227</v>
      </c>
      <c r="C116" s="204">
        <v>79.385684952573968</v>
      </c>
      <c r="D116" s="204">
        <v>80.423307127469812</v>
      </c>
      <c r="E116" s="204">
        <v>56.384099029819758</v>
      </c>
      <c r="F116" s="204">
        <v>56.90196099388745</v>
      </c>
      <c r="G116" s="204">
        <v>38.818387626670983</v>
      </c>
      <c r="H116" s="204">
        <v>24.2170810365064</v>
      </c>
      <c r="I116" s="204">
        <v>33.14030104067831</v>
      </c>
      <c r="J116" s="204">
        <v>52.658926965750943</v>
      </c>
      <c r="K116" s="204">
        <v>44.955845934770991</v>
      </c>
      <c r="L116" s="204">
        <v>41.877973006828654</v>
      </c>
      <c r="M116" s="204">
        <v>44.949418750769141</v>
      </c>
      <c r="N116" s="204">
        <v>56.837652615238326</v>
      </c>
      <c r="O116" s="204">
        <v>28.516952933264719</v>
      </c>
      <c r="P116" s="204">
        <v>31.263530476856239</v>
      </c>
      <c r="Q116" s="204">
        <v>36.446390909473706</v>
      </c>
    </row>
    <row r="117" spans="1:17" x14ac:dyDescent="0.25">
      <c r="A117" s="152" t="s">
        <v>216</v>
      </c>
      <c r="B117" s="151">
        <v>68.260349203614567</v>
      </c>
      <c r="C117" s="151">
        <v>75.640293973940231</v>
      </c>
      <c r="D117" s="151">
        <v>76.551952246509799</v>
      </c>
      <c r="E117" s="151">
        <v>54.112115261941995</v>
      </c>
      <c r="F117" s="151">
        <v>50.274407405395856</v>
      </c>
      <c r="G117" s="151">
        <v>32.429997066764514</v>
      </c>
      <c r="H117" s="151">
        <v>11.772806921785836</v>
      </c>
      <c r="I117" s="151">
        <v>23.627045517887353</v>
      </c>
      <c r="J117" s="151">
        <v>42.6124760725329</v>
      </c>
      <c r="K117" s="151">
        <v>36.565817710674125</v>
      </c>
      <c r="L117" s="151">
        <v>31.796053451822132</v>
      </c>
      <c r="M117" s="151">
        <v>35.663133585950078</v>
      </c>
      <c r="N117" s="151">
        <v>48.990939344113244</v>
      </c>
      <c r="O117" s="151">
        <v>23.034943191572992</v>
      </c>
      <c r="P117" s="151">
        <v>25.285079652080235</v>
      </c>
      <c r="Q117" s="151">
        <v>28.348692356650531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68.260349203614567</v>
      </c>
      <c r="C122" s="208">
        <v>75.640293973940231</v>
      </c>
      <c r="D122" s="208">
        <v>76.551952246509799</v>
      </c>
      <c r="E122" s="208">
        <v>54.112115261941995</v>
      </c>
      <c r="F122" s="208">
        <v>50.274407405395856</v>
      </c>
      <c r="G122" s="208">
        <v>32.429997066764514</v>
      </c>
      <c r="H122" s="208">
        <v>11.772806921785836</v>
      </c>
      <c r="I122" s="208">
        <v>23.627045517887353</v>
      </c>
      <c r="J122" s="208">
        <v>42.6124760725329</v>
      </c>
      <c r="K122" s="208">
        <v>36.565817710674125</v>
      </c>
      <c r="L122" s="208">
        <v>31.796053451822132</v>
      </c>
      <c r="M122" s="208">
        <v>35.663133585950078</v>
      </c>
      <c r="N122" s="208">
        <v>48.990939344113244</v>
      </c>
      <c r="O122" s="208">
        <v>23.034943191572992</v>
      </c>
      <c r="P122" s="208">
        <v>25.285079652080235</v>
      </c>
      <c r="Q122" s="208">
        <v>28.348692356650531</v>
      </c>
    </row>
    <row r="123" spans="1:17" x14ac:dyDescent="0.25">
      <c r="A123" s="152" t="s">
        <v>215</v>
      </c>
      <c r="B123" s="261">
        <v>5.2578821642966576</v>
      </c>
      <c r="C123" s="261">
        <v>3.7453909786337309</v>
      </c>
      <c r="D123" s="261">
        <v>3.8713548809600153</v>
      </c>
      <c r="E123" s="261">
        <v>2.2719837678777619</v>
      </c>
      <c r="F123" s="261">
        <v>6.6275535884915913</v>
      </c>
      <c r="G123" s="261">
        <v>6.3883905599064708</v>
      </c>
      <c r="H123" s="261">
        <v>12.444274114720564</v>
      </c>
      <c r="I123" s="261">
        <v>9.5132555227909581</v>
      </c>
      <c r="J123" s="261">
        <v>10.046450893218042</v>
      </c>
      <c r="K123" s="261">
        <v>8.3900282240968629</v>
      </c>
      <c r="L123" s="261">
        <v>10.081919555006522</v>
      </c>
      <c r="M123" s="261">
        <v>9.2862851648190645</v>
      </c>
      <c r="N123" s="261">
        <v>7.8467132711250818</v>
      </c>
      <c r="O123" s="261">
        <v>5.4820097416917264</v>
      </c>
      <c r="P123" s="261">
        <v>5.9784508247760044</v>
      </c>
      <c r="Q123" s="261">
        <v>8.0976985528231733</v>
      </c>
    </row>
    <row r="124" spans="1:17" x14ac:dyDescent="0.25">
      <c r="A124" s="243" t="s">
        <v>203</v>
      </c>
      <c r="B124" s="242">
        <v>16.050377133116115</v>
      </c>
      <c r="C124" s="242">
        <v>11.433298776881918</v>
      </c>
      <c r="D124" s="242">
        <v>11.817820162930575</v>
      </c>
      <c r="E124" s="242">
        <v>6.9355293966794846</v>
      </c>
      <c r="F124" s="242">
        <v>20.231479375395388</v>
      </c>
      <c r="G124" s="242">
        <v>19.501402761819755</v>
      </c>
      <c r="H124" s="242">
        <v>37.987784139673302</v>
      </c>
      <c r="I124" s="242">
        <v>29.04046422746714</v>
      </c>
      <c r="J124" s="242">
        <v>30.668113252981396</v>
      </c>
      <c r="K124" s="242">
        <v>25.611665105137796</v>
      </c>
      <c r="L124" s="242">
        <v>30.776386010019912</v>
      </c>
      <c r="M124" s="242">
        <v>28.347607345237151</v>
      </c>
      <c r="N124" s="242">
        <v>23.953124722381833</v>
      </c>
      <c r="O124" s="242">
        <v>16.734556053585273</v>
      </c>
      <c r="P124" s="242">
        <v>18.250007780895174</v>
      </c>
      <c r="Q124" s="242">
        <v>24.719290319144427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</v>
      </c>
      <c r="E129" s="77">
        <f t="shared" si="0"/>
        <v>0.99999999999999978</v>
      </c>
      <c r="F129" s="77">
        <f t="shared" si="0"/>
        <v>1</v>
      </c>
      <c r="G129" s="77">
        <f t="shared" si="0"/>
        <v>0.99999999999999989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1.0000000000000002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7.9195484279063026E-3</v>
      </c>
      <c r="C130" s="240">
        <f t="shared" si="1"/>
        <v>7.9195484279063026E-3</v>
      </c>
      <c r="D130" s="240">
        <f t="shared" si="1"/>
        <v>7.9195484279063026E-3</v>
      </c>
      <c r="E130" s="240">
        <f t="shared" si="1"/>
        <v>7.9195484279063026E-3</v>
      </c>
      <c r="F130" s="240">
        <f t="shared" si="1"/>
        <v>7.9195484279063026E-3</v>
      </c>
      <c r="G130" s="240">
        <f t="shared" si="1"/>
        <v>7.9195484279063026E-3</v>
      </c>
      <c r="H130" s="240">
        <f t="shared" si="1"/>
        <v>7.9195484279063026E-3</v>
      </c>
      <c r="I130" s="240">
        <f t="shared" si="1"/>
        <v>7.9195484279063026E-3</v>
      </c>
      <c r="J130" s="240">
        <f t="shared" si="1"/>
        <v>7.9195484279063026E-3</v>
      </c>
      <c r="K130" s="240">
        <f t="shared" si="1"/>
        <v>7.9195484279063026E-3</v>
      </c>
      <c r="L130" s="240">
        <f t="shared" si="1"/>
        <v>7.9195484279063026E-3</v>
      </c>
      <c r="M130" s="240">
        <f t="shared" si="1"/>
        <v>7.9195484279063026E-3</v>
      </c>
      <c r="N130" s="240">
        <f t="shared" si="1"/>
        <v>7.9195484279063044E-3</v>
      </c>
      <c r="O130" s="240">
        <f t="shared" si="1"/>
        <v>7.9195484279063026E-3</v>
      </c>
      <c r="P130" s="240">
        <f t="shared" si="1"/>
        <v>7.9195484279063009E-3</v>
      </c>
      <c r="Q130" s="240">
        <f t="shared" si="1"/>
        <v>7.9195484279063026E-3</v>
      </c>
    </row>
    <row r="131" spans="1:17" x14ac:dyDescent="0.25">
      <c r="A131" s="76" t="s">
        <v>82</v>
      </c>
      <c r="B131" s="239">
        <f t="shared" ref="B131:Q131" si="2">IF(B$7=0,0,B$7/B$5)</f>
        <v>3.1678193711625205E-3</v>
      </c>
      <c r="C131" s="239">
        <f t="shared" si="2"/>
        <v>3.1678193711625205E-3</v>
      </c>
      <c r="D131" s="239">
        <f t="shared" si="2"/>
        <v>3.1678193711625205E-3</v>
      </c>
      <c r="E131" s="239">
        <f t="shared" si="2"/>
        <v>3.1678193711625201E-3</v>
      </c>
      <c r="F131" s="239">
        <f t="shared" si="2"/>
        <v>3.167819371162521E-3</v>
      </c>
      <c r="G131" s="239">
        <f t="shared" si="2"/>
        <v>3.1678193711625201E-3</v>
      </c>
      <c r="H131" s="239">
        <f t="shared" si="2"/>
        <v>3.167819371162521E-3</v>
      </c>
      <c r="I131" s="239">
        <f t="shared" si="2"/>
        <v>3.1678193711625205E-3</v>
      </c>
      <c r="J131" s="239">
        <f t="shared" si="2"/>
        <v>3.1678193711625205E-3</v>
      </c>
      <c r="K131" s="239">
        <f t="shared" si="2"/>
        <v>3.1678193711625205E-3</v>
      </c>
      <c r="L131" s="239">
        <f t="shared" si="2"/>
        <v>3.1678193711625205E-3</v>
      </c>
      <c r="M131" s="239">
        <f t="shared" si="2"/>
        <v>3.1678193711625205E-3</v>
      </c>
      <c r="N131" s="239">
        <f t="shared" si="2"/>
        <v>3.1678193711625214E-3</v>
      </c>
      <c r="O131" s="239">
        <f t="shared" si="2"/>
        <v>3.1678193711625205E-3</v>
      </c>
      <c r="P131" s="239">
        <f t="shared" si="2"/>
        <v>3.1678193711625201E-3</v>
      </c>
      <c r="Q131" s="239">
        <f t="shared" si="2"/>
        <v>3.1678193711625205E-3</v>
      </c>
    </row>
    <row r="132" spans="1:17" x14ac:dyDescent="0.25">
      <c r="A132" s="76" t="s">
        <v>81</v>
      </c>
      <c r="B132" s="239">
        <f t="shared" ref="B132:Q132" si="3">IF(B$8=0,0,B$8/B$5)</f>
        <v>1.3463232327440714E-2</v>
      </c>
      <c r="C132" s="239">
        <f t="shared" si="3"/>
        <v>1.3463232327440712E-2</v>
      </c>
      <c r="D132" s="239">
        <f t="shared" si="3"/>
        <v>1.3463232327440714E-2</v>
      </c>
      <c r="E132" s="239">
        <f t="shared" si="3"/>
        <v>1.3463232327440712E-2</v>
      </c>
      <c r="F132" s="239">
        <f t="shared" si="3"/>
        <v>1.3463232327440712E-2</v>
      </c>
      <c r="G132" s="239">
        <f t="shared" si="3"/>
        <v>1.3463232327440714E-2</v>
      </c>
      <c r="H132" s="239">
        <f t="shared" si="3"/>
        <v>1.3463232327440714E-2</v>
      </c>
      <c r="I132" s="239">
        <f t="shared" si="3"/>
        <v>1.3463232327440714E-2</v>
      </c>
      <c r="J132" s="239">
        <f t="shared" si="3"/>
        <v>1.3463232327440714E-2</v>
      </c>
      <c r="K132" s="239">
        <f t="shared" si="3"/>
        <v>1.3463232327440714E-2</v>
      </c>
      <c r="L132" s="239">
        <f t="shared" si="3"/>
        <v>1.3463232327440712E-2</v>
      </c>
      <c r="M132" s="239">
        <f t="shared" si="3"/>
        <v>1.3463232327440714E-2</v>
      </c>
      <c r="N132" s="239">
        <f t="shared" si="3"/>
        <v>1.3463232327440715E-2</v>
      </c>
      <c r="O132" s="239">
        <f t="shared" si="3"/>
        <v>1.3463232327440714E-2</v>
      </c>
      <c r="P132" s="239">
        <f t="shared" si="3"/>
        <v>1.3463232327440712E-2</v>
      </c>
      <c r="Q132" s="239">
        <f t="shared" si="3"/>
        <v>1.3463232327440714E-2</v>
      </c>
    </row>
    <row r="133" spans="1:17" x14ac:dyDescent="0.25">
      <c r="A133" s="76" t="s">
        <v>80</v>
      </c>
      <c r="B133" s="239">
        <f t="shared" ref="B133:Q133" si="4">IF(B$9=0,0,B$9/B$5)</f>
        <v>1.5839096855812603E-3</v>
      </c>
      <c r="C133" s="239">
        <f t="shared" si="4"/>
        <v>1.5839096855812603E-3</v>
      </c>
      <c r="D133" s="239">
        <f t="shared" si="4"/>
        <v>1.5839096855812603E-3</v>
      </c>
      <c r="E133" s="239">
        <f t="shared" si="4"/>
        <v>1.58390968558126E-3</v>
      </c>
      <c r="F133" s="239">
        <f t="shared" si="4"/>
        <v>1.5839096855812605E-3</v>
      </c>
      <c r="G133" s="239">
        <f t="shared" si="4"/>
        <v>1.58390968558126E-3</v>
      </c>
      <c r="H133" s="239">
        <f t="shared" si="4"/>
        <v>1.5839096855812605E-3</v>
      </c>
      <c r="I133" s="239">
        <f t="shared" si="4"/>
        <v>1.5839096855812603E-3</v>
      </c>
      <c r="J133" s="239">
        <f t="shared" si="4"/>
        <v>1.5839096855812603E-3</v>
      </c>
      <c r="K133" s="239">
        <f t="shared" si="4"/>
        <v>1.5839096855812603E-3</v>
      </c>
      <c r="L133" s="239">
        <f t="shared" si="4"/>
        <v>1.5839096855812603E-3</v>
      </c>
      <c r="M133" s="239">
        <f t="shared" si="4"/>
        <v>1.5839096855812603E-3</v>
      </c>
      <c r="N133" s="239">
        <f t="shared" si="4"/>
        <v>1.5839096855812607E-3</v>
      </c>
      <c r="O133" s="239">
        <f t="shared" si="4"/>
        <v>1.5839096855812603E-3</v>
      </c>
      <c r="P133" s="239">
        <f t="shared" si="4"/>
        <v>1.58390968558126E-3</v>
      </c>
      <c r="Q133" s="239">
        <f t="shared" si="4"/>
        <v>1.5839096855812603E-3</v>
      </c>
    </row>
    <row r="134" spans="1:17" x14ac:dyDescent="0.25">
      <c r="A134" s="129" t="s">
        <v>79</v>
      </c>
      <c r="B134" s="238">
        <f t="shared" ref="B134:Q134" si="5">IF(B$10=0,0,B$10/B$5)</f>
        <v>4.7517290567437812E-3</v>
      </c>
      <c r="C134" s="238">
        <f t="shared" si="5"/>
        <v>4.7517290567437812E-3</v>
      </c>
      <c r="D134" s="238">
        <f t="shared" si="5"/>
        <v>4.7517290567437812E-3</v>
      </c>
      <c r="E134" s="238">
        <f t="shared" si="5"/>
        <v>4.7517290567437804E-3</v>
      </c>
      <c r="F134" s="238">
        <f t="shared" si="5"/>
        <v>4.7517290567437812E-3</v>
      </c>
      <c r="G134" s="238">
        <f t="shared" si="5"/>
        <v>4.7517290567437812E-3</v>
      </c>
      <c r="H134" s="238">
        <f t="shared" si="5"/>
        <v>4.7517290567437812E-3</v>
      </c>
      <c r="I134" s="238">
        <f t="shared" si="5"/>
        <v>4.7517290567437812E-3</v>
      </c>
      <c r="J134" s="238">
        <f t="shared" si="5"/>
        <v>4.7517290567437812E-3</v>
      </c>
      <c r="K134" s="238">
        <f t="shared" si="5"/>
        <v>4.7517290567437812E-3</v>
      </c>
      <c r="L134" s="238">
        <f t="shared" si="5"/>
        <v>4.7517290567437812E-3</v>
      </c>
      <c r="M134" s="238">
        <f t="shared" si="5"/>
        <v>4.7517290567437812E-3</v>
      </c>
      <c r="N134" s="238">
        <f t="shared" si="5"/>
        <v>4.7517290567437821E-3</v>
      </c>
      <c r="O134" s="238">
        <f t="shared" si="5"/>
        <v>4.7517290567437812E-3</v>
      </c>
      <c r="P134" s="238">
        <f t="shared" si="5"/>
        <v>4.7517290567437804E-3</v>
      </c>
      <c r="Q134" s="238">
        <f t="shared" si="5"/>
        <v>4.7517290567437812E-3</v>
      </c>
    </row>
    <row r="135" spans="1:17" x14ac:dyDescent="0.25">
      <c r="A135" s="127" t="s">
        <v>214</v>
      </c>
      <c r="B135" s="236">
        <f t="shared" ref="B135:Q135" si="6">IF(B$15=0,0,B$15/B$5)</f>
        <v>5.1234941984989298E-2</v>
      </c>
      <c r="C135" s="236">
        <f t="shared" si="6"/>
        <v>5.1234941984989298E-2</v>
      </c>
      <c r="D135" s="236">
        <f t="shared" si="6"/>
        <v>5.1234941984989298E-2</v>
      </c>
      <c r="E135" s="236">
        <f t="shared" si="6"/>
        <v>5.1234941984989291E-2</v>
      </c>
      <c r="F135" s="236">
        <f t="shared" si="6"/>
        <v>5.1234941984989298E-2</v>
      </c>
      <c r="G135" s="236">
        <f t="shared" si="6"/>
        <v>5.1234941984989291E-2</v>
      </c>
      <c r="H135" s="236">
        <f t="shared" si="6"/>
        <v>5.1234941984989298E-2</v>
      </c>
      <c r="I135" s="236">
        <f t="shared" si="6"/>
        <v>5.1234941984989298E-2</v>
      </c>
      <c r="J135" s="236">
        <f t="shared" si="6"/>
        <v>5.1234941984989298E-2</v>
      </c>
      <c r="K135" s="236">
        <f t="shared" si="6"/>
        <v>5.1234941984989298E-2</v>
      </c>
      <c r="L135" s="236">
        <f t="shared" si="6"/>
        <v>5.1234941984989298E-2</v>
      </c>
      <c r="M135" s="236">
        <f t="shared" si="6"/>
        <v>5.1234941984989298E-2</v>
      </c>
      <c r="N135" s="236">
        <f t="shared" si="6"/>
        <v>5.1234941984989305E-2</v>
      </c>
      <c r="O135" s="236">
        <f t="shared" si="6"/>
        <v>5.1234941984989298E-2</v>
      </c>
      <c r="P135" s="236">
        <f t="shared" si="6"/>
        <v>5.1234941984989291E-2</v>
      </c>
      <c r="Q135" s="236">
        <f t="shared" si="6"/>
        <v>5.1234941984989298E-2</v>
      </c>
    </row>
    <row r="136" spans="1:17" x14ac:dyDescent="0.25">
      <c r="A136" s="127" t="s">
        <v>213</v>
      </c>
      <c r="B136" s="237">
        <f t="shared" ref="B136:Q136" si="7">IF(B$16=0,0,B$16/B$5)</f>
        <v>0.3388273050139386</v>
      </c>
      <c r="C136" s="237">
        <f t="shared" si="7"/>
        <v>0.3388273050139386</v>
      </c>
      <c r="D136" s="237">
        <f t="shared" si="7"/>
        <v>0.33882730501393865</v>
      </c>
      <c r="E136" s="237">
        <f t="shared" si="7"/>
        <v>0.33882730501393854</v>
      </c>
      <c r="F136" s="237">
        <f t="shared" si="7"/>
        <v>0.3388273050139386</v>
      </c>
      <c r="G136" s="237">
        <f t="shared" si="7"/>
        <v>0.3388273050139386</v>
      </c>
      <c r="H136" s="237">
        <f t="shared" si="7"/>
        <v>0.3388273050139386</v>
      </c>
      <c r="I136" s="237">
        <f t="shared" si="7"/>
        <v>0.3388273050139386</v>
      </c>
      <c r="J136" s="237">
        <f t="shared" si="7"/>
        <v>0.3388273050139386</v>
      </c>
      <c r="K136" s="237">
        <f t="shared" si="7"/>
        <v>0.3388273050139386</v>
      </c>
      <c r="L136" s="237">
        <f t="shared" si="7"/>
        <v>0.3388273050139386</v>
      </c>
      <c r="M136" s="237">
        <f t="shared" si="7"/>
        <v>0.3388273050139386</v>
      </c>
      <c r="N136" s="237">
        <f t="shared" si="7"/>
        <v>0.33882730501393865</v>
      </c>
      <c r="O136" s="237">
        <f t="shared" si="7"/>
        <v>0.3388273050139386</v>
      </c>
      <c r="P136" s="237">
        <f t="shared" si="7"/>
        <v>0.3388273050139386</v>
      </c>
      <c r="Q136" s="237">
        <f t="shared" si="7"/>
        <v>0.3388273050139386</v>
      </c>
    </row>
    <row r="137" spans="1:17" x14ac:dyDescent="0.25">
      <c r="A137" s="142" t="s">
        <v>227</v>
      </c>
      <c r="B137" s="235">
        <f t="shared" ref="B137:Q137" si="8">IF(B$17=0,0,B$17/B$5)</f>
        <v>0.31755997060507513</v>
      </c>
      <c r="C137" s="235">
        <f t="shared" si="8"/>
        <v>0.31755997060507513</v>
      </c>
      <c r="D137" s="235">
        <f t="shared" si="8"/>
        <v>0.31755997060507513</v>
      </c>
      <c r="E137" s="235">
        <f t="shared" si="8"/>
        <v>0.31755997060507507</v>
      </c>
      <c r="F137" s="235">
        <f t="shared" si="8"/>
        <v>0.31755997060507513</v>
      </c>
      <c r="G137" s="235">
        <f t="shared" si="8"/>
        <v>0.31755997060507513</v>
      </c>
      <c r="H137" s="235">
        <f t="shared" si="8"/>
        <v>0.31755997060507513</v>
      </c>
      <c r="I137" s="235">
        <f t="shared" si="8"/>
        <v>0.31755997060507513</v>
      </c>
      <c r="J137" s="235">
        <f t="shared" si="8"/>
        <v>0.31755997060507513</v>
      </c>
      <c r="K137" s="235">
        <f t="shared" si="8"/>
        <v>0.31755997060507513</v>
      </c>
      <c r="L137" s="235">
        <f t="shared" si="8"/>
        <v>0.31755997060507513</v>
      </c>
      <c r="M137" s="235">
        <f t="shared" si="8"/>
        <v>0.31755997060507513</v>
      </c>
      <c r="N137" s="235">
        <f t="shared" si="8"/>
        <v>0.31755997060507518</v>
      </c>
      <c r="O137" s="235">
        <f t="shared" si="8"/>
        <v>0.31755997060507513</v>
      </c>
      <c r="P137" s="235">
        <f t="shared" si="8"/>
        <v>0.31755997060507507</v>
      </c>
      <c r="Q137" s="235">
        <f t="shared" si="8"/>
        <v>0.31755997060507513</v>
      </c>
    </row>
    <row r="138" spans="1:17" x14ac:dyDescent="0.25">
      <c r="A138" s="142" t="s">
        <v>226</v>
      </c>
      <c r="B138" s="235">
        <f t="shared" ref="B138:Q138" si="9">IF(B$25=0,0,B$25/B$5)</f>
        <v>2.1267334408863484E-2</v>
      </c>
      <c r="C138" s="235">
        <f t="shared" si="9"/>
        <v>2.1267334408863484E-2</v>
      </c>
      <c r="D138" s="235">
        <f t="shared" si="9"/>
        <v>2.1267334408863484E-2</v>
      </c>
      <c r="E138" s="235">
        <f t="shared" si="9"/>
        <v>2.126733440886348E-2</v>
      </c>
      <c r="F138" s="235">
        <f t="shared" si="9"/>
        <v>2.1267334408863484E-2</v>
      </c>
      <c r="G138" s="235">
        <f t="shared" si="9"/>
        <v>2.126733440886348E-2</v>
      </c>
      <c r="H138" s="235">
        <f t="shared" si="9"/>
        <v>2.1267334408863484E-2</v>
      </c>
      <c r="I138" s="235">
        <f t="shared" si="9"/>
        <v>2.1267334408863484E-2</v>
      </c>
      <c r="J138" s="235">
        <f t="shared" si="9"/>
        <v>2.1267334408863484E-2</v>
      </c>
      <c r="K138" s="235">
        <f t="shared" si="9"/>
        <v>2.1267334408863484E-2</v>
      </c>
      <c r="L138" s="235">
        <f t="shared" si="9"/>
        <v>2.1267334408863484E-2</v>
      </c>
      <c r="M138" s="235">
        <f t="shared" si="9"/>
        <v>2.1267334408863484E-2</v>
      </c>
      <c r="N138" s="235">
        <f t="shared" si="9"/>
        <v>2.1267334408863487E-2</v>
      </c>
      <c r="O138" s="235">
        <f t="shared" si="9"/>
        <v>2.126733440886348E-2</v>
      </c>
      <c r="P138" s="235">
        <f t="shared" si="9"/>
        <v>2.126733440886348E-2</v>
      </c>
      <c r="Q138" s="235">
        <f t="shared" si="9"/>
        <v>2.1267334408863484E-2</v>
      </c>
    </row>
    <row r="139" spans="1:17" x14ac:dyDescent="0.25">
      <c r="A139" s="127" t="s">
        <v>212</v>
      </c>
      <c r="B139" s="237">
        <f t="shared" ref="B139:Q139" si="10">IF(B$36=0,0,B$36/B$5)</f>
        <v>0.55101730059328113</v>
      </c>
      <c r="C139" s="237">
        <f t="shared" si="10"/>
        <v>0.55101730059328113</v>
      </c>
      <c r="D139" s="237">
        <f t="shared" si="10"/>
        <v>0.55101730059328113</v>
      </c>
      <c r="E139" s="237">
        <f t="shared" si="10"/>
        <v>0.55101730059328102</v>
      </c>
      <c r="F139" s="237">
        <f t="shared" si="10"/>
        <v>0.55101730059328113</v>
      </c>
      <c r="G139" s="237">
        <f t="shared" si="10"/>
        <v>0.55101730059328102</v>
      </c>
      <c r="H139" s="237">
        <f t="shared" si="10"/>
        <v>0.55101730059328113</v>
      </c>
      <c r="I139" s="237">
        <f t="shared" si="10"/>
        <v>0.55101730059328113</v>
      </c>
      <c r="J139" s="237">
        <f t="shared" si="10"/>
        <v>0.55101730059328113</v>
      </c>
      <c r="K139" s="237">
        <f t="shared" si="10"/>
        <v>0.55101730059328113</v>
      </c>
      <c r="L139" s="237">
        <f t="shared" si="10"/>
        <v>0.55101730059328113</v>
      </c>
      <c r="M139" s="237">
        <f t="shared" si="10"/>
        <v>0.55101730059328113</v>
      </c>
      <c r="N139" s="237">
        <f t="shared" si="10"/>
        <v>0.55101730059328125</v>
      </c>
      <c r="O139" s="237">
        <f t="shared" si="10"/>
        <v>0.55101730059328113</v>
      </c>
      <c r="P139" s="237">
        <f t="shared" si="10"/>
        <v>0.55101730059328113</v>
      </c>
      <c r="Q139" s="237">
        <f t="shared" si="10"/>
        <v>0.55101730059328113</v>
      </c>
    </row>
    <row r="140" spans="1:17" x14ac:dyDescent="0.25">
      <c r="A140" s="72" t="s">
        <v>211</v>
      </c>
      <c r="B140" s="234">
        <f t="shared" ref="B140:Q140" si="11">IF(B$44=0,0,B$44/B$5)</f>
        <v>2.803421353895641E-2</v>
      </c>
      <c r="C140" s="234">
        <f t="shared" si="11"/>
        <v>2.803421353895641E-2</v>
      </c>
      <c r="D140" s="234">
        <f t="shared" si="11"/>
        <v>2.803421353895641E-2</v>
      </c>
      <c r="E140" s="234">
        <f t="shared" si="11"/>
        <v>2.8034213538956403E-2</v>
      </c>
      <c r="F140" s="234">
        <f t="shared" si="11"/>
        <v>2.8034213538956406E-2</v>
      </c>
      <c r="G140" s="234">
        <f t="shared" si="11"/>
        <v>2.803421353895641E-2</v>
      </c>
      <c r="H140" s="234">
        <f t="shared" si="11"/>
        <v>2.8034213538956406E-2</v>
      </c>
      <c r="I140" s="234">
        <f t="shared" si="11"/>
        <v>2.803421353895641E-2</v>
      </c>
      <c r="J140" s="234">
        <f t="shared" si="11"/>
        <v>2.8034213538956413E-2</v>
      </c>
      <c r="K140" s="234">
        <f t="shared" si="11"/>
        <v>2.8034213538956413E-2</v>
      </c>
      <c r="L140" s="234">
        <f t="shared" si="11"/>
        <v>2.803421353895641E-2</v>
      </c>
      <c r="M140" s="234">
        <f t="shared" si="11"/>
        <v>2.8034213538956406E-2</v>
      </c>
      <c r="N140" s="234">
        <f t="shared" si="11"/>
        <v>2.8034213538956416E-2</v>
      </c>
      <c r="O140" s="234">
        <f t="shared" si="11"/>
        <v>2.803421353895641E-2</v>
      </c>
      <c r="P140" s="234">
        <f t="shared" si="11"/>
        <v>2.8034213538956406E-2</v>
      </c>
      <c r="Q140" s="234">
        <f t="shared" si="11"/>
        <v>2.803421353895641E-2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0.99999999999999978</v>
      </c>
      <c r="C143" s="77">
        <f t="shared" si="12"/>
        <v>0.99999999999999978</v>
      </c>
      <c r="D143" s="77">
        <f t="shared" si="12"/>
        <v>0.99999999999999989</v>
      </c>
      <c r="E143" s="77">
        <f t="shared" si="12"/>
        <v>1</v>
      </c>
      <c r="F143" s="77">
        <f t="shared" si="12"/>
        <v>1</v>
      </c>
      <c r="G143" s="77">
        <f t="shared" si="12"/>
        <v>0.99999999999999989</v>
      </c>
      <c r="H143" s="77">
        <f t="shared" si="12"/>
        <v>0.99999999999999978</v>
      </c>
      <c r="I143" s="77">
        <f t="shared" si="12"/>
        <v>1</v>
      </c>
      <c r="J143" s="77">
        <f t="shared" si="12"/>
        <v>1</v>
      </c>
      <c r="K143" s="77">
        <f t="shared" si="12"/>
        <v>1</v>
      </c>
      <c r="L143" s="77">
        <f t="shared" si="12"/>
        <v>0.99999999999999989</v>
      </c>
      <c r="M143" s="77">
        <f t="shared" si="12"/>
        <v>1</v>
      </c>
      <c r="N143" s="77">
        <f t="shared" si="12"/>
        <v>0.99999999999999978</v>
      </c>
      <c r="O143" s="77">
        <f t="shared" si="12"/>
        <v>1</v>
      </c>
      <c r="P143" s="77">
        <f t="shared" si="12"/>
        <v>0.99999999999999989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8.7820321003723063E-3</v>
      </c>
      <c r="C144" s="240">
        <f t="shared" si="13"/>
        <v>8.7820321003723081E-3</v>
      </c>
      <c r="D144" s="240">
        <f t="shared" si="13"/>
        <v>8.7820321003723063E-3</v>
      </c>
      <c r="E144" s="240">
        <f t="shared" si="13"/>
        <v>8.7820321003723046E-3</v>
      </c>
      <c r="F144" s="240">
        <f t="shared" si="13"/>
        <v>8.7820321003723046E-3</v>
      </c>
      <c r="G144" s="240">
        <f t="shared" si="13"/>
        <v>8.7820321003723046E-3</v>
      </c>
      <c r="H144" s="240">
        <f t="shared" si="13"/>
        <v>8.7820321003723081E-3</v>
      </c>
      <c r="I144" s="240">
        <f t="shared" si="13"/>
        <v>8.7820321003723063E-3</v>
      </c>
      <c r="J144" s="240">
        <f t="shared" si="13"/>
        <v>8.7820321003723046E-3</v>
      </c>
      <c r="K144" s="240">
        <f t="shared" si="13"/>
        <v>8.782032100372315E-3</v>
      </c>
      <c r="L144" s="240">
        <f t="shared" si="13"/>
        <v>8.7820321003723063E-3</v>
      </c>
      <c r="M144" s="240">
        <f t="shared" si="13"/>
        <v>8.7820321003723046E-3</v>
      </c>
      <c r="N144" s="240">
        <f t="shared" si="13"/>
        <v>8.7820321003723046E-3</v>
      </c>
      <c r="O144" s="240">
        <f t="shared" si="13"/>
        <v>8.7820321003723046E-3</v>
      </c>
      <c r="P144" s="240">
        <f t="shared" si="13"/>
        <v>8.7820321003723046E-3</v>
      </c>
      <c r="Q144" s="240">
        <f t="shared" si="13"/>
        <v>8.7820321003723046E-3</v>
      </c>
    </row>
    <row r="145" spans="1:17" x14ac:dyDescent="0.25">
      <c r="A145" s="76" t="s">
        <v>82</v>
      </c>
      <c r="B145" s="239">
        <f t="shared" ref="B145:Q145" si="14">IF(B$49=0,0,B$49/B$47)</f>
        <v>9.0249739811784756E-3</v>
      </c>
      <c r="C145" s="239">
        <f t="shared" si="14"/>
        <v>9.0249739811784774E-3</v>
      </c>
      <c r="D145" s="239">
        <f t="shared" si="14"/>
        <v>9.0249739811784756E-3</v>
      </c>
      <c r="E145" s="239">
        <f t="shared" si="14"/>
        <v>9.0249739811784739E-3</v>
      </c>
      <c r="F145" s="239">
        <f t="shared" si="14"/>
        <v>9.0249739811784739E-3</v>
      </c>
      <c r="G145" s="239">
        <f t="shared" si="14"/>
        <v>9.0249739811784739E-3</v>
      </c>
      <c r="H145" s="239">
        <f t="shared" si="14"/>
        <v>9.0249739811784774E-3</v>
      </c>
      <c r="I145" s="239">
        <f t="shared" si="14"/>
        <v>9.0249739811784756E-3</v>
      </c>
      <c r="J145" s="239">
        <f t="shared" si="14"/>
        <v>9.0249739811784739E-3</v>
      </c>
      <c r="K145" s="239">
        <f t="shared" si="14"/>
        <v>9.0249739811784843E-3</v>
      </c>
      <c r="L145" s="239">
        <f t="shared" si="14"/>
        <v>9.0249739811784756E-3</v>
      </c>
      <c r="M145" s="239">
        <f t="shared" si="14"/>
        <v>9.0249739811784739E-3</v>
      </c>
      <c r="N145" s="239">
        <f t="shared" si="14"/>
        <v>9.0249739811784739E-3</v>
      </c>
      <c r="O145" s="239">
        <f t="shared" si="14"/>
        <v>9.0249739811784739E-3</v>
      </c>
      <c r="P145" s="239">
        <f t="shared" si="14"/>
        <v>9.0249739811784722E-3</v>
      </c>
      <c r="Q145" s="239">
        <f t="shared" si="14"/>
        <v>9.0249739811784739E-3</v>
      </c>
    </row>
    <row r="146" spans="1:17" x14ac:dyDescent="0.25">
      <c r="A146" s="76" t="s">
        <v>81</v>
      </c>
      <c r="B146" s="239">
        <f t="shared" ref="B146:Q146" si="15">IF(B$50=0,0,B$50/B$47)</f>
        <v>1.2508583702813537E-2</v>
      </c>
      <c r="C146" s="239">
        <f t="shared" si="15"/>
        <v>1.2508583702813538E-2</v>
      </c>
      <c r="D146" s="239">
        <f t="shared" si="15"/>
        <v>1.2508583702813537E-2</v>
      </c>
      <c r="E146" s="239">
        <f t="shared" si="15"/>
        <v>1.2508583702813535E-2</v>
      </c>
      <c r="F146" s="239">
        <f t="shared" si="15"/>
        <v>1.2508583702813535E-2</v>
      </c>
      <c r="G146" s="239">
        <f t="shared" si="15"/>
        <v>1.2508583702813535E-2</v>
      </c>
      <c r="H146" s="239">
        <f t="shared" si="15"/>
        <v>1.250858370281354E-2</v>
      </c>
      <c r="I146" s="239">
        <f t="shared" si="15"/>
        <v>1.2508583702813538E-2</v>
      </c>
      <c r="J146" s="239">
        <f t="shared" si="15"/>
        <v>1.2508583702813535E-2</v>
      </c>
      <c r="K146" s="239">
        <f t="shared" si="15"/>
        <v>1.2508583702813549E-2</v>
      </c>
      <c r="L146" s="239">
        <f t="shared" si="15"/>
        <v>1.2508583702813537E-2</v>
      </c>
      <c r="M146" s="239">
        <f t="shared" si="15"/>
        <v>1.2508583702813535E-2</v>
      </c>
      <c r="N146" s="239">
        <f t="shared" si="15"/>
        <v>1.2508583702813535E-2</v>
      </c>
      <c r="O146" s="239">
        <f t="shared" si="15"/>
        <v>1.2508583702813535E-2</v>
      </c>
      <c r="P146" s="239">
        <f t="shared" si="15"/>
        <v>1.2508583702813533E-2</v>
      </c>
      <c r="Q146" s="239">
        <f t="shared" si="15"/>
        <v>1.2508583702813535E-2</v>
      </c>
    </row>
    <row r="147" spans="1:17" x14ac:dyDescent="0.25">
      <c r="A147" s="76" t="s">
        <v>80</v>
      </c>
      <c r="B147" s="239">
        <f t="shared" ref="B147:Q147" si="16">IF(B$51=0,0,B$51/B$47)</f>
        <v>6.4281731723916389E-3</v>
      </c>
      <c r="C147" s="239">
        <f t="shared" si="16"/>
        <v>6.4281731723916397E-3</v>
      </c>
      <c r="D147" s="239">
        <f t="shared" si="16"/>
        <v>6.4281731723916389E-3</v>
      </c>
      <c r="E147" s="239">
        <f t="shared" si="16"/>
        <v>6.428173172391638E-3</v>
      </c>
      <c r="F147" s="239">
        <f t="shared" si="16"/>
        <v>6.428173172391638E-3</v>
      </c>
      <c r="G147" s="239">
        <f t="shared" si="16"/>
        <v>6.428173172391638E-3</v>
      </c>
      <c r="H147" s="239">
        <f t="shared" si="16"/>
        <v>6.4281731723916406E-3</v>
      </c>
      <c r="I147" s="239">
        <f t="shared" si="16"/>
        <v>6.4281731723916397E-3</v>
      </c>
      <c r="J147" s="239">
        <f t="shared" si="16"/>
        <v>6.428173172391638E-3</v>
      </c>
      <c r="K147" s="239">
        <f t="shared" si="16"/>
        <v>6.4281731723916458E-3</v>
      </c>
      <c r="L147" s="239">
        <f t="shared" si="16"/>
        <v>6.428173172391638E-3</v>
      </c>
      <c r="M147" s="239">
        <f t="shared" si="16"/>
        <v>6.428173172391638E-3</v>
      </c>
      <c r="N147" s="239">
        <f t="shared" si="16"/>
        <v>6.428173172391638E-3</v>
      </c>
      <c r="O147" s="239">
        <f t="shared" si="16"/>
        <v>6.4281731723916371E-3</v>
      </c>
      <c r="P147" s="239">
        <f t="shared" si="16"/>
        <v>6.4281731723916371E-3</v>
      </c>
      <c r="Q147" s="239">
        <f t="shared" si="16"/>
        <v>6.4281731723916389E-3</v>
      </c>
    </row>
    <row r="148" spans="1:17" x14ac:dyDescent="0.25">
      <c r="A148" s="129" t="s">
        <v>79</v>
      </c>
      <c r="B148" s="238">
        <f t="shared" ref="B148:Q148" si="17">IF(B$52=0,0,B$52/B$47)</f>
        <v>6.6710471062332872E-3</v>
      </c>
      <c r="C148" s="238">
        <f t="shared" si="17"/>
        <v>6.6710471062332889E-3</v>
      </c>
      <c r="D148" s="238">
        <f t="shared" si="17"/>
        <v>6.6710471062332881E-3</v>
      </c>
      <c r="E148" s="238">
        <f t="shared" si="17"/>
        <v>6.6710471062332872E-3</v>
      </c>
      <c r="F148" s="238">
        <f t="shared" si="17"/>
        <v>6.6710471062332863E-3</v>
      </c>
      <c r="G148" s="238">
        <f t="shared" si="17"/>
        <v>6.6710471062332863E-3</v>
      </c>
      <c r="H148" s="238">
        <f t="shared" si="17"/>
        <v>6.6710471062332898E-3</v>
      </c>
      <c r="I148" s="238">
        <f t="shared" si="17"/>
        <v>6.6710471062332872E-3</v>
      </c>
      <c r="J148" s="238">
        <f t="shared" si="17"/>
        <v>6.6710471062332863E-3</v>
      </c>
      <c r="K148" s="238">
        <f t="shared" si="17"/>
        <v>6.671047106233295E-3</v>
      </c>
      <c r="L148" s="238">
        <f t="shared" si="17"/>
        <v>6.6710471062332872E-3</v>
      </c>
      <c r="M148" s="238">
        <f t="shared" si="17"/>
        <v>6.6710471062332872E-3</v>
      </c>
      <c r="N148" s="238">
        <f t="shared" si="17"/>
        <v>6.6710471062332863E-3</v>
      </c>
      <c r="O148" s="238">
        <f t="shared" si="17"/>
        <v>6.6710471062332863E-3</v>
      </c>
      <c r="P148" s="238">
        <f t="shared" si="17"/>
        <v>6.6710471062332855E-3</v>
      </c>
      <c r="Q148" s="238">
        <f t="shared" si="17"/>
        <v>6.6710471062332872E-3</v>
      </c>
    </row>
    <row r="149" spans="1:17" x14ac:dyDescent="0.25">
      <c r="A149" s="127" t="s">
        <v>210</v>
      </c>
      <c r="B149" s="237">
        <f t="shared" ref="B149:Q149" si="18">IF(B$57=0,0,B$57/B$47)</f>
        <v>8.4222057041448296E-3</v>
      </c>
      <c r="C149" s="237">
        <f t="shared" si="18"/>
        <v>3.8757086951533631E-3</v>
      </c>
      <c r="D149" s="237">
        <f t="shared" si="18"/>
        <v>4.0598094085018696E-3</v>
      </c>
      <c r="E149" s="237">
        <f t="shared" si="18"/>
        <v>2.5388934658505881E-3</v>
      </c>
      <c r="F149" s="237">
        <f t="shared" si="18"/>
        <v>1.6149889848310343E-2</v>
      </c>
      <c r="G149" s="237">
        <f t="shared" si="18"/>
        <v>2.3578386040845188E-2</v>
      </c>
      <c r="H149" s="237">
        <f t="shared" si="18"/>
        <v>6.0588594625383865E-2</v>
      </c>
      <c r="I149" s="237">
        <f t="shared" si="18"/>
        <v>3.9390140884958701E-2</v>
      </c>
      <c r="J149" s="237">
        <f t="shared" si="18"/>
        <v>2.7307610511968859E-2</v>
      </c>
      <c r="K149" s="237">
        <f t="shared" si="18"/>
        <v>2.6730334458176897E-2</v>
      </c>
      <c r="L149" s="237">
        <f t="shared" si="18"/>
        <v>3.3870254459195351E-2</v>
      </c>
      <c r="M149" s="237">
        <f t="shared" si="18"/>
        <v>2.9458389908500342E-2</v>
      </c>
      <c r="N149" s="237">
        <f t="shared" si="18"/>
        <v>1.9582372448495547E-2</v>
      </c>
      <c r="O149" s="237">
        <f t="shared" si="18"/>
        <v>2.7508332701829941E-2</v>
      </c>
      <c r="P149" s="237">
        <f t="shared" si="18"/>
        <v>2.7369020470868165E-2</v>
      </c>
      <c r="Q149" s="237">
        <f t="shared" si="18"/>
        <v>3.0952437790065564E-2</v>
      </c>
    </row>
    <row r="150" spans="1:17" x14ac:dyDescent="0.25">
      <c r="A150" s="127" t="s">
        <v>209</v>
      </c>
      <c r="B150" s="237">
        <f t="shared" ref="B150:Q150" si="19">IF(B$58=0,0,B$58/B$47)</f>
        <v>0.1899430831928102</v>
      </c>
      <c r="C150" s="237">
        <f t="shared" si="19"/>
        <v>0.19582715146307619</v>
      </c>
      <c r="D150" s="237">
        <f t="shared" si="19"/>
        <v>0.19558888865023255</v>
      </c>
      <c r="E150" s="237">
        <f t="shared" si="19"/>
        <v>0.19755725533390081</v>
      </c>
      <c r="F150" s="237">
        <f t="shared" si="19"/>
        <v>0.17994192824089969</v>
      </c>
      <c r="G150" s="237">
        <f t="shared" si="19"/>
        <v>0.17032798179909137</v>
      </c>
      <c r="H150" s="237">
        <f t="shared" si="19"/>
        <v>0.12242943626446798</v>
      </c>
      <c r="I150" s="237">
        <f t="shared" si="19"/>
        <v>0.14986443705431879</v>
      </c>
      <c r="J150" s="237">
        <f t="shared" si="19"/>
        <v>0.1655016261807237</v>
      </c>
      <c r="K150" s="237">
        <f t="shared" si="19"/>
        <v>0.16624873581360913</v>
      </c>
      <c r="L150" s="237">
        <f t="shared" si="19"/>
        <v>0.15700826416100605</v>
      </c>
      <c r="M150" s="237">
        <f t="shared" si="19"/>
        <v>0.16271809134534504</v>
      </c>
      <c r="N150" s="237">
        <f t="shared" si="19"/>
        <v>0.17549961541939185</v>
      </c>
      <c r="O150" s="237">
        <f t="shared" si="19"/>
        <v>0.16524185188280505</v>
      </c>
      <c r="P150" s="237">
        <f t="shared" si="19"/>
        <v>0.16542214952211751</v>
      </c>
      <c r="Q150" s="237">
        <f t="shared" si="19"/>
        <v>0.16233289104106827</v>
      </c>
    </row>
    <row r="151" spans="1:17" x14ac:dyDescent="0.25">
      <c r="A151" s="142" t="s">
        <v>225</v>
      </c>
      <c r="B151" s="235">
        <f t="shared" ref="B151:Q151" si="20">IF(B$59=0,0,B$59/B$47)</f>
        <v>0.10238820616401617</v>
      </c>
      <c r="C151" s="235">
        <f t="shared" si="20"/>
        <v>0.10827227443428213</v>
      </c>
      <c r="D151" s="235">
        <f t="shared" si="20"/>
        <v>0.10803401162143851</v>
      </c>
      <c r="E151" s="235">
        <f t="shared" si="20"/>
        <v>0.11000237830510676</v>
      </c>
      <c r="F151" s="235">
        <f t="shared" si="20"/>
        <v>9.2387051212105678E-2</v>
      </c>
      <c r="G151" s="235">
        <f t="shared" si="20"/>
        <v>8.277310477029734E-2</v>
      </c>
      <c r="H151" s="235">
        <f t="shared" si="20"/>
        <v>3.4874559235673903E-2</v>
      </c>
      <c r="I151" s="235">
        <f t="shared" si="20"/>
        <v>6.2309560025524763E-2</v>
      </c>
      <c r="J151" s="235">
        <f t="shared" si="20"/>
        <v>7.7946749151929673E-2</v>
      </c>
      <c r="K151" s="235">
        <f t="shared" si="20"/>
        <v>7.8693858784815038E-2</v>
      </c>
      <c r="L151" s="235">
        <f t="shared" si="20"/>
        <v>6.9453387132212024E-2</v>
      </c>
      <c r="M151" s="235">
        <f t="shared" si="20"/>
        <v>7.5163214316551027E-2</v>
      </c>
      <c r="N151" s="235">
        <f t="shared" si="20"/>
        <v>8.7944738390597854E-2</v>
      </c>
      <c r="O151" s="235">
        <f t="shared" si="20"/>
        <v>7.7686974854011021E-2</v>
      </c>
      <c r="P151" s="235">
        <f t="shared" si="20"/>
        <v>7.7867272493323481E-2</v>
      </c>
      <c r="Q151" s="235">
        <f t="shared" si="20"/>
        <v>7.2507513082756547E-2</v>
      </c>
    </row>
    <row r="152" spans="1:17" x14ac:dyDescent="0.25">
      <c r="A152" s="142" t="s">
        <v>224</v>
      </c>
      <c r="B152" s="235">
        <f t="shared" ref="B152:Q152" si="21">IF(B$65=0,0,B$65/B$47)</f>
        <v>8.755487702879404E-2</v>
      </c>
      <c r="C152" s="235">
        <f t="shared" si="21"/>
        <v>8.7554877028794054E-2</v>
      </c>
      <c r="D152" s="235">
        <f t="shared" si="21"/>
        <v>8.7554877028794026E-2</v>
      </c>
      <c r="E152" s="235">
        <f t="shared" si="21"/>
        <v>8.7554877028794026E-2</v>
      </c>
      <c r="F152" s="235">
        <f t="shared" si="21"/>
        <v>8.7554877028794012E-2</v>
      </c>
      <c r="G152" s="235">
        <f t="shared" si="21"/>
        <v>8.755487702879404E-2</v>
      </c>
      <c r="H152" s="235">
        <f t="shared" si="21"/>
        <v>8.7554877028794068E-2</v>
      </c>
      <c r="I152" s="235">
        <f t="shared" si="21"/>
        <v>8.755487702879404E-2</v>
      </c>
      <c r="J152" s="235">
        <f t="shared" si="21"/>
        <v>8.7554877028794026E-2</v>
      </c>
      <c r="K152" s="235">
        <f t="shared" si="21"/>
        <v>8.7554877028794095E-2</v>
      </c>
      <c r="L152" s="235">
        <f t="shared" si="21"/>
        <v>8.7554877028794026E-2</v>
      </c>
      <c r="M152" s="235">
        <f t="shared" si="21"/>
        <v>8.7554877028794026E-2</v>
      </c>
      <c r="N152" s="235">
        <f t="shared" si="21"/>
        <v>8.7554877028794026E-2</v>
      </c>
      <c r="O152" s="235">
        <f t="shared" si="21"/>
        <v>8.7554877028794026E-2</v>
      </c>
      <c r="P152" s="235">
        <f t="shared" si="21"/>
        <v>8.7554877028794012E-2</v>
      </c>
      <c r="Q152" s="235">
        <f t="shared" si="21"/>
        <v>8.7554877028794026E-2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2.2705009295177058E-3</v>
      </c>
    </row>
    <row r="154" spans="1:17" x14ac:dyDescent="0.25">
      <c r="A154" s="127" t="s">
        <v>208</v>
      </c>
      <c r="B154" s="237">
        <f t="shared" ref="B154:Q154" si="23">IF(B$77=0,0,B$77/B$47)</f>
        <v>0.52985785120280526</v>
      </c>
      <c r="C154" s="237">
        <f t="shared" si="23"/>
        <v>0.52066120196149501</v>
      </c>
      <c r="D154" s="237">
        <f t="shared" si="23"/>
        <v>0.52103360068569826</v>
      </c>
      <c r="E154" s="237">
        <f t="shared" si="23"/>
        <v>0.51795709355891073</v>
      </c>
      <c r="F154" s="237">
        <f t="shared" si="23"/>
        <v>0.5454894023466802</v>
      </c>
      <c r="G154" s="237">
        <f t="shared" si="23"/>
        <v>0.56051575642500495</v>
      </c>
      <c r="H154" s="237">
        <f t="shared" si="23"/>
        <v>0.63537996639293981</v>
      </c>
      <c r="I154" s="237">
        <f t="shared" si="23"/>
        <v>0.59249975705303015</v>
      </c>
      <c r="J154" s="237">
        <f t="shared" si="23"/>
        <v>0.56805922765905792</v>
      </c>
      <c r="K154" s="237">
        <f t="shared" si="23"/>
        <v>0.56689151428068452</v>
      </c>
      <c r="L154" s="237">
        <f t="shared" si="23"/>
        <v>0.58133413675036205</v>
      </c>
      <c r="M154" s="237">
        <f t="shared" si="23"/>
        <v>0.57240982190034262</v>
      </c>
      <c r="N154" s="237">
        <f t="shared" si="23"/>
        <v>0.55243262444456642</v>
      </c>
      <c r="O154" s="237">
        <f t="shared" si="23"/>
        <v>0.56846524828800571</v>
      </c>
      <c r="P154" s="237">
        <f t="shared" si="23"/>
        <v>0.56818344765761997</v>
      </c>
      <c r="Q154" s="237">
        <f t="shared" si="23"/>
        <v>0.57543198034217247</v>
      </c>
    </row>
    <row r="155" spans="1:17" x14ac:dyDescent="0.25">
      <c r="A155" s="142" t="s">
        <v>222</v>
      </c>
      <c r="B155" s="259">
        <f t="shared" ref="B155:Q155" si="24">IF(B$78=0,0,B$78/B$47)</f>
        <v>0.51282142259722197</v>
      </c>
      <c r="C155" s="259">
        <f t="shared" si="24"/>
        <v>0.51282142259722185</v>
      </c>
      <c r="D155" s="259">
        <f t="shared" si="24"/>
        <v>0.51282142259722208</v>
      </c>
      <c r="E155" s="259">
        <f t="shared" si="24"/>
        <v>0.51282142259722208</v>
      </c>
      <c r="F155" s="259">
        <f t="shared" si="24"/>
        <v>0.51282142259722208</v>
      </c>
      <c r="G155" s="259">
        <f t="shared" si="24"/>
        <v>0.51282142259722208</v>
      </c>
      <c r="H155" s="259">
        <f t="shared" si="24"/>
        <v>0.51282142259722163</v>
      </c>
      <c r="I155" s="259">
        <f t="shared" si="24"/>
        <v>0.51282142259722208</v>
      </c>
      <c r="J155" s="259">
        <f t="shared" si="24"/>
        <v>0.51282142259722208</v>
      </c>
      <c r="K155" s="259">
        <f t="shared" si="24"/>
        <v>0.51282142259722174</v>
      </c>
      <c r="L155" s="259">
        <f t="shared" si="24"/>
        <v>0.51282142259722197</v>
      </c>
      <c r="M155" s="259">
        <f t="shared" si="24"/>
        <v>0.51282142259722208</v>
      </c>
      <c r="N155" s="259">
        <f t="shared" si="24"/>
        <v>0.51282142259722197</v>
      </c>
      <c r="O155" s="259">
        <f t="shared" si="24"/>
        <v>0.51282142259722208</v>
      </c>
      <c r="P155" s="259">
        <f t="shared" si="24"/>
        <v>0.51282142259722197</v>
      </c>
      <c r="Q155" s="259">
        <f t="shared" si="24"/>
        <v>0.51282142259722208</v>
      </c>
    </row>
    <row r="156" spans="1:17" x14ac:dyDescent="0.25">
      <c r="A156" s="142" t="s">
        <v>221</v>
      </c>
      <c r="B156" s="259">
        <f t="shared" ref="B156:Q156" si="25">IF(B$86=0,0,B$86/B$47)</f>
        <v>1.7036428605583305E-2</v>
      </c>
      <c r="C156" s="259">
        <f t="shared" si="25"/>
        <v>7.8397793642732017E-3</v>
      </c>
      <c r="D156" s="259">
        <f t="shared" si="25"/>
        <v>8.2121780884762061E-3</v>
      </c>
      <c r="E156" s="259">
        <f t="shared" si="25"/>
        <v>5.1356709616886959E-3</v>
      </c>
      <c r="F156" s="259">
        <f t="shared" si="25"/>
        <v>3.2667979749458093E-2</v>
      </c>
      <c r="G156" s="259">
        <f t="shared" si="25"/>
        <v>4.7694333827782917E-2</v>
      </c>
      <c r="H156" s="259">
        <f t="shared" si="25"/>
        <v>0.12255854379571805</v>
      </c>
      <c r="I156" s="259">
        <f t="shared" si="25"/>
        <v>7.9678334455808131E-2</v>
      </c>
      <c r="J156" s="259">
        <f t="shared" si="25"/>
        <v>5.5237805061835794E-2</v>
      </c>
      <c r="K156" s="259">
        <f t="shared" si="25"/>
        <v>5.4070091683462752E-2</v>
      </c>
      <c r="L156" s="259">
        <f t="shared" si="25"/>
        <v>6.8512714153140142E-2</v>
      </c>
      <c r="M156" s="259">
        <f t="shared" si="25"/>
        <v>5.958839930312055E-2</v>
      </c>
      <c r="N156" s="259">
        <f t="shared" si="25"/>
        <v>3.9611201847344353E-2</v>
      </c>
      <c r="O156" s="259">
        <f t="shared" si="25"/>
        <v>5.5643825690783591E-2</v>
      </c>
      <c r="P156" s="259">
        <f t="shared" si="25"/>
        <v>5.5362025060398043E-2</v>
      </c>
      <c r="Q156" s="259">
        <f t="shared" si="25"/>
        <v>6.2610557744950404E-2</v>
      </c>
    </row>
    <row r="157" spans="1:17" x14ac:dyDescent="0.25">
      <c r="A157" s="127" t="s">
        <v>207</v>
      </c>
      <c r="B157" s="237">
        <f t="shared" ref="B157:Q157" si="26">IF(B$87=0,0,B$87/B$47)</f>
        <v>0.22836204983725031</v>
      </c>
      <c r="C157" s="237">
        <f t="shared" si="26"/>
        <v>0.23622112781728605</v>
      </c>
      <c r="D157" s="237">
        <f t="shared" si="26"/>
        <v>0.23590289119257804</v>
      </c>
      <c r="E157" s="237">
        <f t="shared" si="26"/>
        <v>0.23853194757834861</v>
      </c>
      <c r="F157" s="237">
        <f t="shared" si="26"/>
        <v>0.21500396950112055</v>
      </c>
      <c r="G157" s="237">
        <f t="shared" si="26"/>
        <v>0.2021630656720691</v>
      </c>
      <c r="H157" s="237">
        <f t="shared" si="26"/>
        <v>0.13818719265421903</v>
      </c>
      <c r="I157" s="237">
        <f t="shared" si="26"/>
        <v>0.1748308549447031</v>
      </c>
      <c r="J157" s="237">
        <f t="shared" si="26"/>
        <v>0.19571672558526032</v>
      </c>
      <c r="K157" s="237">
        <f t="shared" si="26"/>
        <v>0.1967146053845403</v>
      </c>
      <c r="L157" s="237">
        <f t="shared" si="26"/>
        <v>0.1843725345664472</v>
      </c>
      <c r="M157" s="237">
        <f t="shared" si="26"/>
        <v>0.19199888678282273</v>
      </c>
      <c r="N157" s="237">
        <f t="shared" si="26"/>
        <v>0.20907057762455683</v>
      </c>
      <c r="O157" s="237">
        <f t="shared" si="26"/>
        <v>0.19536975706437004</v>
      </c>
      <c r="P157" s="237">
        <f t="shared" si="26"/>
        <v>0.19561057228640502</v>
      </c>
      <c r="Q157" s="237">
        <f t="shared" si="26"/>
        <v>0.1878678807637045</v>
      </c>
    </row>
    <row r="158" spans="1:17" x14ac:dyDescent="0.25">
      <c r="A158" s="142" t="s">
        <v>220</v>
      </c>
      <c r="B158" s="259">
        <f t="shared" ref="B158:Q158" si="27">IF(B$88=0,0,B$88/B$47)</f>
        <v>0.21954811363523827</v>
      </c>
      <c r="C158" s="259">
        <f t="shared" si="27"/>
        <v>0.23216515360142789</v>
      </c>
      <c r="D158" s="259">
        <f t="shared" si="27"/>
        <v>0.2316542534394947</v>
      </c>
      <c r="E158" s="259">
        <f t="shared" si="27"/>
        <v>0.23587496604431893</v>
      </c>
      <c r="F158" s="259">
        <f t="shared" si="27"/>
        <v>0.19810292198544696</v>
      </c>
      <c r="G158" s="259">
        <f t="shared" si="27"/>
        <v>0.17748801051304505</v>
      </c>
      <c r="H158" s="259">
        <f t="shared" si="27"/>
        <v>7.4780523860212653E-2</v>
      </c>
      <c r="I158" s="259">
        <f t="shared" si="27"/>
        <v>0.13360861448369982</v>
      </c>
      <c r="J158" s="259">
        <f t="shared" si="27"/>
        <v>0.16713899365413012</v>
      </c>
      <c r="K158" s="259">
        <f t="shared" si="27"/>
        <v>0.16874099955621563</v>
      </c>
      <c r="L158" s="259">
        <f t="shared" si="27"/>
        <v>0.14892691943473116</v>
      </c>
      <c r="M158" s="259">
        <f t="shared" si="27"/>
        <v>0.16117033920415957</v>
      </c>
      <c r="N158" s="259">
        <f t="shared" si="27"/>
        <v>0.18857739715520103</v>
      </c>
      <c r="O158" s="259">
        <f t="shared" si="27"/>
        <v>0.16658196702757128</v>
      </c>
      <c r="P158" s="259">
        <f t="shared" si="27"/>
        <v>0.16696857411921739</v>
      </c>
      <c r="Q158" s="259">
        <f t="shared" si="27"/>
        <v>0.15547579470433359</v>
      </c>
    </row>
    <row r="159" spans="1:17" x14ac:dyDescent="0.25">
      <c r="A159" s="140" t="s">
        <v>219</v>
      </c>
      <c r="B159" s="260">
        <f t="shared" ref="B159:Q159" si="28">IF(B$94=0,0,B$94/B$47)</f>
        <v>8.8139362020120317E-3</v>
      </c>
      <c r="C159" s="260">
        <f t="shared" si="28"/>
        <v>4.0559742158581703E-3</v>
      </c>
      <c r="D159" s="260">
        <f t="shared" si="28"/>
        <v>4.2486377530833522E-3</v>
      </c>
      <c r="E159" s="260">
        <f t="shared" si="28"/>
        <v>2.6569815340296856E-3</v>
      </c>
      <c r="F159" s="260">
        <f t="shared" si="28"/>
        <v>1.6901047515673617E-2</v>
      </c>
      <c r="G159" s="260">
        <f t="shared" si="28"/>
        <v>2.4675055159024035E-2</v>
      </c>
      <c r="H159" s="260">
        <f t="shared" si="28"/>
        <v>6.3406668794006374E-2</v>
      </c>
      <c r="I159" s="260">
        <f t="shared" si="28"/>
        <v>4.1222240461003298E-2</v>
      </c>
      <c r="J159" s="260">
        <f t="shared" si="28"/>
        <v>2.8577731931130199E-2</v>
      </c>
      <c r="K159" s="260">
        <f t="shared" si="28"/>
        <v>2.7973605828324661E-2</v>
      </c>
      <c r="L159" s="260">
        <f t="shared" si="28"/>
        <v>3.5445615131716068E-2</v>
      </c>
      <c r="M159" s="260">
        <f t="shared" si="28"/>
        <v>3.082854757866315E-2</v>
      </c>
      <c r="N159" s="260">
        <f t="shared" si="28"/>
        <v>2.0493180469355804E-2</v>
      </c>
      <c r="O159" s="260">
        <f t="shared" si="28"/>
        <v>2.8787790036798776E-2</v>
      </c>
      <c r="P159" s="260">
        <f t="shared" si="28"/>
        <v>2.864199816718762E-2</v>
      </c>
      <c r="Q159" s="260">
        <f t="shared" si="28"/>
        <v>3.2392086059370939E-2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1.0000000000000002</v>
      </c>
      <c r="C162" s="77">
        <f t="shared" si="29"/>
        <v>1</v>
      </c>
      <c r="D162" s="77">
        <f t="shared" si="29"/>
        <v>1</v>
      </c>
      <c r="E162" s="77">
        <f t="shared" si="29"/>
        <v>1.0000000000000002</v>
      </c>
      <c r="F162" s="77">
        <f t="shared" si="29"/>
        <v>1</v>
      </c>
      <c r="G162" s="77">
        <f t="shared" si="29"/>
        <v>1.0000000000000002</v>
      </c>
      <c r="H162" s="77">
        <f t="shared" si="29"/>
        <v>1</v>
      </c>
      <c r="I162" s="77">
        <f t="shared" si="29"/>
        <v>1</v>
      </c>
      <c r="J162" s="77">
        <f t="shared" si="29"/>
        <v>1.0000000000000002</v>
      </c>
      <c r="K162" s="77">
        <f t="shared" si="29"/>
        <v>1.0000000000000002</v>
      </c>
      <c r="L162" s="77">
        <f t="shared" si="29"/>
        <v>1</v>
      </c>
      <c r="M162" s="77">
        <f t="shared" si="29"/>
        <v>1</v>
      </c>
      <c r="N162" s="77">
        <f t="shared" si="29"/>
        <v>1</v>
      </c>
      <c r="O162" s="77">
        <f t="shared" si="29"/>
        <v>1.0000000000000002</v>
      </c>
      <c r="P162" s="77">
        <f t="shared" si="29"/>
        <v>1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6.1544312774047417E-3</v>
      </c>
      <c r="C163" s="240">
        <f t="shared" si="30"/>
        <v>6.1544312774047408E-3</v>
      </c>
      <c r="D163" s="240">
        <f t="shared" si="30"/>
        <v>6.1544312774047408E-3</v>
      </c>
      <c r="E163" s="240">
        <f t="shared" si="30"/>
        <v>6.1544312774047408E-3</v>
      </c>
      <c r="F163" s="240">
        <f t="shared" si="30"/>
        <v>6.1544312774047399E-3</v>
      </c>
      <c r="G163" s="240">
        <f t="shared" si="30"/>
        <v>6.1544312774047408E-3</v>
      </c>
      <c r="H163" s="240">
        <f t="shared" si="30"/>
        <v>6.1544312774047408E-3</v>
      </c>
      <c r="I163" s="240">
        <f t="shared" si="30"/>
        <v>6.1544312774047408E-3</v>
      </c>
      <c r="J163" s="240">
        <f t="shared" si="30"/>
        <v>6.1544312774047408E-3</v>
      </c>
      <c r="K163" s="240">
        <f t="shared" si="30"/>
        <v>6.1544312774047408E-3</v>
      </c>
      <c r="L163" s="240">
        <f t="shared" si="30"/>
        <v>6.1544312774047408E-3</v>
      </c>
      <c r="M163" s="240">
        <f t="shared" si="30"/>
        <v>6.1544312774047408E-3</v>
      </c>
      <c r="N163" s="240">
        <f t="shared" si="30"/>
        <v>6.1544312774047399E-3</v>
      </c>
      <c r="O163" s="240">
        <f t="shared" si="30"/>
        <v>6.1544312774047408E-3</v>
      </c>
      <c r="P163" s="240">
        <f t="shared" si="30"/>
        <v>6.1544312774047399E-3</v>
      </c>
      <c r="Q163" s="240">
        <f t="shared" si="30"/>
        <v>6.1544312774047408E-3</v>
      </c>
    </row>
    <row r="164" spans="1:17" x14ac:dyDescent="0.25">
      <c r="A164" s="76" t="s">
        <v>82</v>
      </c>
      <c r="B164" s="239">
        <f t="shared" ref="B164:Q164" si="31">IF(B$99=0,0,B$99/B$97)</f>
        <v>6.3246844822138701E-3</v>
      </c>
      <c r="C164" s="239">
        <f t="shared" si="31"/>
        <v>6.3246844822138692E-3</v>
      </c>
      <c r="D164" s="239">
        <f t="shared" si="31"/>
        <v>6.3246844822138692E-3</v>
      </c>
      <c r="E164" s="239">
        <f t="shared" si="31"/>
        <v>6.3246844822138701E-3</v>
      </c>
      <c r="F164" s="239">
        <f t="shared" si="31"/>
        <v>6.3246844822138684E-3</v>
      </c>
      <c r="G164" s="239">
        <f t="shared" si="31"/>
        <v>6.3246844822138701E-3</v>
      </c>
      <c r="H164" s="239">
        <f t="shared" si="31"/>
        <v>6.3246844822138692E-3</v>
      </c>
      <c r="I164" s="239">
        <f t="shared" si="31"/>
        <v>6.3246844822138692E-3</v>
      </c>
      <c r="J164" s="239">
        <f t="shared" si="31"/>
        <v>6.3246844822138684E-3</v>
      </c>
      <c r="K164" s="239">
        <f t="shared" si="31"/>
        <v>6.3246844822138701E-3</v>
      </c>
      <c r="L164" s="239">
        <f t="shared" si="31"/>
        <v>6.3246844822138701E-3</v>
      </c>
      <c r="M164" s="239">
        <f t="shared" si="31"/>
        <v>6.3246844822138701E-3</v>
      </c>
      <c r="N164" s="239">
        <f t="shared" si="31"/>
        <v>6.3246844822138684E-3</v>
      </c>
      <c r="O164" s="239">
        <f t="shared" si="31"/>
        <v>6.3246844822138692E-3</v>
      </c>
      <c r="P164" s="239">
        <f t="shared" si="31"/>
        <v>6.3246844822138675E-3</v>
      </c>
      <c r="Q164" s="239">
        <f t="shared" si="31"/>
        <v>6.3246844822138692E-3</v>
      </c>
    </row>
    <row r="165" spans="1:17" x14ac:dyDescent="0.25">
      <c r="A165" s="76" t="s">
        <v>81</v>
      </c>
      <c r="B165" s="239">
        <f t="shared" ref="B165:Q165" si="32">IF(B$100=0,0,B$100/B$97)</f>
        <v>1.2378737932866779E-2</v>
      </c>
      <c r="C165" s="239">
        <f t="shared" si="32"/>
        <v>1.2378737932866778E-2</v>
      </c>
      <c r="D165" s="239">
        <f t="shared" si="32"/>
        <v>1.2378737932866778E-2</v>
      </c>
      <c r="E165" s="239">
        <f t="shared" si="32"/>
        <v>1.2378737932866779E-2</v>
      </c>
      <c r="F165" s="239">
        <f t="shared" si="32"/>
        <v>1.2378737932866778E-2</v>
      </c>
      <c r="G165" s="239">
        <f t="shared" si="32"/>
        <v>1.2378737932866778E-2</v>
      </c>
      <c r="H165" s="239">
        <f t="shared" si="32"/>
        <v>1.2378737932866778E-2</v>
      </c>
      <c r="I165" s="239">
        <f t="shared" si="32"/>
        <v>1.2378737932866778E-2</v>
      </c>
      <c r="J165" s="239">
        <f t="shared" si="32"/>
        <v>1.2378737932866776E-2</v>
      </c>
      <c r="K165" s="239">
        <f t="shared" si="32"/>
        <v>1.2378737932866778E-2</v>
      </c>
      <c r="L165" s="239">
        <f t="shared" si="32"/>
        <v>1.2378737932866778E-2</v>
      </c>
      <c r="M165" s="239">
        <f t="shared" si="32"/>
        <v>1.2378737932866779E-2</v>
      </c>
      <c r="N165" s="239">
        <f t="shared" si="32"/>
        <v>1.2378737932866774E-2</v>
      </c>
      <c r="O165" s="239">
        <f t="shared" si="32"/>
        <v>1.2378737932866778E-2</v>
      </c>
      <c r="P165" s="239">
        <f t="shared" si="32"/>
        <v>1.2378737932866776E-2</v>
      </c>
      <c r="Q165" s="239">
        <f t="shared" si="32"/>
        <v>1.2378737932866778E-2</v>
      </c>
    </row>
    <row r="166" spans="1:17" x14ac:dyDescent="0.25">
      <c r="A166" s="76" t="s">
        <v>80</v>
      </c>
      <c r="B166" s="239">
        <f t="shared" ref="B166:Q166" si="33">IF(B$101=0,0,B$101/B$97)</f>
        <v>4.9107667329735391E-3</v>
      </c>
      <c r="C166" s="239">
        <f t="shared" si="33"/>
        <v>4.9107667329735382E-3</v>
      </c>
      <c r="D166" s="239">
        <f t="shared" si="33"/>
        <v>4.9107667329735382E-3</v>
      </c>
      <c r="E166" s="239">
        <f t="shared" si="33"/>
        <v>4.9107667329735382E-3</v>
      </c>
      <c r="F166" s="239">
        <f t="shared" si="33"/>
        <v>4.9107667329735373E-3</v>
      </c>
      <c r="G166" s="239">
        <f t="shared" si="33"/>
        <v>4.9107667329735382E-3</v>
      </c>
      <c r="H166" s="239">
        <f t="shared" si="33"/>
        <v>4.9107667329735382E-3</v>
      </c>
      <c r="I166" s="239">
        <f t="shared" si="33"/>
        <v>4.9107667329735382E-3</v>
      </c>
      <c r="J166" s="239">
        <f t="shared" si="33"/>
        <v>4.9107667329735373E-3</v>
      </c>
      <c r="K166" s="239">
        <f t="shared" si="33"/>
        <v>4.9107667329735382E-3</v>
      </c>
      <c r="L166" s="239">
        <f t="shared" si="33"/>
        <v>4.9107667329735382E-3</v>
      </c>
      <c r="M166" s="239">
        <f t="shared" si="33"/>
        <v>4.9107667329735382E-3</v>
      </c>
      <c r="N166" s="239">
        <f t="shared" si="33"/>
        <v>4.9107667329735373E-3</v>
      </c>
      <c r="O166" s="239">
        <f t="shared" si="33"/>
        <v>4.9107667329735382E-3</v>
      </c>
      <c r="P166" s="239">
        <f t="shared" si="33"/>
        <v>4.9107667329735365E-3</v>
      </c>
      <c r="Q166" s="239">
        <f t="shared" si="33"/>
        <v>4.9107667329735382E-3</v>
      </c>
    </row>
    <row r="167" spans="1:17" x14ac:dyDescent="0.25">
      <c r="A167" s="129" t="s">
        <v>79</v>
      </c>
      <c r="B167" s="238">
        <f t="shared" ref="B167:Q167" si="34">IF(B$102=0,0,B$102/B$97)</f>
        <v>5.5555182083583789E-3</v>
      </c>
      <c r="C167" s="238">
        <f t="shared" si="34"/>
        <v>5.5555182083583789E-3</v>
      </c>
      <c r="D167" s="238">
        <f t="shared" si="34"/>
        <v>5.555518208358378E-3</v>
      </c>
      <c r="E167" s="238">
        <f t="shared" si="34"/>
        <v>5.5555182083583789E-3</v>
      </c>
      <c r="F167" s="238">
        <f t="shared" si="34"/>
        <v>5.5555182083583789E-3</v>
      </c>
      <c r="G167" s="238">
        <f t="shared" si="34"/>
        <v>5.5555182083583798E-3</v>
      </c>
      <c r="H167" s="238">
        <f t="shared" si="34"/>
        <v>5.5555182083583806E-3</v>
      </c>
      <c r="I167" s="238">
        <f t="shared" si="34"/>
        <v>5.555518208358378E-3</v>
      </c>
      <c r="J167" s="238">
        <f t="shared" si="34"/>
        <v>5.5555182083583772E-3</v>
      </c>
      <c r="K167" s="238">
        <f t="shared" si="34"/>
        <v>5.555518208358378E-3</v>
      </c>
      <c r="L167" s="238">
        <f t="shared" si="34"/>
        <v>5.5555182083583789E-3</v>
      </c>
      <c r="M167" s="238">
        <f t="shared" si="34"/>
        <v>5.5555182083583789E-3</v>
      </c>
      <c r="N167" s="238">
        <f t="shared" si="34"/>
        <v>5.555518208358378E-3</v>
      </c>
      <c r="O167" s="238">
        <f t="shared" si="34"/>
        <v>5.5555182083583789E-3</v>
      </c>
      <c r="P167" s="238">
        <f t="shared" si="34"/>
        <v>5.5555182083583789E-3</v>
      </c>
      <c r="Q167" s="238">
        <f t="shared" si="34"/>
        <v>5.555518208358378E-3</v>
      </c>
    </row>
    <row r="168" spans="1:17" x14ac:dyDescent="0.25">
      <c r="A168" s="127" t="s">
        <v>206</v>
      </c>
      <c r="B168" s="237">
        <f t="shared" ref="B168:Q168" si="35">IF(B$107=0,0,B$107/B$97)</f>
        <v>0.70769454191892756</v>
      </c>
      <c r="C168" s="237">
        <f t="shared" si="35"/>
        <v>0.72838675724944668</v>
      </c>
      <c r="D168" s="237">
        <f t="shared" si="35"/>
        <v>0.72754887005946833</v>
      </c>
      <c r="E168" s="237">
        <f t="shared" si="35"/>
        <v>0.73447092898147359</v>
      </c>
      <c r="F168" s="237">
        <f t="shared" si="35"/>
        <v>0.67252396905787071</v>
      </c>
      <c r="G168" s="237">
        <f t="shared" si="35"/>
        <v>0.6387150734413376</v>
      </c>
      <c r="H168" s="237">
        <f t="shared" si="35"/>
        <v>0.47027259917067216</v>
      </c>
      <c r="I168" s="237">
        <f t="shared" si="35"/>
        <v>0.56675192569468302</v>
      </c>
      <c r="J168" s="237">
        <f t="shared" si="35"/>
        <v>0.6217424645031322</v>
      </c>
      <c r="K168" s="237">
        <f t="shared" si="35"/>
        <v>0.62436978843771151</v>
      </c>
      <c r="L168" s="237">
        <f t="shared" si="35"/>
        <v>0.59187427336059328</v>
      </c>
      <c r="M168" s="237">
        <f t="shared" si="35"/>
        <v>0.61195374357942811</v>
      </c>
      <c r="N168" s="237">
        <f t="shared" si="35"/>
        <v>0.65690190465513876</v>
      </c>
      <c r="O168" s="237">
        <f t="shared" si="35"/>
        <v>0.62082892892486063</v>
      </c>
      <c r="P168" s="237">
        <f t="shared" si="35"/>
        <v>0.62146297282185115</v>
      </c>
      <c r="Q168" s="237">
        <f t="shared" si="35"/>
        <v>0.60261456883516273</v>
      </c>
    </row>
    <row r="169" spans="1:17" x14ac:dyDescent="0.25">
      <c r="A169" s="142" t="s">
        <v>218</v>
      </c>
      <c r="B169" s="235">
        <f t="shared" ref="B169:Q169" si="36">IF(B$108=0,0,B$108/B$97)</f>
        <v>0.65479964894286735</v>
      </c>
      <c r="C169" s="235">
        <f t="shared" si="36"/>
        <v>0.69242982122612851</v>
      </c>
      <c r="D169" s="235">
        <f t="shared" si="36"/>
        <v>0.69090606754344175</v>
      </c>
      <c r="E169" s="235">
        <f t="shared" si="36"/>
        <v>0.70349429290400844</v>
      </c>
      <c r="F169" s="235">
        <f t="shared" si="36"/>
        <v>0.59083961880967273</v>
      </c>
      <c r="G169" s="235">
        <f t="shared" si="36"/>
        <v>0.52935588947304124</v>
      </c>
      <c r="H169" s="235">
        <f t="shared" si="36"/>
        <v>0.22303202683300882</v>
      </c>
      <c r="I169" s="235">
        <f t="shared" si="36"/>
        <v>0.39848611045240862</v>
      </c>
      <c r="J169" s="235">
        <f t="shared" si="36"/>
        <v>0.49849006924841377</v>
      </c>
      <c r="K169" s="235">
        <f t="shared" si="36"/>
        <v>0.50326803287980559</v>
      </c>
      <c r="L169" s="235">
        <f t="shared" si="36"/>
        <v>0.44417277356352913</v>
      </c>
      <c r="M169" s="235">
        <f t="shared" si="36"/>
        <v>0.48068862803450635</v>
      </c>
      <c r="N169" s="235">
        <f t="shared" si="36"/>
        <v>0.56242985380843757</v>
      </c>
      <c r="O169" s="235">
        <f t="shared" si="36"/>
        <v>0.49682874393122811</v>
      </c>
      <c r="P169" s="235">
        <f t="shared" si="36"/>
        <v>0.49798179500371115</v>
      </c>
      <c r="Q169" s="235">
        <f t="shared" si="36"/>
        <v>0.46370471650078804</v>
      </c>
    </row>
    <row r="170" spans="1:17" x14ac:dyDescent="0.25">
      <c r="A170" s="142" t="s">
        <v>217</v>
      </c>
      <c r="B170" s="235">
        <f t="shared" ref="B170:Q170" si="37">IF(B$114=0,0,B$114/B$97)</f>
        <v>5.2894892976060232E-2</v>
      </c>
      <c r="C170" s="235">
        <f t="shared" si="37"/>
        <v>3.5956936023318169E-2</v>
      </c>
      <c r="D170" s="235">
        <f t="shared" si="37"/>
        <v>3.6642802516026467E-2</v>
      </c>
      <c r="E170" s="235">
        <f t="shared" si="37"/>
        <v>3.0976636077465231E-2</v>
      </c>
      <c r="F170" s="235">
        <f t="shared" si="37"/>
        <v>8.1684350248197951E-2</v>
      </c>
      <c r="G170" s="235">
        <f t="shared" si="37"/>
        <v>0.10935918396829637</v>
      </c>
      <c r="H170" s="235">
        <f t="shared" si="37"/>
        <v>0.24724057233766336</v>
      </c>
      <c r="I170" s="235">
        <f t="shared" si="37"/>
        <v>0.16826581524227438</v>
      </c>
      <c r="J170" s="235">
        <f t="shared" si="37"/>
        <v>0.12325239525471843</v>
      </c>
      <c r="K170" s="235">
        <f t="shared" si="37"/>
        <v>0.12110175555790578</v>
      </c>
      <c r="L170" s="235">
        <f t="shared" si="37"/>
        <v>0.14770149979706423</v>
      </c>
      <c r="M170" s="235">
        <f t="shared" si="37"/>
        <v>0.13126511554492176</v>
      </c>
      <c r="N170" s="235">
        <f t="shared" si="37"/>
        <v>9.4472050846701142E-2</v>
      </c>
      <c r="O170" s="235">
        <f t="shared" si="37"/>
        <v>0.12400018499363254</v>
      </c>
      <c r="P170" s="235">
        <f t="shared" si="37"/>
        <v>0.12348117781814</v>
      </c>
      <c r="Q170" s="235">
        <f t="shared" si="37"/>
        <v>0.13890985233437464</v>
      </c>
    </row>
    <row r="171" spans="1:17" x14ac:dyDescent="0.25">
      <c r="A171" s="127" t="s">
        <v>205</v>
      </c>
      <c r="B171" s="237">
        <f t="shared" ref="B171:Q171" si="38">IF(B$115=0,0,B$115/B$97)</f>
        <v>4.297710054304895E-2</v>
      </c>
      <c r="C171" s="237">
        <f t="shared" si="38"/>
        <v>2.9215010518946021E-2</v>
      </c>
      <c r="D171" s="237">
        <f t="shared" si="38"/>
        <v>2.9772277044271517E-2</v>
      </c>
      <c r="E171" s="237">
        <f t="shared" si="38"/>
        <v>2.5168516812940505E-2</v>
      </c>
      <c r="F171" s="237">
        <f t="shared" si="38"/>
        <v>6.6368534576660851E-2</v>
      </c>
      <c r="G171" s="237">
        <f t="shared" si="38"/>
        <v>8.8854336974240819E-2</v>
      </c>
      <c r="H171" s="237">
        <f t="shared" si="38"/>
        <v>0.20088296502435155</v>
      </c>
      <c r="I171" s="237">
        <f t="shared" si="38"/>
        <v>0.13671597488434797</v>
      </c>
      <c r="J171" s="237">
        <f t="shared" si="38"/>
        <v>0.10014257114445875</v>
      </c>
      <c r="K171" s="237">
        <f t="shared" si="38"/>
        <v>9.8395176390798464E-2</v>
      </c>
      <c r="L171" s="237">
        <f t="shared" si="38"/>
        <v>0.12000746858511473</v>
      </c>
      <c r="M171" s="237">
        <f t="shared" si="38"/>
        <v>0.10665290638024895</v>
      </c>
      <c r="N171" s="237">
        <f t="shared" si="38"/>
        <v>7.6758541312944698E-2</v>
      </c>
      <c r="O171" s="237">
        <f t="shared" si="38"/>
        <v>0.10075015030732645</v>
      </c>
      <c r="P171" s="237">
        <f t="shared" si="38"/>
        <v>0.10032845697723877</v>
      </c>
      <c r="Q171" s="237">
        <f t="shared" si="38"/>
        <v>0.11286425502167943</v>
      </c>
    </row>
    <row r="172" spans="1:17" x14ac:dyDescent="0.25">
      <c r="A172" s="127" t="s">
        <v>204</v>
      </c>
      <c r="B172" s="237">
        <f t="shared" ref="B172:Q172" si="39">IF(B$116=0,0,B$116/B$97)</f>
        <v>0.17565542149656266</v>
      </c>
      <c r="C172" s="237">
        <f t="shared" si="39"/>
        <v>0.18100531498088435</v>
      </c>
      <c r="D172" s="237">
        <f t="shared" si="39"/>
        <v>0.18078868243832377</v>
      </c>
      <c r="E172" s="237">
        <f t="shared" si="39"/>
        <v>0.18257835441560633</v>
      </c>
      <c r="F172" s="237">
        <f t="shared" si="39"/>
        <v>0.16656220380170764</v>
      </c>
      <c r="G172" s="237">
        <f t="shared" si="39"/>
        <v>0.15782104257358948</v>
      </c>
      <c r="H172" s="237">
        <f t="shared" si="39"/>
        <v>0.11427088222635298</v>
      </c>
      <c r="I172" s="237">
        <f t="shared" si="39"/>
        <v>0.13921524473650287</v>
      </c>
      <c r="J172" s="237">
        <f t="shared" si="39"/>
        <v>0.15343283915892084</v>
      </c>
      <c r="K172" s="237">
        <f t="shared" si="39"/>
        <v>0.15411212375819125</v>
      </c>
      <c r="L172" s="237">
        <f t="shared" si="39"/>
        <v>0.14571053206760301</v>
      </c>
      <c r="M172" s="237">
        <f t="shared" si="39"/>
        <v>0.15090200263643741</v>
      </c>
      <c r="N172" s="237">
        <f t="shared" si="39"/>
        <v>0.16252317853424084</v>
      </c>
      <c r="O172" s="237">
        <f t="shared" si="39"/>
        <v>0.1531966480136121</v>
      </c>
      <c r="P172" s="237">
        <f t="shared" si="39"/>
        <v>0.15336057764894123</v>
      </c>
      <c r="Q172" s="237">
        <f t="shared" si="39"/>
        <v>0.14848739456691895</v>
      </c>
    </row>
    <row r="173" spans="1:17" x14ac:dyDescent="0.25">
      <c r="A173" s="142" t="s">
        <v>216</v>
      </c>
      <c r="B173" s="235">
        <f t="shared" ref="B173:Q173" si="40">IF(B$117=0,0,B$117/B$97)</f>
        <v>0.16309288441474834</v>
      </c>
      <c r="C173" s="235">
        <f t="shared" si="40"/>
        <v>0.17246554267534625</v>
      </c>
      <c r="D173" s="235">
        <f t="shared" si="40"/>
        <v>0.17208601684076749</v>
      </c>
      <c r="E173" s="235">
        <f t="shared" si="40"/>
        <v>0.17522140334720834</v>
      </c>
      <c r="F173" s="235">
        <f t="shared" si="40"/>
        <v>0.1471621706177606</v>
      </c>
      <c r="G173" s="235">
        <f t="shared" si="40"/>
        <v>0.13184823638111909</v>
      </c>
      <c r="H173" s="235">
        <f t="shared" si="40"/>
        <v>5.5551246296157923E-2</v>
      </c>
      <c r="I173" s="235">
        <f t="shared" si="40"/>
        <v>9.9252113616462717E-2</v>
      </c>
      <c r="J173" s="235">
        <f t="shared" si="40"/>
        <v>0.12416039528592521</v>
      </c>
      <c r="K173" s="235">
        <f t="shared" si="40"/>
        <v>0.12535045681318863</v>
      </c>
      <c r="L173" s="235">
        <f t="shared" si="40"/>
        <v>0.11063142586580026</v>
      </c>
      <c r="M173" s="235">
        <f t="shared" si="40"/>
        <v>0.11972653769451851</v>
      </c>
      <c r="N173" s="235">
        <f t="shared" si="40"/>
        <v>0.14008606645814933</v>
      </c>
      <c r="O173" s="235">
        <f t="shared" si="40"/>
        <v>0.12374660407762438</v>
      </c>
      <c r="P173" s="235">
        <f t="shared" si="40"/>
        <v>0.12403379791713298</v>
      </c>
      <c r="Q173" s="235">
        <f t="shared" si="40"/>
        <v>0.11549630463750497</v>
      </c>
    </row>
    <row r="174" spans="1:17" x14ac:dyDescent="0.25">
      <c r="A174" s="142" t="s">
        <v>215</v>
      </c>
      <c r="B174" s="259">
        <f t="shared" ref="B174:Q174" si="41">IF(B$123=0,0,B$123/B$97)</f>
        <v>1.2562537081814306E-2</v>
      </c>
      <c r="C174" s="259">
        <f t="shared" si="41"/>
        <v>8.5397723055380664E-3</v>
      </c>
      <c r="D174" s="259">
        <f t="shared" si="41"/>
        <v>8.7026655975562875E-3</v>
      </c>
      <c r="E174" s="259">
        <f t="shared" si="41"/>
        <v>7.3569510683979926E-3</v>
      </c>
      <c r="F174" s="259">
        <f t="shared" si="41"/>
        <v>1.9400033183947014E-2</v>
      </c>
      <c r="G174" s="259">
        <f t="shared" si="41"/>
        <v>2.5972806192470391E-2</v>
      </c>
      <c r="H174" s="259">
        <f t="shared" si="41"/>
        <v>5.8719635930195059E-2</v>
      </c>
      <c r="I174" s="259">
        <f t="shared" si="41"/>
        <v>3.9963131120040164E-2</v>
      </c>
      <c r="J174" s="259">
        <f t="shared" si="41"/>
        <v>2.9272443872995629E-2</v>
      </c>
      <c r="K174" s="259">
        <f t="shared" si="41"/>
        <v>2.8761666945002623E-2</v>
      </c>
      <c r="L174" s="259">
        <f t="shared" si="41"/>
        <v>3.5079106201802761E-2</v>
      </c>
      <c r="M174" s="259">
        <f t="shared" si="41"/>
        <v>3.1175464941918918E-2</v>
      </c>
      <c r="N174" s="259">
        <f t="shared" si="41"/>
        <v>2.2437112076091521E-2</v>
      </c>
      <c r="O174" s="259">
        <f t="shared" si="41"/>
        <v>2.9450043935987727E-2</v>
      </c>
      <c r="P174" s="259">
        <f t="shared" si="41"/>
        <v>2.9326779731808254E-2</v>
      </c>
      <c r="Q174" s="259">
        <f t="shared" si="41"/>
        <v>3.2991089929413978E-2</v>
      </c>
    </row>
    <row r="175" spans="1:17" x14ac:dyDescent="0.25">
      <c r="A175" s="72" t="s">
        <v>203</v>
      </c>
      <c r="B175" s="234">
        <f t="shared" ref="B175:Q175" si="42">IF(B$124=0,0,B$124/B$97)</f>
        <v>3.8348797407643673E-2</v>
      </c>
      <c r="C175" s="234">
        <f t="shared" si="42"/>
        <v>2.606877861690568E-2</v>
      </c>
      <c r="D175" s="234">
        <f t="shared" si="42"/>
        <v>2.65660318241192E-2</v>
      </c>
      <c r="E175" s="234">
        <f t="shared" si="42"/>
        <v>2.2458061156162296E-2</v>
      </c>
      <c r="F175" s="234">
        <f t="shared" si="42"/>
        <v>5.9221153929943531E-2</v>
      </c>
      <c r="G175" s="234">
        <f t="shared" si="42"/>
        <v>7.9285408377014893E-2</v>
      </c>
      <c r="H175" s="234">
        <f t="shared" si="42"/>
        <v>0.17924941494480598</v>
      </c>
      <c r="I175" s="234">
        <f t="shared" si="42"/>
        <v>0.12199271605064894</v>
      </c>
      <c r="J175" s="234">
        <f t="shared" si="42"/>
        <v>8.9357986559670879E-2</v>
      </c>
      <c r="K175" s="234">
        <f t="shared" si="42"/>
        <v>8.7798772779481699E-2</v>
      </c>
      <c r="L175" s="234">
        <f t="shared" si="42"/>
        <v>0.1070835873528716</v>
      </c>
      <c r="M175" s="234">
        <f t="shared" si="42"/>
        <v>9.516720877006829E-2</v>
      </c>
      <c r="N175" s="234">
        <f t="shared" si="42"/>
        <v>6.8492236863858344E-2</v>
      </c>
      <c r="O175" s="234">
        <f t="shared" si="42"/>
        <v>8.9900134120383599E-2</v>
      </c>
      <c r="P175" s="234">
        <f t="shared" si="42"/>
        <v>8.9523853918151527E-2</v>
      </c>
      <c r="Q175" s="234">
        <f t="shared" si="42"/>
        <v>0.10070964294242164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108</v>
      </c>
      <c r="C180" s="230">
        <f t="shared" si="43"/>
        <v>114.76715827924667</v>
      </c>
      <c r="D180" s="230">
        <f t="shared" si="43"/>
        <v>120.70426878063745</v>
      </c>
      <c r="E180" s="230">
        <f t="shared" si="43"/>
        <v>84.060841078347693</v>
      </c>
      <c r="F180" s="230">
        <f t="shared" si="43"/>
        <v>103.58024232844856</v>
      </c>
      <c r="G180" s="230">
        <f t="shared" si="43"/>
        <v>94.590338837217672</v>
      </c>
      <c r="H180" s="230">
        <f t="shared" si="43"/>
        <v>84.300572698134914</v>
      </c>
      <c r="I180" s="230">
        <f t="shared" si="43"/>
        <v>54.389948227212528</v>
      </c>
      <c r="J180" s="230">
        <f t="shared" si="43"/>
        <v>36.084076803879192</v>
      </c>
      <c r="K180" s="230">
        <f t="shared" si="43"/>
        <v>38.951879790012356</v>
      </c>
      <c r="L180" s="230">
        <f t="shared" si="43"/>
        <v>36.169426929304549</v>
      </c>
      <c r="M180" s="230">
        <f t="shared" si="43"/>
        <v>37.600645056777132</v>
      </c>
      <c r="N180" s="230">
        <f t="shared" si="43"/>
        <v>49.736183717361328</v>
      </c>
      <c r="O180" s="230">
        <f t="shared" si="43"/>
        <v>29.302327442746172</v>
      </c>
      <c r="P180" s="230">
        <f t="shared" si="43"/>
        <v>31.076379501972987</v>
      </c>
      <c r="Q180" s="230">
        <f t="shared" si="43"/>
        <v>34.08798861000195</v>
      </c>
    </row>
    <row r="181" spans="1:17" x14ac:dyDescent="0.25">
      <c r="A181" s="132" t="s">
        <v>83</v>
      </c>
      <c r="B181" s="229">
        <f>IF(B$6=0,0,B$6/NMM!B$9*1000)</f>
        <v>0.85531123021388056</v>
      </c>
      <c r="C181" s="229">
        <f>IF(C$6=0,0,C$6/NMM!C$9*1000)</f>
        <v>0.90890406792568168</v>
      </c>
      <c r="D181" s="229">
        <f>IF(D$6=0,0,D$6/NMM!D$9*1000)</f>
        <v>0.95592330206327703</v>
      </c>
      <c r="E181" s="229">
        <f>IF(E$6=0,0,E$6/NMM!E$9*1000)</f>
        <v>0.66572390181051011</v>
      </c>
      <c r="F181" s="229">
        <f>IF(F$6=0,0,F$6/NMM!F$9*1000)</f>
        <v>0.82030874529441866</v>
      </c>
      <c r="G181" s="229">
        <f>IF(G$6=0,0,G$6/NMM!G$9*1000)</f>
        <v>0.74911276923341175</v>
      </c>
      <c r="H181" s="229">
        <f>IF(H$6=0,0,H$6/NMM!H$9*1000)</f>
        <v>0.6676224679831152</v>
      </c>
      <c r="I181" s="229">
        <f>IF(I$6=0,0,I$6/NMM!I$9*1000)</f>
        <v>0.43074382897672608</v>
      </c>
      <c r="J181" s="229">
        <f>IF(J$6=0,0,J$6/NMM!J$9*1000)</f>
        <v>0.28576959372461175</v>
      </c>
      <c r="K181" s="229">
        <f>IF(K$6=0,0,K$6/NMM!K$9*1000)</f>
        <v>0.30848129835498767</v>
      </c>
      <c r="L181" s="229">
        <f>IF(L$6=0,0,L$6/NMM!L$9*1000)</f>
        <v>0.28644552817624569</v>
      </c>
      <c r="M181" s="229">
        <f>IF(M$6=0,0,M$6/NMM!M$9*1000)</f>
        <v>0.29778012944766225</v>
      </c>
      <c r="N181" s="229">
        <f>IF(N$6=0,0,N$6/NMM!N$9*1000)</f>
        <v>0.39388811556888798</v>
      </c>
      <c r="O181" s="229">
        <f>IF(O$6=0,0,O$6/NMM!O$9*1000)</f>
        <v>0.23206120123319612</v>
      </c>
      <c r="P181" s="229">
        <f>IF(P$6=0,0,P$6/NMM!P$9*1000)</f>
        <v>0.2461108924298698</v>
      </c>
      <c r="Q181" s="229">
        <f>IF(Q$6=0,0,Q$6/NMM!Q$9*1000)</f>
        <v>0.26996147660682884</v>
      </c>
    </row>
    <row r="182" spans="1:17" x14ac:dyDescent="0.25">
      <c r="A182" s="76" t="s">
        <v>82</v>
      </c>
      <c r="B182" s="228">
        <f>IF(B$7=0,0,B$7/NMM!B$9*1000)</f>
        <v>0.34212449208555223</v>
      </c>
      <c r="C182" s="228">
        <f>IF(C$7=0,0,C$7/NMM!C$9*1000)</f>
        <v>0.36356162717027263</v>
      </c>
      <c r="D182" s="228">
        <f>IF(D$7=0,0,D$7/NMM!D$9*1000)</f>
        <v>0.38236932082531078</v>
      </c>
      <c r="E182" s="228">
        <f>IF(E$7=0,0,E$7/NMM!E$9*1000)</f>
        <v>0.26628956072420401</v>
      </c>
      <c r="F182" s="228">
        <f>IF(F$7=0,0,F$7/NMM!F$9*1000)</f>
        <v>0.32812349811776748</v>
      </c>
      <c r="G182" s="228">
        <f>IF(G$7=0,0,G$7/NMM!G$9*1000)</f>
        <v>0.29964510769336461</v>
      </c>
      <c r="H182" s="228">
        <f>IF(H$7=0,0,H$7/NMM!H$9*1000)</f>
        <v>0.2670489871932461</v>
      </c>
      <c r="I182" s="228">
        <f>IF(I$7=0,0,I$7/NMM!I$9*1000)</f>
        <v>0.17229753159069042</v>
      </c>
      <c r="J182" s="228">
        <f>IF(J$7=0,0,J$7/NMM!J$9*1000)</f>
        <v>0.11430783748984467</v>
      </c>
      <c r="K182" s="228">
        <f>IF(K$7=0,0,K$7/NMM!K$9*1000)</f>
        <v>0.12339251934199505</v>
      </c>
      <c r="L182" s="228">
        <f>IF(L$7=0,0,L$7/NMM!L$9*1000)</f>
        <v>0.11457821127049828</v>
      </c>
      <c r="M182" s="228">
        <f>IF(M$7=0,0,M$7/NMM!M$9*1000)</f>
        <v>0.11911205177906488</v>
      </c>
      <c r="N182" s="228">
        <f>IF(N$7=0,0,N$7/NMM!N$9*1000)</f>
        <v>0.15755524622755518</v>
      </c>
      <c r="O182" s="228">
        <f>IF(O$7=0,0,O$7/NMM!O$9*1000)</f>
        <v>9.2824480493278447E-2</v>
      </c>
      <c r="P182" s="228">
        <f>IF(P$7=0,0,P$7/NMM!P$9*1000)</f>
        <v>9.8444356971947894E-2</v>
      </c>
      <c r="Q182" s="228">
        <f>IF(Q$7=0,0,Q$7/NMM!Q$9*1000)</f>
        <v>0.10798459064273153</v>
      </c>
    </row>
    <row r="183" spans="1:17" x14ac:dyDescent="0.25">
      <c r="A183" s="76" t="s">
        <v>81</v>
      </c>
      <c r="B183" s="228">
        <f>IF(B$8=0,0,B$8/NMM!B$9*1000)</f>
        <v>1.4540290913635971</v>
      </c>
      <c r="C183" s="228">
        <f>IF(C$8=0,0,C$8/NMM!C$9*1000)</f>
        <v>1.5451369154736585</v>
      </c>
      <c r="D183" s="228">
        <f>IF(D$8=0,0,D$8/NMM!D$9*1000)</f>
        <v>1.6250696135075708</v>
      </c>
      <c r="E183" s="228">
        <f>IF(E$8=0,0,E$8/NMM!E$9*1000)</f>
        <v>1.1317306330778671</v>
      </c>
      <c r="F183" s="228">
        <f>IF(F$8=0,0,F$8/NMM!F$9*1000)</f>
        <v>1.3945248670005117</v>
      </c>
      <c r="G183" s="228">
        <f>IF(G$8=0,0,G$8/NMM!G$9*1000)</f>
        <v>1.2734917076968</v>
      </c>
      <c r="H183" s="228">
        <f>IF(H$8=0,0,H$8/NMM!H$9*1000)</f>
        <v>1.134958195571296</v>
      </c>
      <c r="I183" s="228">
        <f>IF(I$8=0,0,I$8/NMM!I$9*1000)</f>
        <v>0.73226450926043429</v>
      </c>
      <c r="J183" s="228">
        <f>IF(J$8=0,0,J$8/NMM!J$9*1000)</f>
        <v>0.48580830933183988</v>
      </c>
      <c r="K183" s="228">
        <f>IF(K$8=0,0,K$8/NMM!K$9*1000)</f>
        <v>0.52441820720347898</v>
      </c>
      <c r="L183" s="228">
        <f>IF(L$8=0,0,L$8/NMM!L$9*1000)</f>
        <v>0.48695739789961767</v>
      </c>
      <c r="M183" s="228">
        <f>IF(M$8=0,0,M$8/NMM!M$9*1000)</f>
        <v>0.5062262200610258</v>
      </c>
      <c r="N183" s="228">
        <f>IF(N$8=0,0,N$8/NMM!N$9*1000)</f>
        <v>0.66960979646710939</v>
      </c>
      <c r="O183" s="228">
        <f>IF(O$8=0,0,O$8/NMM!O$9*1000)</f>
        <v>0.39450404209643342</v>
      </c>
      <c r="P183" s="228">
        <f>IF(P$8=0,0,P$8/NMM!P$9*1000)</f>
        <v>0.41838851713077863</v>
      </c>
      <c r="Q183" s="228">
        <f>IF(Q$8=0,0,Q$8/NMM!Q$9*1000)</f>
        <v>0.45893451023160914</v>
      </c>
    </row>
    <row r="184" spans="1:17" x14ac:dyDescent="0.25">
      <c r="A184" s="76" t="s">
        <v>80</v>
      </c>
      <c r="B184" s="228">
        <f>IF(B$9=0,0,B$9/NMM!B$9*1000)</f>
        <v>0.17106224604277612</v>
      </c>
      <c r="C184" s="228">
        <f>IF(C$9=0,0,C$9/NMM!C$9*1000)</f>
        <v>0.18178081358513631</v>
      </c>
      <c r="D184" s="228">
        <f>IF(D$9=0,0,D$9/NMM!D$9*1000)</f>
        <v>0.19118466041265539</v>
      </c>
      <c r="E184" s="228">
        <f>IF(E$9=0,0,E$9/NMM!E$9*1000)</f>
        <v>0.13314478036210201</v>
      </c>
      <c r="F184" s="228">
        <f>IF(F$9=0,0,F$9/NMM!F$9*1000)</f>
        <v>0.16406174905888374</v>
      </c>
      <c r="G184" s="228">
        <f>IF(G$9=0,0,G$9/NMM!G$9*1000)</f>
        <v>0.1498225538466823</v>
      </c>
      <c r="H184" s="228">
        <f>IF(H$9=0,0,H$9/NMM!H$9*1000)</f>
        <v>0.13352449359662305</v>
      </c>
      <c r="I184" s="228">
        <f>IF(I$9=0,0,I$9/NMM!I$9*1000)</f>
        <v>8.6148765795345209E-2</v>
      </c>
      <c r="J184" s="228">
        <f>IF(J$9=0,0,J$9/NMM!J$9*1000)</f>
        <v>5.7153918744922337E-2</v>
      </c>
      <c r="K184" s="228">
        <f>IF(K$9=0,0,K$9/NMM!K$9*1000)</f>
        <v>6.1696259670997525E-2</v>
      </c>
      <c r="L184" s="228">
        <f>IF(L$9=0,0,L$9/NMM!L$9*1000)</f>
        <v>5.7289105635249138E-2</v>
      </c>
      <c r="M184" s="228">
        <f>IF(M$9=0,0,M$9/NMM!M$9*1000)</f>
        <v>5.9556025889532439E-2</v>
      </c>
      <c r="N184" s="228">
        <f>IF(N$9=0,0,N$9/NMM!N$9*1000)</f>
        <v>7.877762311377759E-2</v>
      </c>
      <c r="O184" s="228">
        <f>IF(O$9=0,0,O$9/NMM!O$9*1000)</f>
        <v>4.6412240246639223E-2</v>
      </c>
      <c r="P184" s="228">
        <f>IF(P$9=0,0,P$9/NMM!P$9*1000)</f>
        <v>4.9222178485973947E-2</v>
      </c>
      <c r="Q184" s="228">
        <f>IF(Q$9=0,0,Q$9/NMM!Q$9*1000)</f>
        <v>5.3992295321365763E-2</v>
      </c>
    </row>
    <row r="185" spans="1:17" x14ac:dyDescent="0.25">
      <c r="A185" s="129" t="s">
        <v>79</v>
      </c>
      <c r="B185" s="227">
        <f>IF(B$10=0,0,B$10/NMM!B$9*1000)</f>
        <v>0.51318673812832827</v>
      </c>
      <c r="C185" s="227">
        <f>IF(C$10=0,0,C$10/NMM!C$9*1000)</f>
        <v>0.54534244075540905</v>
      </c>
      <c r="D185" s="227">
        <f>IF(D$10=0,0,D$10/NMM!D$9*1000)</f>
        <v>0.57355398123796619</v>
      </c>
      <c r="E185" s="227">
        <f>IF(E$10=0,0,E$10/NMM!E$9*1000)</f>
        <v>0.39943434108630593</v>
      </c>
      <c r="F185" s="227">
        <f>IF(F$10=0,0,F$10/NMM!F$9*1000)</f>
        <v>0.49218524717665124</v>
      </c>
      <c r="G185" s="227">
        <f>IF(G$10=0,0,G$10/NMM!G$9*1000)</f>
        <v>0.44946766154004703</v>
      </c>
      <c r="H185" s="227">
        <f>IF(H$10=0,0,H$10/NMM!H$9*1000)</f>
        <v>0.4005734807898691</v>
      </c>
      <c r="I185" s="227">
        <f>IF(I$10=0,0,I$10/NMM!I$9*1000)</f>
        <v>0.25844629738603569</v>
      </c>
      <c r="J185" s="227">
        <f>IF(J$10=0,0,J$10/NMM!J$9*1000)</f>
        <v>0.17146175623476703</v>
      </c>
      <c r="K185" s="227">
        <f>IF(K$10=0,0,K$10/NMM!K$9*1000)</f>
        <v>0.18508877901299256</v>
      </c>
      <c r="L185" s="227">
        <f>IF(L$10=0,0,L$10/NMM!L$9*1000)</f>
        <v>0.17186731690574741</v>
      </c>
      <c r="M185" s="227">
        <f>IF(M$10=0,0,M$10/NMM!M$9*1000)</f>
        <v>0.17866807766859735</v>
      </c>
      <c r="N185" s="227">
        <f>IF(N$10=0,0,N$10/NMM!N$9*1000)</f>
        <v>0.23633286934133274</v>
      </c>
      <c r="O185" s="227">
        <f>IF(O$10=0,0,O$10/NMM!O$9*1000)</f>
        <v>0.13923672073991769</v>
      </c>
      <c r="P185" s="227">
        <f>IF(P$10=0,0,P$10/NMM!P$9*1000)</f>
        <v>0.14766653545792185</v>
      </c>
      <c r="Q185" s="227">
        <f>IF(Q$10=0,0,Q$10/NMM!Q$9*1000)</f>
        <v>0.16197688596409734</v>
      </c>
    </row>
    <row r="186" spans="1:17" x14ac:dyDescent="0.25">
      <c r="A186" s="127" t="s">
        <v>214</v>
      </c>
      <c r="B186" s="225">
        <f>IF(B$15=0,0,B$15/NMM!B$9*1000)</f>
        <v>5.5333737343788441</v>
      </c>
      <c r="C186" s="225">
        <f>IF(C$15=0,0,C$15/NMM!C$9*1000)</f>
        <v>5.8800886962192864</v>
      </c>
      <c r="D186" s="225">
        <f>IF(D$15=0,0,D$15/NMM!D$9*1000)</f>
        <v>6.1842762083165148</v>
      </c>
      <c r="E186" s="225">
        <f>IF(E$15=0,0,E$15/NMM!E$9*1000)</f>
        <v>4.3068523158585492</v>
      </c>
      <c r="F186" s="225">
        <f>IF(F$15=0,0,F$15/NMM!F$9*1000)</f>
        <v>5.3069277064891951</v>
      </c>
      <c r="G186" s="225">
        <f>IF(G$15=0,0,G$15/NMM!G$9*1000)</f>
        <v>4.846330522665327</v>
      </c>
      <c r="H186" s="225">
        <f>IF(H$15=0,0,H$15/NMM!H$9*1000)</f>
        <v>4.3191349514903141</v>
      </c>
      <c r="I186" s="225">
        <f>IF(I$15=0,0,I$15/NMM!I$9*1000)</f>
        <v>2.7866658419878054</v>
      </c>
      <c r="J186" s="225">
        <f>IF(J$15=0,0,J$15/NMM!J$9*1000)</f>
        <v>1.8487655816286483</v>
      </c>
      <c r="K186" s="225">
        <f>IF(K$15=0,0,K$15/NMM!K$9*1000)</f>
        <v>1.9956973012475605</v>
      </c>
      <c r="L186" s="225">
        <f>IF(L$15=0,0,L$15/NMM!L$9*1000)</f>
        <v>1.8531384903532282</v>
      </c>
      <c r="M186" s="225">
        <f>IF(M$15=0,0,M$15/NMM!M$9*1000)</f>
        <v>1.9264668680821511</v>
      </c>
      <c r="N186" s="225">
        <f>IF(N$15=0,0,N$15/NMM!N$9*1000)</f>
        <v>2.5482304873137767</v>
      </c>
      <c r="O186" s="225">
        <f>IF(O$15=0,0,O$15/NMM!O$9*1000)</f>
        <v>1.5013030465542598</v>
      </c>
      <c r="P186" s="225">
        <f>IF(P$15=0,0,P$15/NMM!P$9*1000)</f>
        <v>1.5921965008870964</v>
      </c>
      <c r="Q186" s="225">
        <f>IF(Q$15=0,0,Q$15/NMM!Q$9*1000)</f>
        <v>1.746496118818426</v>
      </c>
    </row>
    <row r="187" spans="1:17" x14ac:dyDescent="0.25">
      <c r="A187" s="127" t="s">
        <v>213</v>
      </c>
      <c r="B187" s="226">
        <f>IF(B$16=0,0,B$16/NMM!B$9*1000)</f>
        <v>36.593348941505369</v>
      </c>
      <c r="C187" s="226">
        <f>IF(C$16=0,0,C$16/NMM!C$9*1000)</f>
        <v>38.886246943865274</v>
      </c>
      <c r="D187" s="226">
        <f>IF(D$16=0,0,D$16/NMM!D$9*1000)</f>
        <v>40.897902094621479</v>
      </c>
      <c r="E187" s="226">
        <f>IF(E$16=0,0,E$16/NMM!E$9*1000)</f>
        <v>28.482108239781535</v>
      </c>
      <c r="F187" s="226">
        <f>IF(F$16=0,0,F$16/NMM!F$9*1000)</f>
        <v>35.095814360838915</v>
      </c>
      <c r="G187" s="226">
        <f>IF(G$16=0,0,G$16/NMM!G$9*1000)</f>
        <v>32.049789588569759</v>
      </c>
      <c r="H187" s="226">
        <f>IF(H$16=0,0,H$16/NMM!H$9*1000)</f>
        <v>28.563335858440659</v>
      </c>
      <c r="I187" s="226">
        <f>IF(I$16=0,0,I$16/NMM!I$9*1000)</f>
        <v>18.428799577674067</v>
      </c>
      <c r="J187" s="226">
        <f>IF(J$16=0,0,J$16/NMM!J$9*1000)</f>
        <v>12.22627049737436</v>
      </c>
      <c r="K187" s="226">
        <f>IF(K$16=0,0,K$16/NMM!K$9*1000)</f>
        <v>13.197960454476787</v>
      </c>
      <c r="L187" s="226">
        <f>IF(L$16=0,0,L$16/NMM!L$9*1000)</f>
        <v>12.255189450354836</v>
      </c>
      <c r="M187" s="226">
        <f>IF(M$16=0,0,M$16/NMM!M$9*1000)</f>
        <v>12.740125231373469</v>
      </c>
      <c r="N187" s="226">
        <f>IF(N$16=0,0,N$16/NMM!N$9*1000)</f>
        <v>16.851977090631674</v>
      </c>
      <c r="O187" s="226">
        <f>IF(O$16=0,0,O$16/NMM!O$9*1000)</f>
        <v>9.9284286380616606</v>
      </c>
      <c r="P187" s="226">
        <f>IF(P$16=0,0,P$16/NMM!P$9*1000)</f>
        <v>10.529525916243911</v>
      </c>
      <c r="Q187" s="226">
        <f>IF(Q$16=0,0,Q$16/NMM!Q$9*1000)</f>
        <v>11.549941314072797</v>
      </c>
    </row>
    <row r="188" spans="1:17" x14ac:dyDescent="0.25">
      <c r="A188" s="127" t="s">
        <v>212</v>
      </c>
      <c r="B188" s="226">
        <f>IF(B$36=0,0,B$36/NMM!B$9*1000)</f>
        <v>59.509868464074366</v>
      </c>
      <c r="C188" s="226">
        <f>IF(C$36=0,0,C$36/NMM!C$9*1000)</f>
        <v>63.238689751792336</v>
      </c>
      <c r="D188" s="226">
        <f>IF(D$36=0,0,D$36/NMM!D$9*1000)</f>
        <v>66.510140353592689</v>
      </c>
      <c r="E188" s="226">
        <f>IF(E$36=0,0,E$36/NMM!E$9*1000)</f>
        <v>46.318977736591947</v>
      </c>
      <c r="F188" s="226">
        <f>IF(F$36=0,0,F$36/NMM!F$9*1000)</f>
        <v>57.074505522619638</v>
      </c>
      <c r="G188" s="226">
        <f>IF(G$36=0,0,G$36/NMM!G$9*1000)</f>
        <v>52.12091316828748</v>
      </c>
      <c r="H188" s="226">
        <f>IF(H$36=0,0,H$36/NMM!H$9*1000)</f>
        <v>46.451074006593949</v>
      </c>
      <c r="I188" s="226">
        <f>IF(I$36=0,0,I$36/NMM!I$9*1000)</f>
        <v>29.969802451566959</v>
      </c>
      <c r="J188" s="226">
        <f>IF(J$36=0,0,J$36/NMM!J$9*1000)</f>
        <v>19.882950594874142</v>
      </c>
      <c r="K188" s="226">
        <f>IF(K$36=0,0,K$36/NMM!K$9*1000)</f>
        <v>21.463159654926592</v>
      </c>
      <c r="L188" s="226">
        <f>IF(L$36=0,0,L$36/NMM!L$9*1000)</f>
        <v>19.929979990591324</v>
      </c>
      <c r="M188" s="226">
        <f>IF(M$36=0,0,M$36/NMM!M$9*1000)</f>
        <v>20.718605939751438</v>
      </c>
      <c r="N188" s="226">
        <f>IF(N$36=0,0,N$36/NMM!N$9*1000)</f>
        <v>27.40549769375194</v>
      </c>
      <c r="O188" s="226">
        <f>IF(O$36=0,0,O$36/NMM!O$9*1000)</f>
        <v>16.146089368602418</v>
      </c>
      <c r="P188" s="226">
        <f>IF(P$36=0,0,P$36/NMM!P$9*1000)</f>
        <v>17.123622745389529</v>
      </c>
      <c r="Q188" s="226">
        <f>IF(Q$36=0,0,Q$36/NMM!Q$9*1000)</f>
        <v>18.783071466537788</v>
      </c>
    </row>
    <row r="189" spans="1:17" x14ac:dyDescent="0.25">
      <c r="A189" s="72" t="s">
        <v>211</v>
      </c>
      <c r="B189" s="224">
        <f>IF(B$44=0,0,B$44/NMM!B$9*1000)</f>
        <v>3.0276950622072922</v>
      </c>
      <c r="C189" s="224">
        <f>IF(C$44=0,0,C$44/NMM!C$9*1000)</f>
        <v>3.2174070224596099</v>
      </c>
      <c r="D189" s="224">
        <f>IF(D$44=0,0,D$44/NMM!D$9*1000)</f>
        <v>3.3838492460599796</v>
      </c>
      <c r="E189" s="224">
        <f>IF(E$44=0,0,E$44/NMM!E$9*1000)</f>
        <v>2.356579569054678</v>
      </c>
      <c r="F189" s="224">
        <f>IF(F$44=0,0,F$44/NMM!F$9*1000)</f>
        <v>2.9037906318525781</v>
      </c>
      <c r="G189" s="224">
        <f>IF(G$44=0,0,G$44/NMM!G$9*1000)</f>
        <v>2.6517657576848022</v>
      </c>
      <c r="H189" s="224">
        <f>IF(H$44=0,0,H$44/NMM!H$9*1000)</f>
        <v>2.3633002564758323</v>
      </c>
      <c r="I189" s="224">
        <f>IF(I$44=0,0,I$44/NMM!I$9*1000)</f>
        <v>1.5247794229744593</v>
      </c>
      <c r="J189" s="224">
        <f>IF(J$44=0,0,J$44/NMM!J$9*1000)</f>
        <v>1.0115887144760531</v>
      </c>
      <c r="K189" s="224">
        <f>IF(K$44=0,0,K$44/NMM!K$9*1000)</f>
        <v>1.091985315776967</v>
      </c>
      <c r="L189" s="224">
        <f>IF(L$44=0,0,L$44/NMM!L$9*1000)</f>
        <v>1.0139814381178041</v>
      </c>
      <c r="M189" s="224">
        <f>IF(M$44=0,0,M$44/NMM!M$9*1000)</f>
        <v>1.0541045127241959</v>
      </c>
      <c r="N189" s="224">
        <f>IF(N$44=0,0,N$44/NMM!N$9*1000)</f>
        <v>1.3943147949452743</v>
      </c>
      <c r="O189" s="224">
        <f>IF(O$44=0,0,O$44/NMM!O$9*1000)</f>
        <v>0.82146770471836872</v>
      </c>
      <c r="P189" s="224">
        <f>IF(P$44=0,0,P$44/NMM!P$9*1000)</f>
        <v>0.87120185897595848</v>
      </c>
      <c r="Q189" s="224">
        <f>IF(Q$44=0,0,Q$44/NMM!Q$9*1000)</f>
        <v>0.9556299518063085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121.14381227840737</v>
      </c>
      <c r="C191" s="230">
        <f t="shared" si="44"/>
        <v>115.10095490847198</v>
      </c>
      <c r="D191" s="230">
        <f t="shared" si="44"/>
        <v>112.76267647031942</v>
      </c>
      <c r="E191" s="230">
        <f t="shared" si="44"/>
        <v>78.530159058146012</v>
      </c>
      <c r="F191" s="230">
        <f t="shared" si="44"/>
        <v>97.681099008591247</v>
      </c>
      <c r="G191" s="230">
        <f t="shared" si="44"/>
        <v>92.859568287806539</v>
      </c>
      <c r="H191" s="230">
        <f t="shared" si="44"/>
        <v>86.120690008353293</v>
      </c>
      <c r="I191" s="230">
        <f t="shared" si="44"/>
        <v>56.635130804182538</v>
      </c>
      <c r="J191" s="230">
        <f t="shared" si="44"/>
        <v>43.193559001516803</v>
      </c>
      <c r="K191" s="230">
        <f t="shared" si="44"/>
        <v>46.626392219324217</v>
      </c>
      <c r="L191" s="230">
        <f t="shared" si="44"/>
        <v>43.295725275532298</v>
      </c>
      <c r="M191" s="230">
        <f t="shared" si="44"/>
        <v>45.008929827474354</v>
      </c>
      <c r="N191" s="230">
        <f t="shared" si="44"/>
        <v>59.535478698326337</v>
      </c>
      <c r="O191" s="230">
        <f t="shared" si="44"/>
        <v>41.557920591463443</v>
      </c>
      <c r="P191" s="230">
        <f t="shared" si="44"/>
        <v>44.073963549024526</v>
      </c>
      <c r="Q191" s="230">
        <f t="shared" si="44"/>
        <v>48.345167343622023</v>
      </c>
    </row>
    <row r="192" spans="1:17" x14ac:dyDescent="0.25">
      <c r="A192" s="132" t="s">
        <v>83</v>
      </c>
      <c r="B192" s="229">
        <f>IF(B$48=0,0,B$48/NMM!B$10*1000)</f>
        <v>1.0638888481904505</v>
      </c>
      <c r="C192" s="229">
        <f>IF(C$48=0,0,C$48/NMM!C$10*1000)</f>
        <v>1.0108202807897064</v>
      </c>
      <c r="D192" s="229">
        <f>IF(D$48=0,0,D$48/NMM!D$10*1000)</f>
        <v>0.99028544448624212</v>
      </c>
      <c r="E192" s="229">
        <f>IF(E$48=0,0,E$48/NMM!E$10*1000)</f>
        <v>0.68965437769598115</v>
      </c>
      <c r="F192" s="229">
        <f>IF(F$48=0,0,F$48/NMM!F$10*1000)</f>
        <v>0.85783854709309371</v>
      </c>
      <c r="G192" s="229">
        <f>IF(G$48=0,0,G$48/NMM!G$10*1000)</f>
        <v>0.81549570953023121</v>
      </c>
      <c r="H192" s="229">
        <f>IF(H$48=0,0,H$48/NMM!H$10*1000)</f>
        <v>0.75631466415957127</v>
      </c>
      <c r="I192" s="229">
        <f>IF(I$48=0,0,I$48/NMM!I$10*1000)</f>
        <v>0.49737153673111545</v>
      </c>
      <c r="J192" s="229">
        <f>IF(J$48=0,0,J$48/NMM!J$10*1000)</f>
        <v>0.37932722168064564</v>
      </c>
      <c r="K192" s="229">
        <f>IF(K$48=0,0,K$48/NMM!K$10*1000)</f>
        <v>0.40947447319465519</v>
      </c>
      <c r="L192" s="229">
        <f>IF(L$48=0,0,L$48/NMM!L$10*1000)</f>
        <v>0.38022444917862525</v>
      </c>
      <c r="M192" s="229">
        <f>IF(M$48=0,0,M$48/NMM!M$10*1000)</f>
        <v>0.39526986654828428</v>
      </c>
      <c r="N192" s="229">
        <f>IF(N$48=0,0,N$48/NMM!N$10*1000)</f>
        <v>0.52284248503973352</v>
      </c>
      <c r="O192" s="229">
        <f>IF(O$48=0,0,O$48/NMM!O$10*1000)</f>
        <v>0.36496299265895515</v>
      </c>
      <c r="P192" s="229">
        <f>IF(P$48=0,0,P$48/NMM!P$10*1000)</f>
        <v>0.38705896267817225</v>
      </c>
      <c r="Q192" s="229">
        <f>IF(Q$48=0,0,Q$48/NMM!Q$10*1000)</f>
        <v>0.42456881150955944</v>
      </c>
    </row>
    <row r="193" spans="1:17" x14ac:dyDescent="0.25">
      <c r="A193" s="76" t="s">
        <v>82</v>
      </c>
      <c r="B193" s="228">
        <f>IF(B$49=0,0,B$49/NMM!B$10*1000)</f>
        <v>1.0933197537933961</v>
      </c>
      <c r="C193" s="228">
        <f>IF(C$49=0,0,C$49/NMM!C$10*1000)</f>
        <v>1.0387831232577569</v>
      </c>
      <c r="D193" s="228">
        <f>IF(D$49=0,0,D$49/NMM!D$10*1000)</f>
        <v>1.017680221192679</v>
      </c>
      <c r="E193" s="228">
        <f>IF(E$49=0,0,E$49/NMM!E$10*1000)</f>
        <v>0.70873264223757471</v>
      </c>
      <c r="F193" s="228">
        <f>IF(F$49=0,0,F$49/NMM!F$10*1000)</f>
        <v>0.88156937700545446</v>
      </c>
      <c r="G193" s="228">
        <f>IF(G$49=0,0,G$49/NMM!G$10*1000)</f>
        <v>0.8380551877009198</v>
      </c>
      <c r="H193" s="228">
        <f>IF(H$49=0,0,H$49/NMM!H$10*1000)</f>
        <v>0.77723698656652584</v>
      </c>
      <c r="I193" s="228">
        <f>IF(I$49=0,0,I$49/NMM!I$10*1000)</f>
        <v>0.5111305819283869</v>
      </c>
      <c r="J193" s="228">
        <f>IF(J$49=0,0,J$49/NMM!J$10*1000)</f>
        <v>0.38982074614318635</v>
      </c>
      <c r="K193" s="228">
        <f>IF(K$49=0,0,K$49/NMM!K$10*1000)</f>
        <v>0.42080197661562396</v>
      </c>
      <c r="L193" s="228">
        <f>IF(L$49=0,0,L$49/NMM!L$10*1000)</f>
        <v>0.39074279410793028</v>
      </c>
      <c r="M193" s="228">
        <f>IF(M$49=0,0,M$49/NMM!M$10*1000)</f>
        <v>0.40620442061364381</v>
      </c>
      <c r="N193" s="228">
        <f>IF(N$49=0,0,N$49/NMM!N$10*1000)</f>
        <v>0.53730614620940065</v>
      </c>
      <c r="O193" s="228">
        <f>IF(O$49=0,0,O$49/NMM!O$10*1000)</f>
        <v>0.3750591520498387</v>
      </c>
      <c r="P193" s="228">
        <f>IF(P$49=0,0,P$49/NMM!P$10*1000)</f>
        <v>0.39776637427735478</v>
      </c>
      <c r="Q193" s="228">
        <f>IF(Q$49=0,0,Q$49/NMM!Q$10*1000)</f>
        <v>0.43631387739190791</v>
      </c>
    </row>
    <row r="194" spans="1:17" x14ac:dyDescent="0.25">
      <c r="A194" s="76" t="s">
        <v>81</v>
      </c>
      <c r="B194" s="228">
        <f>IF(B$50=0,0,B$50/NMM!B$10*1000)</f>
        <v>1.515337515962389</v>
      </c>
      <c r="C194" s="228">
        <f>IF(C$50=0,0,C$50/NMM!C$10*1000)</f>
        <v>1.4397499287463886</v>
      </c>
      <c r="D194" s="228">
        <f>IF(D$50=0,0,D$50/NMM!D$10*1000)</f>
        <v>1.410501377182273</v>
      </c>
      <c r="E194" s="228">
        <f>IF(E$50=0,0,E$50/NMM!E$10*1000)</f>
        <v>0.98230106777407988</v>
      </c>
      <c r="F194" s="228">
        <f>IF(F$50=0,0,F$50/NMM!F$10*1000)</f>
        <v>1.22185220313178</v>
      </c>
      <c r="G194" s="228">
        <f>IF(G$50=0,0,G$50/NMM!G$10*1000)</f>
        <v>1.1615416825351577</v>
      </c>
      <c r="H194" s="228">
        <f>IF(H$50=0,0,H$50/NMM!H$10*1000)</f>
        <v>1.0772478595135451</v>
      </c>
      <c r="I194" s="228">
        <f>IF(I$50=0,0,I$50/NMM!I$10*1000)</f>
        <v>0.70842527418391066</v>
      </c>
      <c r="J194" s="228">
        <f>IF(J$50=0,0,J$50/NMM!J$10*1000)</f>
        <v>0.54029024819288796</v>
      </c>
      <c r="K194" s="228">
        <f>IF(K$50=0,0,K$50/NMM!K$10*1000)</f>
        <v>0.58323012983563127</v>
      </c>
      <c r="L194" s="228">
        <f>IF(L$50=0,0,L$50/NMM!L$10*1000)</f>
        <v>0.54156820358301538</v>
      </c>
      <c r="M194" s="228">
        <f>IF(M$50=0,0,M$50/NMM!M$10*1000)</f>
        <v>0.56299796612102371</v>
      </c>
      <c r="N194" s="228">
        <f>IF(N$50=0,0,N$50/NMM!N$10*1000)</f>
        <v>0.74470451858508746</v>
      </c>
      <c r="O194" s="228">
        <f>IF(O$50=0,0,O$50/NMM!O$10*1000)</f>
        <v>0.51983072823319865</v>
      </c>
      <c r="P194" s="228">
        <f>IF(P$50=0,0,P$50/NMM!P$10*1000)</f>
        <v>0.55130286216772595</v>
      </c>
      <c r="Q194" s="228">
        <f>IF(Q$50=0,0,Q$50/NMM!Q$10*1000)</f>
        <v>0.60472957234422353</v>
      </c>
    </row>
    <row r="195" spans="1:17" x14ac:dyDescent="0.25">
      <c r="A195" s="76" t="s">
        <v>80</v>
      </c>
      <c r="B195" s="228">
        <f>IF(B$51=0,0,B$51/NMM!B$10*1000)</f>
        <v>0.77873340408930714</v>
      </c>
      <c r="C195" s="228">
        <f>IF(C$51=0,0,C$51/NMM!C$10*1000)</f>
        <v>0.73988887045929941</v>
      </c>
      <c r="D195" s="228">
        <f>IF(D$51=0,0,D$51/NMM!D$10*1000)</f>
        <v>0.72485801173358522</v>
      </c>
      <c r="E195" s="228">
        <f>IF(E$51=0,0,E$51/NMM!E$10*1000)</f>
        <v>0.50480546168122231</v>
      </c>
      <c r="F195" s="228">
        <f>IF(F$51=0,0,F$51/NMM!F$10*1000)</f>
        <v>0.6279110200967577</v>
      </c>
      <c r="G195" s="228">
        <f>IF(G$51=0,0,G$51/NMM!G$10*1000)</f>
        <v>0.59691738566754737</v>
      </c>
      <c r="H195" s="228">
        <f>IF(H$51=0,0,H$51/NMM!H$10*1000)</f>
        <v>0.55359870909955355</v>
      </c>
      <c r="I195" s="228">
        <f>IF(I$51=0,0,I$51/NMM!I$10*1000)</f>
        <v>0.36406042845033748</v>
      </c>
      <c r="J195" s="228">
        <f>IF(J$51=0,0,J$51/NMM!J$10*1000)</f>
        <v>0.27765567719366563</v>
      </c>
      <c r="K195" s="228">
        <f>IF(K$51=0,0,K$51/NMM!K$10*1000)</f>
        <v>0.29972252358967044</v>
      </c>
      <c r="L195" s="228">
        <f>IF(L$51=0,0,L$51/NMM!L$10*1000)</f>
        <v>0.27831241969541531</v>
      </c>
      <c r="M195" s="228">
        <f>IF(M$51=0,0,M$51/NMM!M$10*1000)</f>
        <v>0.28932519523502842</v>
      </c>
      <c r="N195" s="228">
        <f>IF(N$51=0,0,N$51/NMM!N$10*1000)</f>
        <v>0.38270436697407528</v>
      </c>
      <c r="O195" s="228">
        <f>IF(O$51=0,0,O$51/NMM!O$10*1000)</f>
        <v>0.26714151024642735</v>
      </c>
      <c r="P195" s="228">
        <f>IF(P$51=0,0,P$51/NMM!P$10*1000)</f>
        <v>0.2833150700868064</v>
      </c>
      <c r="Q195" s="228">
        <f>IF(Q$51=0,0,Q$51/NMM!Q$10*1000)</f>
        <v>0.31077110773305539</v>
      </c>
    </row>
    <row r="196" spans="1:17" x14ac:dyDescent="0.25">
      <c r="A196" s="129" t="s">
        <v>79</v>
      </c>
      <c r="B196" s="227">
        <f>IF(B$52=0,0,B$52/NMM!B$10*1000)</f>
        <v>0.80815607833793812</v>
      </c>
      <c r="C196" s="227">
        <f>IF(C$52=0,0,C$52/NMM!C$10*1000)</f>
        <v>0.76784389216685034</v>
      </c>
      <c r="D196" s="227">
        <f>IF(D$52=0,0,D$52/NMM!D$10*1000)</f>
        <v>0.75224512655844489</v>
      </c>
      <c r="E196" s="227">
        <f>IF(E$52=0,0,E$52/NMM!E$10*1000)</f>
        <v>0.52387839033688466</v>
      </c>
      <c r="F196" s="227">
        <f>IF(F$52=0,0,F$52/NMM!F$10*1000)</f>
        <v>0.65163521287494974</v>
      </c>
      <c r="G196" s="227">
        <f>IF(G$52=0,0,G$52/NMM!G$10*1000)</f>
        <v>0.61947055431244402</v>
      </c>
      <c r="H196" s="227">
        <f>IF(H$52=0,0,H$52/NMM!H$10*1000)</f>
        <v>0.57451517986703948</v>
      </c>
      <c r="I196" s="227">
        <f>IF(I$52=0,0,I$52/NMM!I$10*1000)</f>
        <v>0.37781562546238562</v>
      </c>
      <c r="J196" s="227">
        <f>IF(J$52=0,0,J$52/NMM!J$10*1000)</f>
        <v>0.28814626678498534</v>
      </c>
      <c r="K196" s="227">
        <f>IF(K$52=0,0,K$52/NMM!K$10*1000)</f>
        <v>0.31104685888882139</v>
      </c>
      <c r="L196" s="227">
        <f>IF(L$52=0,0,L$52/NMM!L$10*1000)</f>
        <v>0.28882782281161112</v>
      </c>
      <c r="M196" s="227">
        <f>IF(M$52=0,0,M$52/NMM!M$10*1000)</f>
        <v>0.3002566910802299</v>
      </c>
      <c r="N196" s="227">
        <f>IF(N$52=0,0,N$52/NMM!N$10*1000)</f>
        <v>0.39716398288868349</v>
      </c>
      <c r="O196" s="227">
        <f>IF(O$52=0,0,O$52/NMM!O$10*1000)</f>
        <v>0.27723484590275493</v>
      </c>
      <c r="P196" s="227">
        <f>IF(P$52=0,0,P$52/NMM!P$10*1000)</f>
        <v>0.29401948699395136</v>
      </c>
      <c r="Q196" s="227">
        <f>IF(Q$52=0,0,Q$52/NMM!Q$10*1000)</f>
        <v>0.32251288870803363</v>
      </c>
    </row>
    <row r="197" spans="1:17" x14ac:dyDescent="0.25">
      <c r="A197" s="127" t="s">
        <v>210</v>
      </c>
      <c r="B197" s="226">
        <f>IF(B$57=0,0,B$57/NMM!B$10*1000)</f>
        <v>1.0202981067930532</v>
      </c>
      <c r="C197" s="226">
        <f>IF(C$57=0,0,C$57/NMM!C$10*1000)</f>
        <v>0.44609777175922005</v>
      </c>
      <c r="D197" s="226">
        <f>IF(D$57=0,0,D$57/NMM!D$10*1000)</f>
        <v>0.45779497486205523</v>
      </c>
      <c r="E197" s="226">
        <f>IF(E$57=0,0,E$57/NMM!E$10*1000)</f>
        <v>0.19937970770493429</v>
      </c>
      <c r="F197" s="226">
        <f>IF(F$57=0,0,F$57/NMM!F$10*1000)</f>
        <v>1.5775389892506455</v>
      </c>
      <c r="G197" s="226">
        <f>IF(G$57=0,0,G$57/NMM!G$10*1000)</f>
        <v>2.1894787486761285</v>
      </c>
      <c r="H197" s="226">
        <f>IF(H$57=0,0,H$57/NMM!H$10*1000)</f>
        <v>5.2179315757744646</v>
      </c>
      <c r="I197" s="226">
        <f>IF(I$57=0,0,I$57/NMM!I$10*1000)</f>
        <v>2.2308657814148147</v>
      </c>
      <c r="J197" s="226">
        <f>IF(J$57=0,0,J$57/NMM!J$10*1000)</f>
        <v>1.1795128858391672</v>
      </c>
      <c r="K197" s="226">
        <f>IF(K$57=0,0,K$57/NMM!K$10*1000)</f>
        <v>1.2463390586006731</v>
      </c>
      <c r="L197" s="226">
        <f>IF(L$57=0,0,L$57/NMM!L$10*1000)</f>
        <v>1.4664372320776948</v>
      </c>
      <c r="M197" s="226">
        <f>IF(M$57=0,0,M$57/NMM!M$10*1000)</f>
        <v>1.3258906042220706</v>
      </c>
      <c r="N197" s="226">
        <f>IF(N$57=0,0,N$57/NMM!N$10*1000)</f>
        <v>1.1658459177700993</v>
      </c>
      <c r="O197" s="226">
        <f>IF(O$57=0,0,O$57/NMM!O$10*1000)</f>
        <v>1.1431891060262058</v>
      </c>
      <c r="P197" s="226">
        <f>IF(P$57=0,0,P$57/NMM!P$10*1000)</f>
        <v>1.2062612106055497</v>
      </c>
      <c r="Q197" s="226">
        <f>IF(Q$57=0,0,Q$57/NMM!Q$10*1000)</f>
        <v>1.4964007846537697</v>
      </c>
    </row>
    <row r="198" spans="1:17" x14ac:dyDescent="0.25">
      <c r="A198" s="127" t="s">
        <v>209</v>
      </c>
      <c r="B198" s="226">
        <f>IF(B$58=0,0,B$58/NMM!B$10*1000)</f>
        <v>23.010429213891715</v>
      </c>
      <c r="C198" s="226">
        <f>IF(C$58=0,0,C$58/NMM!C$10*1000)</f>
        <v>22.539892130406045</v>
      </c>
      <c r="D198" s="226">
        <f>IF(D$58=0,0,D$58/NMM!D$10*1000)</f>
        <v>22.055126572055507</v>
      </c>
      <c r="E198" s="226">
        <f>IF(E$58=0,0,E$58/NMM!E$10*1000)</f>
        <v>15.514202684461994</v>
      </c>
      <c r="F198" s="226">
        <f>IF(F$58=0,0,F$58/NMM!F$10*1000)</f>
        <v>17.576925308296147</v>
      </c>
      <c r="G198" s="226">
        <f>IF(G$58=0,0,G$58/NMM!G$10*1000)</f>
        <v>15.816582857196996</v>
      </c>
      <c r="H198" s="226">
        <f>IF(H$58=0,0,H$58/NMM!H$10*1000)</f>
        <v>10.543707528429696</v>
      </c>
      <c r="I198" s="226">
        <f>IF(I$58=0,0,I$58/NMM!I$10*1000)</f>
        <v>8.4875919954665235</v>
      </c>
      <c r="J198" s="226">
        <f>IF(J$58=0,0,J$58/NMM!J$10*1000)</f>
        <v>7.1486042552840656</v>
      </c>
      <c r="K198" s="226">
        <f>IF(K$58=0,0,K$58/NMM!K$10*1000)</f>
        <v>7.7515787620121515</v>
      </c>
      <c r="L198" s="226">
        <f>IF(L$58=0,0,L$58/NMM!L$10*1000)</f>
        <v>6.7977866711031218</v>
      </c>
      <c r="M198" s="226">
        <f>IF(M$58=0,0,M$58/NMM!M$10*1000)</f>
        <v>7.323767155023198</v>
      </c>
      <c r="N198" s="226">
        <f>IF(N$58=0,0,N$58/NMM!N$10*1000)</f>
        <v>10.448453615365672</v>
      </c>
      <c r="O198" s="226">
        <f>IF(O$58=0,0,O$58/NMM!O$10*1000)</f>
        <v>6.8671077589319758</v>
      </c>
      <c r="P198" s="226">
        <f>IF(P$58=0,0,P$58/NMM!P$10*1000)</f>
        <v>7.290809788239093</v>
      </c>
      <c r="Q198" s="226">
        <f>IF(Q$58=0,0,Q$58/NMM!Q$10*1000)</f>
        <v>7.8480107827544057</v>
      </c>
    </row>
    <row r="199" spans="1:17" x14ac:dyDescent="0.25">
      <c r="A199" s="127" t="s">
        <v>208</v>
      </c>
      <c r="B199" s="226">
        <f>IF(B$77=0,0,B$77/NMM!B$10*1000)</f>
        <v>64.189000060352953</v>
      </c>
      <c r="C199" s="226">
        <f>IF(C$77=0,0,C$77/NMM!C$10*1000)</f>
        <v>59.928601529560865</v>
      </c>
      <c r="D199" s="226">
        <f>IF(D$77=0,0,D$77/NMM!D$10*1000)</f>
        <v>58.753143344286997</v>
      </c>
      <c r="E199" s="226">
        <f>IF(E$77=0,0,E$77/NMM!E$10*1000)</f>
        <v>40.67525294247627</v>
      </c>
      <c r="F199" s="226">
        <f>IF(F$77=0,0,F$77/NMM!F$10*1000)</f>
        <v>53.284004318763337</v>
      </c>
      <c r="G199" s="226">
        <f>IF(G$77=0,0,G$77/NMM!G$10*1000)</f>
        <v>52.049251160139292</v>
      </c>
      <c r="H199" s="226">
        <f>IF(H$77=0,0,H$77/NMM!H$10*1000)</f>
        <v>54.719361123244305</v>
      </c>
      <c r="I199" s="226">
        <f>IF(I$77=0,0,I$77/NMM!I$10*1000)</f>
        <v>33.556301242144741</v>
      </c>
      <c r="J199" s="226">
        <f>IF(J$77=0,0,J$77/NMM!J$10*1000)</f>
        <v>24.536499766247584</v>
      </c>
      <c r="K199" s="226">
        <f>IF(K$77=0,0,K$77/NMM!K$10*1000)</f>
        <v>26.432106090657832</v>
      </c>
      <c r="L199" s="226">
        <f>IF(L$77=0,0,L$77/NMM!L$10*1000)</f>
        <v>25.169283078032404</v>
      </c>
      <c r="M199" s="226">
        <f>IF(M$77=0,0,M$77/NMM!M$10*1000)</f>
        <v>25.763553506469613</v>
      </c>
      <c r="N199" s="226">
        <f>IF(N$77=0,0,N$77/NMM!N$10*1000)</f>
        <v>32.889340744880002</v>
      </c>
      <c r="O199" s="226">
        <f>IF(O$77=0,0,O$77/NMM!O$10*1000)</f>
        <v>23.624233647359489</v>
      </c>
      <c r="P199" s="226">
        <f>IF(P$77=0,0,P$77/NMM!P$10*1000)</f>
        <v>25.04209656122103</v>
      </c>
      <c r="Q199" s="226">
        <f>IF(Q$77=0,0,Q$77/NMM!Q$10*1000)</f>
        <v>27.819355384514143</v>
      </c>
    </row>
    <row r="200" spans="1:17" x14ac:dyDescent="0.25">
      <c r="A200" s="72" t="s">
        <v>207</v>
      </c>
      <c r="B200" s="258">
        <f>IF(B$87=0,0,B$87/NMM!B$10*1000)</f>
        <v>27.66464929699616</v>
      </c>
      <c r="C200" s="258">
        <f>IF(C$87=0,0,C$87/NMM!C$10*1000)</f>
        <v>27.189277381325841</v>
      </c>
      <c r="D200" s="258">
        <f>IF(D$87=0,0,D$87/NMM!D$10*1000)</f>
        <v>26.601041397961641</v>
      </c>
      <c r="E200" s="258">
        <f>IF(E$87=0,0,E$87/NMM!E$10*1000)</f>
        <v>18.731951783777063</v>
      </c>
      <c r="F200" s="258">
        <f>IF(F$87=0,0,F$87/NMM!F$10*1000)</f>
        <v>21.001824032079092</v>
      </c>
      <c r="G200" s="258">
        <f>IF(G$87=0,0,G$87/NMM!G$10*1000)</f>
        <v>18.772775002047823</v>
      </c>
      <c r="H200" s="258">
        <f>IF(H$87=0,0,H$87/NMM!H$10*1000)</f>
        <v>11.900776381698595</v>
      </c>
      <c r="I200" s="258">
        <f>IF(I$87=0,0,I$87/NMM!I$10*1000)</f>
        <v>9.9015683384003221</v>
      </c>
      <c r="J200" s="258">
        <f>IF(J$87=0,0,J$87/NMM!J$10*1000)</f>
        <v>8.4537019341506134</v>
      </c>
      <c r="K200" s="258">
        <f>IF(K$87=0,0,K$87/NMM!K$10*1000)</f>
        <v>9.1720923459291619</v>
      </c>
      <c r="L200" s="258">
        <f>IF(L$87=0,0,L$87/NMM!L$10*1000)</f>
        <v>7.9825426049424824</v>
      </c>
      <c r="M200" s="258">
        <f>IF(M$87=0,0,M$87/NMM!M$10*1000)</f>
        <v>8.6416644221612628</v>
      </c>
      <c r="N200" s="258">
        <f>IF(N$87=0,0,N$87/NMM!N$10*1000)</f>
        <v>12.44711692061359</v>
      </c>
      <c r="O200" s="258">
        <f>IF(O$87=0,0,O$87/NMM!O$10*1000)</f>
        <v>8.1191608500545946</v>
      </c>
      <c r="P200" s="258">
        <f>IF(P$87=0,0,P$87/NMM!P$10*1000)</f>
        <v>8.6213332327548411</v>
      </c>
      <c r="Q200" s="258">
        <f>IF(Q$87=0,0,Q$87/NMM!Q$10*1000)</f>
        <v>9.0825041340129218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1075.7914106012054</v>
      </c>
      <c r="C202" s="230">
        <f t="shared" si="45"/>
        <v>1085.2526439102858</v>
      </c>
      <c r="D202" s="230">
        <f t="shared" si="45"/>
        <v>1100.7550132217889</v>
      </c>
      <c r="E202" s="230">
        <f t="shared" si="45"/>
        <v>735.28899558002047</v>
      </c>
      <c r="F202" s="230">
        <f t="shared" si="45"/>
        <v>885.88573893803857</v>
      </c>
      <c r="G202" s="230">
        <f t="shared" si="45"/>
        <v>814.85970615931183</v>
      </c>
      <c r="H202" s="230">
        <f t="shared" si="45"/>
        <v>746.10610701431585</v>
      </c>
      <c r="I202" s="230">
        <f t="shared" si="45"/>
        <v>535.956991501267</v>
      </c>
      <c r="J202" s="230">
        <f t="shared" si="45"/>
        <v>450.96908473680946</v>
      </c>
      <c r="K202" s="230">
        <f t="shared" si="45"/>
        <v>479.76667176308956</v>
      </c>
      <c r="L202" s="230">
        <f t="shared" si="45"/>
        <v>448.85680670921619</v>
      </c>
      <c r="M202" s="230">
        <f t="shared" si="45"/>
        <v>464.38601393348836</v>
      </c>
      <c r="N202" s="230">
        <f t="shared" si="45"/>
        <v>606.01804404697634</v>
      </c>
      <c r="O202" s="230">
        <f t="shared" si="45"/>
        <v>355.52282588064929</v>
      </c>
      <c r="P202" s="230">
        <f t="shared" si="45"/>
        <v>374.90392074864735</v>
      </c>
      <c r="Q202" s="230">
        <f t="shared" si="45"/>
        <v>412.75868050111563</v>
      </c>
    </row>
    <row r="203" spans="1:17" x14ac:dyDescent="0.25">
      <c r="A203" s="132" t="s">
        <v>83</v>
      </c>
      <c r="B203" s="229">
        <f>IF(B$98=0,0,B$98/NMM!B$11*1000)</f>
        <v>6.6208843053674231</v>
      </c>
      <c r="C203" s="229">
        <f>IF(C$98=0,0,C$98/NMM!C$11*1000)</f>
        <v>6.6791128155676516</v>
      </c>
      <c r="D203" s="229">
        <f>IF(D$98=0,0,D$98/NMM!D$11*1000)</f>
        <v>6.774521082132245</v>
      </c>
      <c r="E203" s="229">
        <f>IF(E$98=0,0,E$98/NMM!E$11*1000)</f>
        <v>4.5252855923291948</v>
      </c>
      <c r="F203" s="229">
        <f>IF(F$98=0,0,F$98/NMM!F$11*1000)</f>
        <v>5.4521228999270761</v>
      </c>
      <c r="G203" s="229">
        <f>IF(G$98=0,0,G$98/NMM!G$11*1000)</f>
        <v>5.0149980622837056</v>
      </c>
      <c r="H203" s="229">
        <f>IF(H$98=0,0,H$98/NMM!H$11*1000)</f>
        <v>4.5918587612715944</v>
      </c>
      <c r="I203" s="229">
        <f>IF(I$98=0,0,I$98/NMM!I$11*1000)</f>
        <v>3.298510471839144</v>
      </c>
      <c r="J203" s="229">
        <f>IF(J$98=0,0,J$98/NMM!J$11*1000)</f>
        <v>2.7754582402468086</v>
      </c>
      <c r="K203" s="229">
        <f>IF(K$98=0,0,K$98/NMM!K$11*1000)</f>
        <v>2.9526910105551316</v>
      </c>
      <c r="L203" s="229">
        <f>IF(L$98=0,0,L$98/NMM!L$11*1000)</f>
        <v>2.7624583702872143</v>
      </c>
      <c r="M203" s="229">
        <f>IF(M$98=0,0,M$98/NMM!M$11*1000)</f>
        <v>2.8580318089415742</v>
      </c>
      <c r="N203" s="229">
        <f>IF(N$98=0,0,N$98/NMM!N$11*1000)</f>
        <v>3.7296964049543551</v>
      </c>
      <c r="O203" s="229">
        <f>IF(O$98=0,0,O$98/NMM!O$11*1000)</f>
        <v>2.1880407994311875</v>
      </c>
      <c r="P203" s="229">
        <f>IF(P$98=0,0,P$98/NMM!P$11*1000)</f>
        <v>2.3073204158771436</v>
      </c>
      <c r="Q203" s="229">
        <f>IF(Q$98=0,0,Q$98/NMM!Q$11*1000)</f>
        <v>2.540294933296376</v>
      </c>
    </row>
    <row r="204" spans="1:17" x14ac:dyDescent="0.25">
      <c r="A204" s="76" t="s">
        <v>82</v>
      </c>
      <c r="B204" s="228">
        <f>IF(B$99=0,0,B$99/NMM!B$11*1000)</f>
        <v>6.8040412407284121</v>
      </c>
      <c r="C204" s="228">
        <f>IF(C$99=0,0,C$99/NMM!C$11*1000)</f>
        <v>6.8638805562209573</v>
      </c>
      <c r="D204" s="228">
        <f>IF(D$99=0,0,D$99/NMM!D$11*1000)</f>
        <v>6.9619281508429705</v>
      </c>
      <c r="E204" s="228">
        <f>IF(E$99=0,0,E$99/NMM!E$11*1000)</f>
        <v>4.6504709002875781</v>
      </c>
      <c r="F204" s="228">
        <f>IF(F$99=0,0,F$99/NMM!F$11*1000)</f>
        <v>5.6029477860759798</v>
      </c>
      <c r="G204" s="228">
        <f>IF(G$99=0,0,G$99/NMM!G$11*1000)</f>
        <v>5.1537305387271539</v>
      </c>
      <c r="H204" s="228">
        <f>IF(H$99=0,0,H$99/NMM!H$11*1000)</f>
        <v>4.7188857171184448</v>
      </c>
      <c r="I204" s="228">
        <f>IF(I$99=0,0,I$99/NMM!I$11*1000)</f>
        <v>3.3897588672820933</v>
      </c>
      <c r="J204" s="228">
        <f>IF(J$99=0,0,J$99/NMM!J$11*1000)</f>
        <v>2.8522371721930897</v>
      </c>
      <c r="K204" s="228">
        <f>IF(K$99=0,0,K$99/NMM!K$11*1000)</f>
        <v>3.0343728239834071</v>
      </c>
      <c r="L204" s="228">
        <f>IF(L$99=0,0,L$99/NMM!L$11*1000)</f>
        <v>2.8388776801298494</v>
      </c>
      <c r="M204" s="228">
        <f>IF(M$99=0,0,M$99/NMM!M$11*1000)</f>
        <v>2.9370950160822877</v>
      </c>
      <c r="N204" s="228">
        <f>IF(N$99=0,0,N$99/NMM!N$11*1000)</f>
        <v>3.8328729191255126</v>
      </c>
      <c r="O204" s="228">
        <f>IF(O$99=0,0,O$99/NMM!O$11*1000)</f>
        <v>2.2485696999201656</v>
      </c>
      <c r="P204" s="228">
        <f>IF(P$99=0,0,P$99/NMM!P$11*1000)</f>
        <v>2.3711490098801078</v>
      </c>
      <c r="Q204" s="228">
        <f>IF(Q$99=0,0,Q$99/NMM!Q$11*1000)</f>
        <v>2.6105684214644787</v>
      </c>
    </row>
    <row r="205" spans="1:17" x14ac:dyDescent="0.25">
      <c r="A205" s="76" t="s">
        <v>81</v>
      </c>
      <c r="B205" s="228">
        <f>IF(B$100=0,0,B$100/NMM!B$11*1000)</f>
        <v>13.316939942261399</v>
      </c>
      <c r="C205" s="228">
        <f>IF(C$100=0,0,C$100/NMM!C$11*1000)</f>
        <v>13.434058069916215</v>
      </c>
      <c r="D205" s="228">
        <f>IF(D$100=0,0,D$100/NMM!D$11*1000)</f>
        <v>13.625957836961827</v>
      </c>
      <c r="E205" s="228">
        <f>IF(E$100=0,0,E$100/NMM!E$11*1000)</f>
        <v>9.1019497812059136</v>
      </c>
      <c r="F205" s="228">
        <f>IF(F$100=0,0,F$100/NMM!F$11*1000)</f>
        <v>10.966147400778015</v>
      </c>
      <c r="G205" s="228">
        <f>IF(G$100=0,0,G$100/NMM!G$11*1000)</f>
        <v>10.086934754598952</v>
      </c>
      <c r="H205" s="228">
        <f>IF(H$100=0,0,H$100/NMM!H$11*1000)</f>
        <v>9.2358519688416703</v>
      </c>
      <c r="I205" s="228">
        <f>IF(I$100=0,0,I$100/NMM!I$11*1000)</f>
        <v>6.6344711410818897</v>
      </c>
      <c r="J205" s="228">
        <f>IF(J$100=0,0,J$100/NMM!J$11*1000)</f>
        <v>5.5824281157817541</v>
      </c>
      <c r="K205" s="228">
        <f>IF(K$100=0,0,K$100/NMM!K$11*1000)</f>
        <v>5.9389058986790007</v>
      </c>
      <c r="L205" s="228">
        <f>IF(L$100=0,0,L$100/NMM!L$11*1000)</f>
        <v>5.5562807796368245</v>
      </c>
      <c r="M205" s="228">
        <f>IF(M$100=0,0,M$100/NMM!M$11*1000)</f>
        <v>5.748512766171272</v>
      </c>
      <c r="N205" s="228">
        <f>IF(N$100=0,0,N$100/NMM!N$11*1000)</f>
        <v>7.5017385498460349</v>
      </c>
      <c r="O205" s="228">
        <f>IF(O$100=0,0,O$100/NMM!O$11*1000)</f>
        <v>4.4009238907287838</v>
      </c>
      <c r="P205" s="228">
        <f>IF(P$100=0,0,P$100/NMM!P$11*1000)</f>
        <v>4.6408373849517615</v>
      </c>
      <c r="Q205" s="228">
        <f>IF(Q$100=0,0,Q$100/NMM!Q$11*1000)</f>
        <v>5.1094315354391986</v>
      </c>
    </row>
    <row r="206" spans="1:17" x14ac:dyDescent="0.25">
      <c r="A206" s="76" t="s">
        <v>80</v>
      </c>
      <c r="B206" s="228">
        <f>IF(B$101=0,0,B$101/NMM!B$11*1000)</f>
        <v>5.2829606707990751</v>
      </c>
      <c r="C206" s="228">
        <f>IF(C$101=0,0,C$101/NMM!C$11*1000)</f>
        <v>5.3294225805862085</v>
      </c>
      <c r="D206" s="228">
        <f>IF(D$101=0,0,D$101/NMM!D$11*1000)</f>
        <v>5.4055511000834073</v>
      </c>
      <c r="E206" s="228">
        <f>IF(E$101=0,0,E$101/NMM!E$11*1000)</f>
        <v>3.6108327386158918</v>
      </c>
      <c r="F206" s="228">
        <f>IF(F$101=0,0,F$101/NMM!F$11*1000)</f>
        <v>4.3503782159925999</v>
      </c>
      <c r="G206" s="228">
        <f>IF(G$101=0,0,G$101/NMM!G$11*1000)</f>
        <v>4.001585937047742</v>
      </c>
      <c r="H206" s="228">
        <f>IF(H$101=0,0,H$101/NMM!H$11*1000)</f>
        <v>3.6639530495942974</v>
      </c>
      <c r="I206" s="228">
        <f>IF(I$101=0,0,I$101/NMM!I$11*1000)</f>
        <v>2.6319597641690029</v>
      </c>
      <c r="J206" s="228">
        <f>IF(J$101=0,0,J$101/NMM!J$11*1000)</f>
        <v>2.214603978925048</v>
      </c>
      <c r="K206" s="228">
        <f>IF(K$101=0,0,K$101/NMM!K$11*1000)</f>
        <v>2.3560222112836149</v>
      </c>
      <c r="L206" s="228">
        <f>IF(L$101=0,0,L$101/NMM!L$11*1000)</f>
        <v>2.2042310742563522</v>
      </c>
      <c r="M206" s="228">
        <f>IF(M$101=0,0,M$101/NMM!M$11*1000)</f>
        <v>2.2804913884827607</v>
      </c>
      <c r="N206" s="228">
        <f>IF(N$101=0,0,N$101/NMM!N$11*1000)</f>
        <v>2.9760132502875836</v>
      </c>
      <c r="O206" s="228">
        <f>IF(O$101=0,0,O$101/NMM!O$11*1000)</f>
        <v>1.7458896661474363</v>
      </c>
      <c r="P206" s="228">
        <f>IF(P$101=0,0,P$101/NMM!P$11*1000)</f>
        <v>1.841065702073805</v>
      </c>
      <c r="Q206" s="228">
        <f>IF(Q$101=0,0,Q$101/NMM!Q$11*1000)</f>
        <v>2.0269615969509323</v>
      </c>
    </row>
    <row r="207" spans="1:17" x14ac:dyDescent="0.25">
      <c r="A207" s="129" t="s">
        <v>79</v>
      </c>
      <c r="B207" s="227">
        <f>IF(B$102=0,0,B$102/NMM!B$11*1000)</f>
        <v>5.9765787699905397</v>
      </c>
      <c r="C207" s="227">
        <f>IF(C$102=0,0,C$102/NMM!C$11*1000)</f>
        <v>6.0291408239126643</v>
      </c>
      <c r="D207" s="227">
        <f>IF(D$102=0,0,D$102/NMM!D$11*1000)</f>
        <v>6.1152645188954153</v>
      </c>
      <c r="E207" s="227">
        <f>IF(E$102=0,0,E$102/NMM!E$11*1000)</f>
        <v>4.0849114033503477</v>
      </c>
      <c r="F207" s="227">
        <f>IF(F$102=0,0,F$102/NMM!F$11*1000)</f>
        <v>4.9215543531952912</v>
      </c>
      <c r="G207" s="227">
        <f>IF(G$102=0,0,G$102/NMM!G$11*1000)</f>
        <v>4.526967934825616</v>
      </c>
      <c r="H207" s="227">
        <f>IF(H$102=0,0,H$102/NMM!H$11*1000)</f>
        <v>4.1450060628854182</v>
      </c>
      <c r="I207" s="227">
        <f>IF(I$102=0,0,I$102/NMM!I$11*1000)</f>
        <v>2.9775188251822646</v>
      </c>
      <c r="J207" s="227">
        <f>IF(J$102=0,0,J$102/NMM!J$11*1000)</f>
        <v>2.5053669616620566</v>
      </c>
      <c r="K207" s="227">
        <f>IF(K$102=0,0,K$102/NMM!K$11*1000)</f>
        <v>2.6653524807433411</v>
      </c>
      <c r="L207" s="227">
        <f>IF(L$102=0,0,L$102/NMM!L$11*1000)</f>
        <v>2.4936321626186477</v>
      </c>
      <c r="M207" s="227">
        <f>IF(M$102=0,0,M$102/NMM!M$11*1000)</f>
        <v>2.5799049561144622</v>
      </c>
      <c r="N207" s="227">
        <f>IF(N$102=0,0,N$102/NMM!N$11*1000)</f>
        <v>3.3667442782967067</v>
      </c>
      <c r="O207" s="227">
        <f>IF(O$102=0,0,O$102/NMM!O$11*1000)</f>
        <v>1.9751135326669726</v>
      </c>
      <c r="P207" s="227">
        <f>IF(P$102=0,0,P$102/NMM!P$11*1000)</f>
        <v>2.0827855581040575</v>
      </c>
      <c r="Q207" s="227">
        <f>IF(Q$102=0,0,Q$102/NMM!Q$11*1000)</f>
        <v>2.2930883651819265</v>
      </c>
    </row>
    <row r="208" spans="1:17" x14ac:dyDescent="0.25">
      <c r="A208" s="127" t="s">
        <v>206</v>
      </c>
      <c r="B208" s="226">
        <f>IF(B$107=0,0,B$107/NMM!B$11*1000)</f>
        <v>761.33170952573676</v>
      </c>
      <c r="C208" s="226">
        <f>IF(C$107=0,0,C$107/NMM!C$11*1000)</f>
        <v>790.48365409420148</v>
      </c>
      <c r="D208" s="226">
        <f>IF(D$107=0,0,D$107/NMM!D$11*1000)</f>
        <v>800.85306608180747</v>
      </c>
      <c r="E208" s="226">
        <f>IF(E$107=0,0,E$107/NMM!E$11*1000)</f>
        <v>540.04839165351234</v>
      </c>
      <c r="F208" s="226">
        <f>IF(F$107=0,0,F$107/NMM!F$11*1000)</f>
        <v>595.77939328237449</v>
      </c>
      <c r="G208" s="226">
        <f>IF(G$107=0,0,G$107/NMM!G$11*1000)</f>
        <v>520.46317706393165</v>
      </c>
      <c r="H208" s="226">
        <f>IF(H$107=0,0,H$107/NMM!H$11*1000)</f>
        <v>350.87325820273401</v>
      </c>
      <c r="I208" s="226">
        <f>IF(I$107=0,0,I$107/NMM!I$11*1000)</f>
        <v>303.75465702287187</v>
      </c>
      <c r="J208" s="226">
        <f>IF(J$107=0,0,J$107/NMM!J$11*1000)</f>
        <v>280.38663015898572</v>
      </c>
      <c r="K208" s="226">
        <f>IF(K$107=0,0,K$107/NMM!K$11*1000)</f>
        <v>299.55181534818513</v>
      </c>
      <c r="L208" s="226">
        <f>IF(L$107=0,0,L$107/NMM!L$11*1000)</f>
        <v>265.66679631397363</v>
      </c>
      <c r="M208" s="226">
        <f>IF(M$107=0,0,M$107/NMM!M$11*1000)</f>
        <v>284.18275969252664</v>
      </c>
      <c r="N208" s="226">
        <f>IF(N$107=0,0,N$107/NMM!N$11*1000)</f>
        <v>398.09440738984051</v>
      </c>
      <c r="O208" s="226">
        <f>IF(O$107=0,0,O$107/NMM!O$11*1000)</f>
        <v>220.71885519982322</v>
      </c>
      <c r="P208" s="226">
        <f>IF(P$107=0,0,P$107/NMM!P$11*1000)</f>
        <v>232.98890511102209</v>
      </c>
      <c r="Q208" s="226">
        <f>IF(Q$107=0,0,Q$107/NMM!Q$11*1000)</f>
        <v>248.73439428315046</v>
      </c>
    </row>
    <row r="209" spans="1:17" x14ac:dyDescent="0.25">
      <c r="A209" s="127" t="s">
        <v>205</v>
      </c>
      <c r="B209" s="226">
        <f>IF(B$115=0,0,B$115/NMM!B$11*1000)</f>
        <v>46.234395616756444</v>
      </c>
      <c r="C209" s="226">
        <f>IF(C$115=0,0,C$115/NMM!C$11*1000)</f>
        <v>31.705667407552976</v>
      </c>
      <c r="D209" s="226">
        <f>IF(D$115=0,0,D$115/NMM!D$11*1000)</f>
        <v>32.771983211509848</v>
      </c>
      <c r="E209" s="226">
        <f>IF(E$115=0,0,E$115/NMM!E$11*1000)</f>
        <v>18.506133447625881</v>
      </c>
      <c r="F209" s="226">
        <f>IF(F$115=0,0,F$115/NMM!F$11*1000)</f>
        <v>58.79493829567997</v>
      </c>
      <c r="G209" s="226">
        <f>IF(G$115=0,0,G$115/NMM!G$11*1000)</f>
        <v>72.403818917810369</v>
      </c>
      <c r="H209" s="226">
        <f>IF(H$115=0,0,H$115/NMM!H$11*1000)</f>
        <v>149.88000699981191</v>
      </c>
      <c r="I209" s="226">
        <f>IF(I$115=0,0,I$115/NMM!I$11*1000)</f>
        <v>73.273882589177902</v>
      </c>
      <c r="J209" s="226">
        <f>IF(J$115=0,0,J$115/NMM!J$11*1000)</f>
        <v>45.161203652207391</v>
      </c>
      <c r="K209" s="226">
        <f>IF(K$115=0,0,K$115/NMM!K$11*1000)</f>
        <v>47.206726294555494</v>
      </c>
      <c r="L209" s="226">
        <f>IF(L$115=0,0,L$115/NMM!L$11*1000)</f>
        <v>53.866169130371169</v>
      </c>
      <c r="M209" s="226">
        <f>IF(M$115=0,0,M$115/NMM!M$11*1000)</f>
        <v>49.528118068345321</v>
      </c>
      <c r="N209" s="226">
        <f>IF(N$115=0,0,N$115/NMM!N$11*1000)</f>
        <v>46.51706107036977</v>
      </c>
      <c r="O209" s="226">
        <f>IF(O$115=0,0,O$115/NMM!O$11*1000)</f>
        <v>35.818978145160862</v>
      </c>
      <c r="P209" s="226">
        <f>IF(P$115=0,0,P$115/NMM!P$11*1000)</f>
        <v>37.613531883428806</v>
      </c>
      <c r="Q209" s="226">
        <f>IF(Q$115=0,0,Q$115/NMM!Q$11*1000)</f>
        <v>46.585700978489811</v>
      </c>
    </row>
    <row r="210" spans="1:17" x14ac:dyDescent="0.25">
      <c r="A210" s="127" t="s">
        <v>204</v>
      </c>
      <c r="B210" s="226">
        <f>IF(B$116=0,0,B$116/NMM!B$11*1000)</f>
        <v>188.96859367153638</v>
      </c>
      <c r="C210" s="226">
        <f>IF(C$116=0,0,C$116/NMM!C$11*1000)</f>
        <v>196.43649664481876</v>
      </c>
      <c r="D210" s="226">
        <f>IF(D$116=0,0,D$116/NMM!D$11*1000)</f>
        <v>199.00404852774687</v>
      </c>
      <c r="E210" s="226">
        <f>IF(E$116=0,0,E$116/NMM!E$11*1000)</f>
        <v>134.24785483290418</v>
      </c>
      <c r="F210" s="226">
        <f>IF(F$116=0,0,F$116/NMM!F$11*1000)</f>
        <v>147.55508099402394</v>
      </c>
      <c r="G210" s="226">
        <f>IF(G$116=0,0,G$116/NMM!G$11*1000)</f>
        <v>128.60200837727137</v>
      </c>
      <c r="H210" s="226">
        <f>IF(H$116=0,0,H$116/NMM!H$11*1000)</f>
        <v>85.258203082995607</v>
      </c>
      <c r="I210" s="226">
        <f>IF(I$116=0,0,I$116/NMM!I$11*1000)</f>
        <v>74.613383740088665</v>
      </c>
      <c r="J210" s="226">
        <f>IF(J$116=0,0,J$116/NMM!J$11*1000)</f>
        <v>69.193467044068626</v>
      </c>
      <c r="K210" s="226">
        <f>IF(K$116=0,0,K$116/NMM!K$11*1000)</f>
        <v>73.937860693808773</v>
      </c>
      <c r="L210" s="226">
        <f>IF(L$116=0,0,L$116/NMM!L$11*1000)</f>
        <v>65.403164127765137</v>
      </c>
      <c r="M210" s="226">
        <f>IF(M$116=0,0,M$116/NMM!M$11*1000)</f>
        <v>70.076779498915911</v>
      </c>
      <c r="N210" s="226">
        <f>IF(N$116=0,0,N$116/NMM!N$11*1000)</f>
        <v>98.491978767618178</v>
      </c>
      <c r="O210" s="226">
        <f>IF(O$116=0,0,O$116/NMM!O$11*1000)</f>
        <v>54.464905217242539</v>
      </c>
      <c r="P210" s="226">
        <f>IF(P$116=0,0,P$116/NMM!P$11*1000)</f>
        <v>57.495481848865452</v>
      </c>
      <c r="Q210" s="226">
        <f>IF(Q$116=0,0,Q$116/NMM!Q$11*1000)</f>
        <v>61.289461052489997</v>
      </c>
    </row>
    <row r="211" spans="1:17" x14ac:dyDescent="0.25">
      <c r="A211" s="72" t="s">
        <v>203</v>
      </c>
      <c r="B211" s="224">
        <f>IF(B$124=0,0,B$124/NMM!B$11*1000)</f>
        <v>41.255306858028824</v>
      </c>
      <c r="C211" s="224">
        <f>IF(C$124=0,0,C$124/NMM!C$11*1000)</f>
        <v>28.29121091750881</v>
      </c>
      <c r="D211" s="224">
        <f>IF(D$124=0,0,D$124/NMM!D$11*1000)</f>
        <v>29.24269271180879</v>
      </c>
      <c r="E211" s="224">
        <f>IF(E$124=0,0,E$124/NMM!E$11*1000)</f>
        <v>16.513165230189248</v>
      </c>
      <c r="F211" s="224">
        <f>IF(F$124=0,0,F$124/NMM!F$11*1000)</f>
        <v>52.463175709991361</v>
      </c>
      <c r="G211" s="224">
        <f>IF(G$124=0,0,G$124/NMM!G$11*1000)</f>
        <v>64.606484572815404</v>
      </c>
      <c r="H211" s="224">
        <f>IF(H$124=0,0,H$124/NMM!H$11*1000)</f>
        <v>133.73908316906292</v>
      </c>
      <c r="I211" s="224">
        <f>IF(I$124=0,0,I$124/NMM!I$11*1000)</f>
        <v>65.382849079574115</v>
      </c>
      <c r="J211" s="224">
        <f>IF(J$124=0,0,J$124/NMM!J$11*1000)</f>
        <v>40.297689412738897</v>
      </c>
      <c r="K211" s="224">
        <f>IF(K$124=0,0,K$124/NMM!K$11*1000)</f>
        <v>42.122925001295677</v>
      </c>
      <c r="L211" s="224">
        <f>IF(L$124=0,0,L$124/NMM!L$11*1000)</f>
        <v>48.065197070177355</v>
      </c>
      <c r="M211" s="224">
        <f>IF(M$124=0,0,M$124/NMM!M$11*1000)</f>
        <v>44.194320737908129</v>
      </c>
      <c r="N211" s="224">
        <f>IF(N$124=0,0,N$124/NMM!N$11*1000)</f>
        <v>41.50753141663764</v>
      </c>
      <c r="O211" s="224">
        <f>IF(O$124=0,0,O$124/NMM!O$11*1000)</f>
        <v>31.961549729528159</v>
      </c>
      <c r="P211" s="224">
        <f>IF(P$124=0,0,P$124/NMM!P$11*1000)</f>
        <v>33.562843834444166</v>
      </c>
      <c r="Q211" s="224">
        <f>IF(Q$124=0,0,Q$124/NMM!Q$11*1000)</f>
        <v>41.568779334652447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386.09138810142605</v>
      </c>
      <c r="C5" s="96">
        <v>382.53889021339978</v>
      </c>
      <c r="D5" s="96">
        <v>405.36281504244602</v>
      </c>
      <c r="E5" s="96">
        <v>263.15953199220019</v>
      </c>
      <c r="F5" s="96">
        <v>384.24350847613749</v>
      </c>
      <c r="G5" s="96">
        <v>409.7823217282334</v>
      </c>
      <c r="H5" s="96">
        <v>438.35780532648266</v>
      </c>
      <c r="I5" s="96">
        <v>352.26331090486599</v>
      </c>
      <c r="J5" s="96">
        <v>201.22707945616301</v>
      </c>
      <c r="K5" s="96">
        <v>203.30882793745667</v>
      </c>
      <c r="L5" s="96">
        <v>162.45834348609372</v>
      </c>
      <c r="M5" s="96">
        <v>184.58150249006934</v>
      </c>
      <c r="N5" s="96">
        <v>246.72189517721102</v>
      </c>
      <c r="O5" s="96">
        <v>130.41225138398696</v>
      </c>
      <c r="P5" s="96">
        <v>146.73087011093375</v>
      </c>
      <c r="Q5" s="96">
        <v>158.85173084741635</v>
      </c>
    </row>
    <row r="6" spans="1:17" x14ac:dyDescent="0.25">
      <c r="A6" s="132" t="s">
        <v>83</v>
      </c>
      <c r="B6" s="160">
        <v>2.4929630709489383</v>
      </c>
      <c r="C6" s="160">
        <v>2.4786219457099494</v>
      </c>
      <c r="D6" s="160">
        <v>2.612364575143697</v>
      </c>
      <c r="E6" s="160">
        <v>1.6950260900528538</v>
      </c>
      <c r="F6" s="160">
        <v>2.4845444302399176</v>
      </c>
      <c r="G6" s="160">
        <v>2.6071113622928075</v>
      </c>
      <c r="H6" s="160">
        <v>2.7986011275908078</v>
      </c>
      <c r="I6" s="160">
        <v>2.2166239230633287</v>
      </c>
      <c r="J6" s="160">
        <v>1.2935569524702999</v>
      </c>
      <c r="K6" s="160">
        <v>1.2734950290027856</v>
      </c>
      <c r="L6" s="160">
        <v>1.0282932535612108</v>
      </c>
      <c r="M6" s="160">
        <v>1.1902411725499045</v>
      </c>
      <c r="N6" s="160">
        <v>1.5909501646164488</v>
      </c>
      <c r="O6" s="160">
        <v>0.86379303390122841</v>
      </c>
      <c r="P6" s="160">
        <v>0.97188034187755246</v>
      </c>
      <c r="Q6" s="160">
        <v>1.0521635588142255</v>
      </c>
    </row>
    <row r="7" spans="1:17" x14ac:dyDescent="0.25">
      <c r="A7" s="76" t="s">
        <v>82</v>
      </c>
      <c r="B7" s="159">
        <v>0.25929745610007227</v>
      </c>
      <c r="C7" s="159">
        <v>0.2578058105416538</v>
      </c>
      <c r="D7" s="159">
        <v>0.27171661571499517</v>
      </c>
      <c r="E7" s="159">
        <v>0.1763026329173247</v>
      </c>
      <c r="F7" s="159">
        <v>0.2584218185324294</v>
      </c>
      <c r="G7" s="159">
        <v>0.27117021984396872</v>
      </c>
      <c r="H7" s="159">
        <v>0.2910874057780834</v>
      </c>
      <c r="I7" s="159">
        <v>0.23055493724666415</v>
      </c>
      <c r="J7" s="159">
        <v>0.13454512463693893</v>
      </c>
      <c r="K7" s="159">
        <v>0.13245844883326538</v>
      </c>
      <c r="L7" s="159">
        <v>0.1069545826331857</v>
      </c>
      <c r="M7" s="159">
        <v>0.12379906938223509</v>
      </c>
      <c r="N7" s="159">
        <v>0.16547751359590282</v>
      </c>
      <c r="O7" s="159">
        <v>8.9844626620279242E-2</v>
      </c>
      <c r="P7" s="159">
        <v>0.10108697686668605</v>
      </c>
      <c r="Q7" s="159">
        <v>0.10943737489776703</v>
      </c>
    </row>
    <row r="8" spans="1:17" x14ac:dyDescent="0.25">
      <c r="A8" s="76" t="s">
        <v>81</v>
      </c>
      <c r="B8" s="159">
        <v>6.0443986696930425</v>
      </c>
      <c r="C8" s="159">
        <v>6.009627405197957</v>
      </c>
      <c r="D8" s="159">
        <v>6.3338976604821182</v>
      </c>
      <c r="E8" s="159">
        <v>4.109733338292326</v>
      </c>
      <c r="F8" s="159">
        <v>6.0239869671310569</v>
      </c>
      <c r="G8" s="159">
        <v>6.3211608040330383</v>
      </c>
      <c r="H8" s="159">
        <v>6.7854438478193586</v>
      </c>
      <c r="I8" s="159">
        <v>5.3743911604249286</v>
      </c>
      <c r="J8" s="159">
        <v>3.1363376432637957</v>
      </c>
      <c r="K8" s="159">
        <v>3.0876958222389983</v>
      </c>
      <c r="L8" s="159">
        <v>2.4931834916888023</v>
      </c>
      <c r="M8" s="159">
        <v>2.8858398440840305</v>
      </c>
      <c r="N8" s="159">
        <v>3.857392502366737</v>
      </c>
      <c r="O8" s="159">
        <v>2.0943388716204709</v>
      </c>
      <c r="P8" s="159">
        <v>2.3564056419453556</v>
      </c>
      <c r="Q8" s="159">
        <v>2.5510590547077001</v>
      </c>
    </row>
    <row r="9" spans="1:17" x14ac:dyDescent="0.25">
      <c r="A9" s="76" t="s">
        <v>80</v>
      </c>
      <c r="B9" s="159">
        <v>0.49469711854705867</v>
      </c>
      <c r="C9" s="159">
        <v>0.49185130289293838</v>
      </c>
      <c r="D9" s="159">
        <v>0.51839084300036486</v>
      </c>
      <c r="E9" s="159">
        <v>0.33635657598893048</v>
      </c>
      <c r="F9" s="159">
        <v>0.49302654534468476</v>
      </c>
      <c r="G9" s="159">
        <v>0.51734840908277746</v>
      </c>
      <c r="H9" s="159">
        <v>0.55534714088433412</v>
      </c>
      <c r="I9" s="159">
        <v>0.43986109558554543</v>
      </c>
      <c r="J9" s="159">
        <v>0.25669008278569844</v>
      </c>
      <c r="K9" s="159">
        <v>0.25270904678578959</v>
      </c>
      <c r="L9" s="159">
        <v>0.20405184316046782</v>
      </c>
      <c r="M9" s="159">
        <v>0.23618836768904966</v>
      </c>
      <c r="N9" s="159">
        <v>0.31570401958988598</v>
      </c>
      <c r="O9" s="159">
        <v>0.17140884671400411</v>
      </c>
      <c r="P9" s="159">
        <v>0.19285741144827537</v>
      </c>
      <c r="Q9" s="159">
        <v>0.20878860455301035</v>
      </c>
    </row>
    <row r="10" spans="1:17" x14ac:dyDescent="0.25">
      <c r="A10" s="129" t="s">
        <v>79</v>
      </c>
      <c r="B10" s="158">
        <v>2.3455927121049376</v>
      </c>
      <c r="C10" s="158">
        <v>2.3320993558511081</v>
      </c>
      <c r="D10" s="158">
        <v>2.506469399771631</v>
      </c>
      <c r="E10" s="158">
        <v>1.594825406756752</v>
      </c>
      <c r="F10" s="158">
        <v>2.3376717354474739</v>
      </c>
      <c r="G10" s="158">
        <v>2.4529931800041656</v>
      </c>
      <c r="H10" s="158">
        <v>2.6331631163982516</v>
      </c>
      <c r="I10" s="158">
        <v>2.0855892251286763</v>
      </c>
      <c r="J10" s="158">
        <v>1.2170889315468549</v>
      </c>
      <c r="K10" s="158">
        <v>1.1982129594056805</v>
      </c>
      <c r="L10" s="158">
        <v>0.96750617350370427</v>
      </c>
      <c r="M10" s="158">
        <v>1.1198806161687722</v>
      </c>
      <c r="N10" s="158">
        <v>1.4969018815132413</v>
      </c>
      <c r="O10" s="158">
        <v>0.8127303082409898</v>
      </c>
      <c r="P10" s="158">
        <v>0.91442808500099715</v>
      </c>
      <c r="Q10" s="158">
        <v>0.98996539670265837</v>
      </c>
    </row>
    <row r="11" spans="1:17" x14ac:dyDescent="0.25">
      <c r="A11" s="92" t="s">
        <v>125</v>
      </c>
      <c r="B11" s="91">
        <v>0.38326698005353715</v>
      </c>
      <c r="C11" s="91">
        <v>0.38106218214659315</v>
      </c>
      <c r="D11" s="91">
        <v>0.27468818442940462</v>
      </c>
      <c r="E11" s="91">
        <v>0.26059252069033895</v>
      </c>
      <c r="F11" s="91">
        <v>0.38197270215656309</v>
      </c>
      <c r="G11" s="91">
        <v>0.40081608513714478</v>
      </c>
      <c r="H11" s="91">
        <v>0.43025563236196146</v>
      </c>
      <c r="I11" s="91">
        <v>0.34078272831515477</v>
      </c>
      <c r="J11" s="91">
        <v>0.19887084268433736</v>
      </c>
      <c r="K11" s="91">
        <v>0.19578653192536058</v>
      </c>
      <c r="L11" s="91">
        <v>0.15808932530709904</v>
      </c>
      <c r="M11" s="91">
        <v>0.18298712285575069</v>
      </c>
      <c r="N11" s="91">
        <v>0.24459193644457858</v>
      </c>
      <c r="O11" s="91">
        <v>0.13279913824338693</v>
      </c>
      <c r="P11" s="91">
        <v>0.14941643057031798</v>
      </c>
      <c r="Q11" s="91">
        <v>0.16175913490592186</v>
      </c>
    </row>
    <row r="12" spans="1:17" x14ac:dyDescent="0.25">
      <c r="A12" s="92" t="s">
        <v>26</v>
      </c>
      <c r="B12" s="91">
        <v>0.63780484946428306</v>
      </c>
      <c r="C12" s="91">
        <v>0.63413578619945121</v>
      </c>
      <c r="D12" s="91">
        <v>0.66835277827084949</v>
      </c>
      <c r="E12" s="91">
        <v>0.43365899511406614</v>
      </c>
      <c r="F12" s="91">
        <v>0.63565100694143095</v>
      </c>
      <c r="G12" s="91">
        <v>0.66700878538519082</v>
      </c>
      <c r="H12" s="91">
        <v>0.71599992462551332</v>
      </c>
      <c r="I12" s="91">
        <v>0.56710566796731054</v>
      </c>
      <c r="J12" s="91">
        <v>0.33094629718271318</v>
      </c>
      <c r="K12" s="91">
        <v>0.32581361301812523</v>
      </c>
      <c r="L12" s="91">
        <v>0.26308068155341696</v>
      </c>
      <c r="M12" s="91">
        <v>0.30451377348137726</v>
      </c>
      <c r="N12" s="91">
        <v>0.40703199420524211</v>
      </c>
      <c r="O12" s="91">
        <v>0.22099460372108892</v>
      </c>
      <c r="P12" s="91">
        <v>0.24864788506977642</v>
      </c>
      <c r="Q12" s="91">
        <v>0.26918771002326525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1.3245208825871175</v>
      </c>
      <c r="C14" s="157">
        <v>1.3169013875050637</v>
      </c>
      <c r="D14" s="157">
        <v>1.5634284370713767</v>
      </c>
      <c r="E14" s="157">
        <v>0.90057389095234686</v>
      </c>
      <c r="F14" s="157">
        <v>1.32004802634948</v>
      </c>
      <c r="G14" s="157">
        <v>1.3851683094818299</v>
      </c>
      <c r="H14" s="157">
        <v>1.4869075594107766</v>
      </c>
      <c r="I14" s="157">
        <v>1.1777008288462107</v>
      </c>
      <c r="J14" s="157">
        <v>0.68727179167980434</v>
      </c>
      <c r="K14" s="157">
        <v>0.67661281446219457</v>
      </c>
      <c r="L14" s="157">
        <v>0.54633616664318829</v>
      </c>
      <c r="M14" s="157">
        <v>0.63237971983164432</v>
      </c>
      <c r="N14" s="157">
        <v>0.84527795086342072</v>
      </c>
      <c r="O14" s="157">
        <v>0.45893656627651397</v>
      </c>
      <c r="P14" s="157">
        <v>0.51636376936090278</v>
      </c>
      <c r="Q14" s="157">
        <v>0.55901855177347126</v>
      </c>
    </row>
    <row r="15" spans="1:17" x14ac:dyDescent="0.25">
      <c r="A15" s="156" t="s">
        <v>214</v>
      </c>
      <c r="B15" s="155">
        <v>22.515906717254335</v>
      </c>
      <c r="C15" s="155">
        <v>22.386380756013914</v>
      </c>
      <c r="D15" s="155">
        <v>23.594315443672297</v>
      </c>
      <c r="E15" s="155">
        <v>15.309111383031837</v>
      </c>
      <c r="F15" s="155">
        <v>22.439871363542405</v>
      </c>
      <c r="G15" s="155">
        <v>23.546869554122274</v>
      </c>
      <c r="H15" s="155">
        <v>25.276363963005561</v>
      </c>
      <c r="I15" s="155">
        <v>20.020070919033088</v>
      </c>
      <c r="J15" s="155">
        <v>11.68312840839255</v>
      </c>
      <c r="K15" s="155">
        <v>11.501933426955739</v>
      </c>
      <c r="L15" s="155">
        <v>9.2873236852052869</v>
      </c>
      <c r="M15" s="155">
        <v>10.750002486786931</v>
      </c>
      <c r="N15" s="155">
        <v>14.36911999048144</v>
      </c>
      <c r="O15" s="155">
        <v>7.8015930524518131</v>
      </c>
      <c r="P15" s="155">
        <v>8.7778143900537682</v>
      </c>
      <c r="Q15" s="155">
        <v>9.5029151525047553</v>
      </c>
    </row>
    <row r="16" spans="1:17" x14ac:dyDescent="0.25">
      <c r="A16" s="156" t="s">
        <v>213</v>
      </c>
      <c r="B16" s="204">
        <v>103.78836933892239</v>
      </c>
      <c r="C16" s="204">
        <v>103.55189686844287</v>
      </c>
      <c r="D16" s="204">
        <v>108.67917113296603</v>
      </c>
      <c r="E16" s="204">
        <v>70.014037337620607</v>
      </c>
      <c r="F16" s="204">
        <v>102.46128771416292</v>
      </c>
      <c r="G16" s="204">
        <v>109.31559774628541</v>
      </c>
      <c r="H16" s="204">
        <v>113.06106873434592</v>
      </c>
      <c r="I16" s="204">
        <v>92.951173136821922</v>
      </c>
      <c r="J16" s="204">
        <v>53.319930156855428</v>
      </c>
      <c r="K16" s="204">
        <v>52.358642150329942</v>
      </c>
      <c r="L16" s="204">
        <v>40.952727571934531</v>
      </c>
      <c r="M16" s="204">
        <v>48.925907544382042</v>
      </c>
      <c r="N16" s="204">
        <v>65.397402187815956</v>
      </c>
      <c r="O16" s="204">
        <v>35.506970426500516</v>
      </c>
      <c r="P16" s="204">
        <v>39.949994041152912</v>
      </c>
      <c r="Q16" s="204">
        <v>43.250106102302901</v>
      </c>
    </row>
    <row r="17" spans="1:17" x14ac:dyDescent="0.25">
      <c r="A17" s="152" t="s">
        <v>227</v>
      </c>
      <c r="B17" s="151">
        <v>93.188457737432799</v>
      </c>
      <c r="C17" s="151">
        <v>93.869950604614218</v>
      </c>
      <c r="D17" s="151">
        <v>98.93502881890447</v>
      </c>
      <c r="E17" s="151">
        <v>64.19374105122732</v>
      </c>
      <c r="F17" s="151">
        <v>94.094245935835247</v>
      </c>
      <c r="G17" s="151">
        <v>98.73608003138078</v>
      </c>
      <c r="H17" s="151">
        <v>102.61704686264652</v>
      </c>
      <c r="I17" s="151">
        <v>83.947605856996589</v>
      </c>
      <c r="J17" s="151">
        <v>48.989369856427366</v>
      </c>
      <c r="K17" s="151">
        <v>48.22958808809895</v>
      </c>
      <c r="L17" s="151">
        <v>37.230638812200155</v>
      </c>
      <c r="M17" s="151">
        <v>45.076612134504252</v>
      </c>
      <c r="N17" s="151">
        <v>60.25219522704294</v>
      </c>
      <c r="O17" s="151">
        <v>32.713423507469706</v>
      </c>
      <c r="P17" s="151">
        <v>36.80688773192896</v>
      </c>
      <c r="Q17" s="151">
        <v>39.847360128806116</v>
      </c>
    </row>
    <row r="18" spans="1:17" x14ac:dyDescent="0.25">
      <c r="A18" s="154" t="s">
        <v>33</v>
      </c>
      <c r="B18" s="83">
        <v>2.7268349842432897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12.031323233382498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2.6763041553031974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12.752977529516235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83.82157956808804</v>
      </c>
      <c r="C22" s="208">
        <v>93.869950604614218</v>
      </c>
      <c r="D22" s="208">
        <v>98.93502881890447</v>
      </c>
      <c r="E22" s="208">
        <v>64.19374105122732</v>
      </c>
      <c r="F22" s="208">
        <v>94.094245935835247</v>
      </c>
      <c r="G22" s="208">
        <v>98.73608003138078</v>
      </c>
      <c r="H22" s="208">
        <v>73.733108058840344</v>
      </c>
      <c r="I22" s="208">
        <v>83.947605856996589</v>
      </c>
      <c r="J22" s="208">
        <v>48.989369856427366</v>
      </c>
      <c r="K22" s="208">
        <v>48.22958808809895</v>
      </c>
      <c r="L22" s="208">
        <v>26.407457066437559</v>
      </c>
      <c r="M22" s="208">
        <v>45.076612134504252</v>
      </c>
      <c r="N22" s="208">
        <v>60.25219522704294</v>
      </c>
      <c r="O22" s="208">
        <v>32.713423507469706</v>
      </c>
      <c r="P22" s="208">
        <v>36.80688773192896</v>
      </c>
      <c r="Q22" s="208">
        <v>39.847360128806116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3.9637390297982829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4.0996380409074344</v>
      </c>
      <c r="I24" s="208">
        <v>0</v>
      </c>
      <c r="J24" s="208">
        <v>0</v>
      </c>
      <c r="K24" s="208">
        <v>0</v>
      </c>
      <c r="L24" s="208">
        <v>10.8231817457626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10.599911601489588</v>
      </c>
      <c r="C25" s="264">
        <v>9.6819462638286442</v>
      </c>
      <c r="D25" s="264">
        <v>9.7441423140615662</v>
      </c>
      <c r="E25" s="264">
        <v>5.8202962863932814</v>
      </c>
      <c r="F25" s="264">
        <v>8.3670417783276712</v>
      </c>
      <c r="G25" s="264">
        <v>10.579517714904631</v>
      </c>
      <c r="H25" s="264">
        <v>10.444021871699409</v>
      </c>
      <c r="I25" s="264">
        <v>9.0035672798253348</v>
      </c>
      <c r="J25" s="264">
        <v>4.3305603004280595</v>
      </c>
      <c r="K25" s="264">
        <v>4.1290540622309955</v>
      </c>
      <c r="L25" s="264">
        <v>3.7220887597343779</v>
      </c>
      <c r="M25" s="264">
        <v>3.8492954098777883</v>
      </c>
      <c r="N25" s="264">
        <v>5.1452069607730184</v>
      </c>
      <c r="O25" s="264">
        <v>2.7935469190308124</v>
      </c>
      <c r="P25" s="264">
        <v>3.1431063092239508</v>
      </c>
      <c r="Q25" s="264">
        <v>3.4027459734967831</v>
      </c>
    </row>
    <row r="26" spans="1:17" x14ac:dyDescent="0.25">
      <c r="A26" s="150" t="s">
        <v>33</v>
      </c>
      <c r="B26" s="87">
        <v>1.189716861618058E-2</v>
      </c>
      <c r="C26" s="87">
        <v>0.25147658813297163</v>
      </c>
      <c r="D26" s="87">
        <v>1.1368765249990147</v>
      </c>
      <c r="E26" s="87">
        <v>3.45422282884156</v>
      </c>
      <c r="F26" s="87">
        <v>6.0470564242985212</v>
      </c>
      <c r="G26" s="87">
        <v>0.65277107710661186</v>
      </c>
      <c r="H26" s="87">
        <v>3.5663351120804583</v>
      </c>
      <c r="I26" s="87">
        <v>0.87369527433249161</v>
      </c>
      <c r="J26" s="87">
        <v>3.3021007280706862</v>
      </c>
      <c r="K26" s="87">
        <v>4.0555784967513313</v>
      </c>
      <c r="L26" s="87">
        <v>2.0675119360136165</v>
      </c>
      <c r="M26" s="87">
        <v>3.8492954098777883</v>
      </c>
      <c r="N26" s="87">
        <v>5.1452069607730184</v>
      </c>
      <c r="O26" s="87">
        <v>2.7935469190308124</v>
      </c>
      <c r="P26" s="87">
        <v>3.1431063092239508</v>
      </c>
      <c r="Q26" s="87">
        <v>3.4027459734967831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0.60909574051790438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6.1509363257311298</v>
      </c>
      <c r="D33" s="87">
        <v>6.6262619829900915</v>
      </c>
      <c r="E33" s="87">
        <v>2.3660734575517219</v>
      </c>
      <c r="F33" s="87">
        <v>2.3199853540291495</v>
      </c>
      <c r="G33" s="87">
        <v>2.3921271425801094</v>
      </c>
      <c r="H33" s="87">
        <v>2.640958922610297</v>
      </c>
      <c r="I33" s="87">
        <v>1.1752417433081002</v>
      </c>
      <c r="J33" s="87">
        <v>1.0284595723573735</v>
      </c>
      <c r="K33" s="87">
        <v>7.3475565479664065E-2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10.588014432873408</v>
      </c>
      <c r="C35" s="87">
        <v>3.279533349964542</v>
      </c>
      <c r="D35" s="87">
        <v>1.3719080655545557</v>
      </c>
      <c r="E35" s="87">
        <v>0</v>
      </c>
      <c r="F35" s="87">
        <v>0</v>
      </c>
      <c r="G35" s="87">
        <v>7.5346194952179095</v>
      </c>
      <c r="H35" s="87">
        <v>4.2367278370086545</v>
      </c>
      <c r="I35" s="87">
        <v>6.9546302621847431</v>
      </c>
      <c r="J35" s="87">
        <v>0</v>
      </c>
      <c r="K35" s="87">
        <v>0</v>
      </c>
      <c r="L35" s="87">
        <v>1.6545768237207614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235.14569278598196</v>
      </c>
      <c r="C36" s="204">
        <v>232.10094660463648</v>
      </c>
      <c r="D36" s="204">
        <v>247.21916462382961</v>
      </c>
      <c r="E36" s="204">
        <v>161.08208433021196</v>
      </c>
      <c r="F36" s="204">
        <v>234.78414326723777</v>
      </c>
      <c r="G36" s="204">
        <v>251.15014893860524</v>
      </c>
      <c r="H36" s="204">
        <v>272.35790761789724</v>
      </c>
      <c r="I36" s="204">
        <v>217.38209150086664</v>
      </c>
      <c r="J36" s="204">
        <v>123.43799948008537</v>
      </c>
      <c r="K36" s="204">
        <v>126.86053082512812</v>
      </c>
      <c r="L36" s="204">
        <v>102.05424067209194</v>
      </c>
      <c r="M36" s="204">
        <v>113.14078451038944</v>
      </c>
      <c r="N36" s="204">
        <v>151.22980109463677</v>
      </c>
      <c r="O36" s="204">
        <v>78.565620675064537</v>
      </c>
      <c r="P36" s="204">
        <v>88.396617343217528</v>
      </c>
      <c r="Q36" s="204">
        <v>95.698714629107215</v>
      </c>
    </row>
    <row r="37" spans="1:17" x14ac:dyDescent="0.25">
      <c r="A37" s="84" t="s">
        <v>33</v>
      </c>
      <c r="B37" s="83">
        <v>0</v>
      </c>
      <c r="C37" s="83">
        <v>9.4323074605328578</v>
      </c>
      <c r="D37" s="83">
        <v>3.8089630736343008</v>
      </c>
      <c r="E37" s="83">
        <v>2.1714347104440543</v>
      </c>
      <c r="F37" s="83">
        <v>14.893386313993108</v>
      </c>
      <c r="G37" s="83">
        <v>22.466970738884964</v>
      </c>
      <c r="H37" s="83">
        <v>0</v>
      </c>
      <c r="I37" s="83">
        <v>29.946271514742957</v>
      </c>
      <c r="J37" s="83">
        <v>35.937576631333734</v>
      </c>
      <c r="K37" s="83">
        <v>61.901846318778091</v>
      </c>
      <c r="L37" s="83">
        <v>41.298500491520997</v>
      </c>
      <c r="M37" s="83">
        <v>4.9094490239080795</v>
      </c>
      <c r="N37" s="83">
        <v>24.445555527270926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4.8603512214552661E-15</v>
      </c>
      <c r="C39" s="208">
        <v>2.4301756107276331E-15</v>
      </c>
      <c r="D39" s="208">
        <v>0</v>
      </c>
      <c r="E39" s="208">
        <v>0</v>
      </c>
      <c r="F39" s="208">
        <v>0</v>
      </c>
      <c r="G39" s="208">
        <v>1.8748385026331997E-14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125.21894172356126</v>
      </c>
      <c r="C40" s="208">
        <v>133.69429864150644</v>
      </c>
      <c r="D40" s="208">
        <v>36.504067022877919</v>
      </c>
      <c r="E40" s="208">
        <v>1.8671953532210288</v>
      </c>
      <c r="F40" s="208">
        <v>7.4816132649286029</v>
      </c>
      <c r="G40" s="208">
        <v>12.630411054745448</v>
      </c>
      <c r="H40" s="208">
        <v>5.9103013660923018</v>
      </c>
      <c r="I40" s="208">
        <v>2.5248097981004229</v>
      </c>
      <c r="J40" s="208">
        <v>0</v>
      </c>
      <c r="K40" s="208">
        <v>1.1961993225494219</v>
      </c>
      <c r="L40" s="208">
        <v>6.8151794816809632</v>
      </c>
      <c r="M40" s="208">
        <v>0.28415281567189732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24.360745106438106</v>
      </c>
      <c r="D41" s="208">
        <v>75.082988915741566</v>
      </c>
      <c r="E41" s="208">
        <v>58.370885876137322</v>
      </c>
      <c r="F41" s="208">
        <v>106.93688868453641</v>
      </c>
      <c r="G41" s="208">
        <v>47.473296487996393</v>
      </c>
      <c r="H41" s="208">
        <v>0</v>
      </c>
      <c r="I41" s="208">
        <v>2.5623206486570682</v>
      </c>
      <c r="J41" s="208">
        <v>66.202468189113816</v>
      </c>
      <c r="K41" s="208">
        <v>9.0085438263631019</v>
      </c>
      <c r="L41" s="208">
        <v>0</v>
      </c>
      <c r="M41" s="208">
        <v>52.420028521804149</v>
      </c>
      <c r="N41" s="208">
        <v>81.801370929942379</v>
      </c>
      <c r="O41" s="208">
        <v>78.565620675064537</v>
      </c>
      <c r="P41" s="208">
        <v>88.396617343217528</v>
      </c>
      <c r="Q41" s="208">
        <v>95.698714629107215</v>
      </c>
    </row>
    <row r="42" spans="1:17" x14ac:dyDescent="0.25">
      <c r="A42" s="84" t="s">
        <v>26</v>
      </c>
      <c r="B42" s="208">
        <v>109.92675106242071</v>
      </c>
      <c r="C42" s="208">
        <v>55.610522761483296</v>
      </c>
      <c r="D42" s="208">
        <v>126.80562878650741</v>
      </c>
      <c r="E42" s="208">
        <v>94.404704439770228</v>
      </c>
      <c r="F42" s="208">
        <v>102.06946042613913</v>
      </c>
      <c r="G42" s="208">
        <v>158.10903328043506</v>
      </c>
      <c r="H42" s="208">
        <v>266.44760625180493</v>
      </c>
      <c r="I42" s="208">
        <v>166.9639494890915</v>
      </c>
      <c r="J42" s="208">
        <v>0</v>
      </c>
      <c r="K42" s="208">
        <v>26.034221016634614</v>
      </c>
      <c r="L42" s="208">
        <v>37.228019130458328</v>
      </c>
      <c r="M42" s="208">
        <v>20.815477373095732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9.0030726346757852</v>
      </c>
      <c r="D43" s="208">
        <v>5.0175168250684026</v>
      </c>
      <c r="E43" s="208">
        <v>4.267863950639323</v>
      </c>
      <c r="F43" s="208">
        <v>3.4027945776405084</v>
      </c>
      <c r="G43" s="208">
        <v>10.470437376543371</v>
      </c>
      <c r="H43" s="208">
        <v>0</v>
      </c>
      <c r="I43" s="208">
        <v>15.384740050274671</v>
      </c>
      <c r="J43" s="208">
        <v>21.297954659637824</v>
      </c>
      <c r="K43" s="208">
        <v>28.719720340802898</v>
      </c>
      <c r="L43" s="208">
        <v>16.712541568431639</v>
      </c>
      <c r="M43" s="208">
        <v>34.711676775909574</v>
      </c>
      <c r="N43" s="208">
        <v>44.982874637423471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13.004470231873309</v>
      </c>
      <c r="C44" s="242">
        <v>12.929660164112857</v>
      </c>
      <c r="D44" s="242">
        <v>13.627324747865236</v>
      </c>
      <c r="E44" s="242">
        <v>8.8420548973276141</v>
      </c>
      <c r="F44" s="242">
        <v>12.960554634498809</v>
      </c>
      <c r="G44" s="242">
        <v>13.599921513963704</v>
      </c>
      <c r="H44" s="242">
        <v>14.598822372763168</v>
      </c>
      <c r="I44" s="242">
        <v>11.562955006695212</v>
      </c>
      <c r="J44" s="242">
        <v>6.7478026761260947</v>
      </c>
      <c r="K44" s="242">
        <v>6.6431502287763227</v>
      </c>
      <c r="L44" s="242">
        <v>5.3640622123145834</v>
      </c>
      <c r="M44" s="242">
        <v>6.208858878636895</v>
      </c>
      <c r="N44" s="242">
        <v>8.2991458225946264</v>
      </c>
      <c r="O44" s="242">
        <v>4.5059515428731132</v>
      </c>
      <c r="P44" s="242">
        <v>5.0697858793706772</v>
      </c>
      <c r="Q44" s="242">
        <v>5.4885809738261209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37.615281332596865</v>
      </c>
      <c r="C47" s="96">
        <v>66.836350510547931</v>
      </c>
      <c r="D47" s="96">
        <v>99.380562496711931</v>
      </c>
      <c r="E47" s="96">
        <v>39.499442976861545</v>
      </c>
      <c r="F47" s="96">
        <v>74.827237804264016</v>
      </c>
      <c r="G47" s="96">
        <v>81.175631767313732</v>
      </c>
      <c r="H47" s="96">
        <v>66.792916356350233</v>
      </c>
      <c r="I47" s="96">
        <v>26.938296482551237</v>
      </c>
      <c r="J47" s="96">
        <v>54.198181665929148</v>
      </c>
      <c r="K47" s="96">
        <v>20.539822297515574</v>
      </c>
      <c r="L47" s="96">
        <v>27.858538915972851</v>
      </c>
      <c r="M47" s="96">
        <v>47.107523293857255</v>
      </c>
      <c r="N47" s="96">
        <v>69.994879488856967</v>
      </c>
      <c r="O47" s="96">
        <v>215.06723137166446</v>
      </c>
      <c r="P47" s="96">
        <v>219.75756807151839</v>
      </c>
      <c r="Q47" s="96">
        <v>237.34494285233663</v>
      </c>
    </row>
    <row r="48" spans="1:17" x14ac:dyDescent="0.25">
      <c r="A48" s="132" t="s">
        <v>83</v>
      </c>
      <c r="B48" s="160">
        <v>0.30165682273459649</v>
      </c>
      <c r="C48" s="160">
        <v>0.54176350605054602</v>
      </c>
      <c r="D48" s="160">
        <v>0.80989698903905538</v>
      </c>
      <c r="E48" s="160">
        <v>0.3223018789083168</v>
      </c>
      <c r="F48" s="160">
        <v>0.60135116473508299</v>
      </c>
      <c r="G48" s="160">
        <v>0.63487596749624231</v>
      </c>
      <c r="H48" s="160">
        <v>0.50822962330034971</v>
      </c>
      <c r="I48" s="160">
        <v>0.2086477470033278</v>
      </c>
      <c r="J48" s="160">
        <v>0.42270170792229883</v>
      </c>
      <c r="K48" s="160">
        <v>0.16310003070727422</v>
      </c>
      <c r="L48" s="160">
        <v>0.21627596527605039</v>
      </c>
      <c r="M48" s="160">
        <v>0.36689175301327032</v>
      </c>
      <c r="N48" s="160">
        <v>0.55684861240038441</v>
      </c>
      <c r="O48" s="160">
        <v>1.6919246285952767</v>
      </c>
      <c r="P48" s="160">
        <v>1.7496948545596325</v>
      </c>
      <c r="Q48" s="160">
        <v>1.888269160015948</v>
      </c>
    </row>
    <row r="49" spans="1:17" x14ac:dyDescent="0.25">
      <c r="A49" s="76" t="s">
        <v>82</v>
      </c>
      <c r="B49" s="159">
        <v>8.0871196311515472E-2</v>
      </c>
      <c r="C49" s="159">
        <v>0.14524141192979473</v>
      </c>
      <c r="D49" s="159">
        <v>0.2171253340101264</v>
      </c>
      <c r="E49" s="159">
        <v>8.6405930701249939E-2</v>
      </c>
      <c r="F49" s="159">
        <v>0.1612162710413374</v>
      </c>
      <c r="G49" s="159">
        <v>0.17020393749232271</v>
      </c>
      <c r="H49" s="159">
        <v>0.13625131122398557</v>
      </c>
      <c r="I49" s="159">
        <v>5.593638743157902E-2</v>
      </c>
      <c r="J49" s="159">
        <v>0.11332212708702163</v>
      </c>
      <c r="K49" s="159">
        <v>4.3725497345528552E-2</v>
      </c>
      <c r="L49" s="159">
        <v>5.7981436941310131E-2</v>
      </c>
      <c r="M49" s="159">
        <v>9.8360032814896178E-2</v>
      </c>
      <c r="N49" s="159">
        <v>0.14928557902649331</v>
      </c>
      <c r="O49" s="159">
        <v>0.45358817858994827</v>
      </c>
      <c r="P49" s="159">
        <v>0.46907580205084543</v>
      </c>
      <c r="Q49" s="159">
        <v>0.50622619619309717</v>
      </c>
    </row>
    <row r="50" spans="1:17" x14ac:dyDescent="0.25">
      <c r="A50" s="76" t="s">
        <v>81</v>
      </c>
      <c r="B50" s="159">
        <v>0.61301354242816286</v>
      </c>
      <c r="C50" s="159">
        <v>1.1009476364290358</v>
      </c>
      <c r="D50" s="159">
        <v>1.6458365428371076</v>
      </c>
      <c r="E50" s="159">
        <v>0.65496750489436417</v>
      </c>
      <c r="F50" s="159">
        <v>1.2220390190275539</v>
      </c>
      <c r="G50" s="159">
        <v>1.2901666281216304</v>
      </c>
      <c r="H50" s="159">
        <v>1.0328015753861712</v>
      </c>
      <c r="I50" s="159">
        <v>0.42400464657382364</v>
      </c>
      <c r="J50" s="159">
        <v>0.85899555997068733</v>
      </c>
      <c r="K50" s="159">
        <v>0.33144460876979698</v>
      </c>
      <c r="L50" s="159">
        <v>0.43950637155847977</v>
      </c>
      <c r="M50" s="159">
        <v>0.74558105851371137</v>
      </c>
      <c r="N50" s="159">
        <v>1.131602916815504</v>
      </c>
      <c r="O50" s="159">
        <v>3.438253776905849</v>
      </c>
      <c r="P50" s="159">
        <v>3.5556518537809181</v>
      </c>
      <c r="Q50" s="159">
        <v>3.8372563774486528</v>
      </c>
    </row>
    <row r="51" spans="1:17" x14ac:dyDescent="0.25">
      <c r="A51" s="76" t="s">
        <v>80</v>
      </c>
      <c r="B51" s="159">
        <v>0.2197684774056001</v>
      </c>
      <c r="C51" s="159">
        <v>0.39469533544547608</v>
      </c>
      <c r="D51" s="159">
        <v>0.59004078383830261</v>
      </c>
      <c r="E51" s="159">
        <v>0.23480918664639017</v>
      </c>
      <c r="F51" s="159">
        <v>0.43810721289797772</v>
      </c>
      <c r="G51" s="159">
        <v>0.46253130777291868</v>
      </c>
      <c r="H51" s="159">
        <v>0.37026462545290789</v>
      </c>
      <c r="I51" s="159">
        <v>0.15200782550631592</v>
      </c>
      <c r="J51" s="159">
        <v>0.30795428362832838</v>
      </c>
      <c r="K51" s="159">
        <v>0.11882458048986592</v>
      </c>
      <c r="L51" s="159">
        <v>0.15756527287288447</v>
      </c>
      <c r="M51" s="159">
        <v>0.26729460716802295</v>
      </c>
      <c r="N51" s="159">
        <v>0.40568540960972727</v>
      </c>
      <c r="O51" s="159">
        <v>1.2326314921063932</v>
      </c>
      <c r="P51" s="159">
        <v>1.2747193006448203</v>
      </c>
      <c r="Q51" s="159">
        <v>1.3756759567601946</v>
      </c>
    </row>
    <row r="52" spans="1:17" x14ac:dyDescent="0.25">
      <c r="A52" s="129" t="s">
        <v>79</v>
      </c>
      <c r="B52" s="158">
        <v>0.35950090595635453</v>
      </c>
      <c r="C52" s="158">
        <v>0.64564915016233471</v>
      </c>
      <c r="D52" s="158">
        <v>0.98425693558798755</v>
      </c>
      <c r="E52" s="158">
        <v>0.3841047466077635</v>
      </c>
      <c r="F52" s="158">
        <v>0.71666301647145658</v>
      </c>
      <c r="G52" s="158">
        <v>0.75661635435849184</v>
      </c>
      <c r="H52" s="158">
        <v>0.60568499115660157</v>
      </c>
      <c r="I52" s="158">
        <v>0.24865691216088637</v>
      </c>
      <c r="J52" s="158">
        <v>0.50375670462147504</v>
      </c>
      <c r="K52" s="158">
        <v>0.19437521176957498</v>
      </c>
      <c r="L52" s="158">
        <v>0.25774787637318719</v>
      </c>
      <c r="M52" s="158">
        <v>0.4372449341622619</v>
      </c>
      <c r="N52" s="158">
        <v>0.66362689503829353</v>
      </c>
      <c r="O52" s="158">
        <v>2.0163589580899997</v>
      </c>
      <c r="P52" s="158">
        <v>2.0852068905956127</v>
      </c>
      <c r="Q52" s="158">
        <v>2.2503534564919478</v>
      </c>
    </row>
    <row r="53" spans="1:17" x14ac:dyDescent="0.25">
      <c r="A53" s="92" t="s">
        <v>125</v>
      </c>
      <c r="B53" s="91">
        <v>5.8742008295529877E-2</v>
      </c>
      <c r="C53" s="91">
        <v>0.10549828138525524</v>
      </c>
      <c r="D53" s="91">
        <v>0.1078663679968912</v>
      </c>
      <c r="E53" s="91">
        <v>6.2762245762810212E-2</v>
      </c>
      <c r="F53" s="91">
        <v>0.11710186027674914</v>
      </c>
      <c r="G53" s="91">
        <v>0.12363018681698676</v>
      </c>
      <c r="H53" s="91">
        <v>9.8968186687458687E-2</v>
      </c>
      <c r="I53" s="91">
        <v>4.0630235292561274E-2</v>
      </c>
      <c r="J53" s="91">
        <v>8.2313229345230304E-2</v>
      </c>
      <c r="K53" s="91">
        <v>3.1760671845427725E-2</v>
      </c>
      <c r="L53" s="91">
        <v>4.2115687724879135E-2</v>
      </c>
      <c r="M53" s="91">
        <v>7.144528740869506E-2</v>
      </c>
      <c r="N53" s="91">
        <v>0.10843582290779789</v>
      </c>
      <c r="O53" s="91">
        <v>0.32947058736277185</v>
      </c>
      <c r="P53" s="91">
        <v>0.34072025532011996</v>
      </c>
      <c r="Q53" s="91">
        <v>0.36770500218203345</v>
      </c>
    </row>
    <row r="54" spans="1:17" x14ac:dyDescent="0.25">
      <c r="A54" s="92" t="s">
        <v>26</v>
      </c>
      <c r="B54" s="91">
        <v>9.7754149738979904E-2</v>
      </c>
      <c r="C54" s="91">
        <v>0.17556251641679174</v>
      </c>
      <c r="D54" s="91">
        <v>0.26245317716327204</v>
      </c>
      <c r="E54" s="91">
        <v>0.10444433461290573</v>
      </c>
      <c r="F54" s="91">
        <v>0.19487234291711381</v>
      </c>
      <c r="G54" s="91">
        <v>0.20573630601059059</v>
      </c>
      <c r="H54" s="91">
        <v>0.16469561088495102</v>
      </c>
      <c r="I54" s="91">
        <v>6.7613863059245535E-2</v>
      </c>
      <c r="J54" s="91">
        <v>0.13697965017523847</v>
      </c>
      <c r="K54" s="91">
        <v>5.2853784905832174E-2</v>
      </c>
      <c r="L54" s="91">
        <v>7.0085844248046342E-2</v>
      </c>
      <c r="M54" s="91">
        <v>0.11889401683982781</v>
      </c>
      <c r="N54" s="91">
        <v>0.18045095796299193</v>
      </c>
      <c r="O54" s="91">
        <v>0.54828083114926374</v>
      </c>
      <c r="P54" s="91">
        <v>0.56700170498258295</v>
      </c>
      <c r="Q54" s="91">
        <v>0.61190774517339308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0.20300474792184475</v>
      </c>
      <c r="C56" s="157">
        <v>0.36458835236028769</v>
      </c>
      <c r="D56" s="157">
        <v>0.61393739042782425</v>
      </c>
      <c r="E56" s="157">
        <v>0.21689816623204755</v>
      </c>
      <c r="F56" s="157">
        <v>0.40468881327759365</v>
      </c>
      <c r="G56" s="157">
        <v>0.42724986153091454</v>
      </c>
      <c r="H56" s="157">
        <v>0.34202119358419186</v>
      </c>
      <c r="I56" s="157">
        <v>0.14041281380907955</v>
      </c>
      <c r="J56" s="157">
        <v>0.28446382510100632</v>
      </c>
      <c r="K56" s="157">
        <v>0.10976075501831509</v>
      </c>
      <c r="L56" s="157">
        <v>0.14554634440026168</v>
      </c>
      <c r="M56" s="157">
        <v>0.24690562991373904</v>
      </c>
      <c r="N56" s="157">
        <v>0.37474011416750364</v>
      </c>
      <c r="O56" s="157">
        <v>1.1386075395779642</v>
      </c>
      <c r="P56" s="157">
        <v>1.1774849302929098</v>
      </c>
      <c r="Q56" s="157">
        <v>1.2707407091365215</v>
      </c>
    </row>
    <row r="57" spans="1:17" x14ac:dyDescent="0.25">
      <c r="A57" s="156" t="s">
        <v>210</v>
      </c>
      <c r="B57" s="204">
        <v>0.34949954615793882</v>
      </c>
      <c r="C57" s="204">
        <v>0.28884742053197709</v>
      </c>
      <c r="D57" s="204">
        <v>0.45231714441611953</v>
      </c>
      <c r="E57" s="204">
        <v>0.11256799596281004</v>
      </c>
      <c r="F57" s="204">
        <v>1.3359965611641875</v>
      </c>
      <c r="G57" s="204">
        <v>2.0592571420305497</v>
      </c>
      <c r="H57" s="204">
        <v>4.2360245999866368</v>
      </c>
      <c r="I57" s="204">
        <v>1.1305996662431204</v>
      </c>
      <c r="J57" s="204">
        <v>1.5879079452325708</v>
      </c>
      <c r="K57" s="204">
        <v>0.59974419750799213</v>
      </c>
      <c r="L57" s="204">
        <v>1.0077071445824985</v>
      </c>
      <c r="M57" s="204">
        <v>1.486806925016267</v>
      </c>
      <c r="N57" s="204">
        <v>1.5000649633318719</v>
      </c>
      <c r="O57" s="204">
        <v>6.4025488375103672</v>
      </c>
      <c r="P57" s="204">
        <v>6.5876298436406309</v>
      </c>
      <c r="Q57" s="204">
        <v>8.040191239970321</v>
      </c>
    </row>
    <row r="58" spans="1:17" x14ac:dyDescent="0.25">
      <c r="A58" s="156" t="s">
        <v>209</v>
      </c>
      <c r="B58" s="204">
        <v>6.4499678831046738</v>
      </c>
      <c r="C58" s="204">
        <v>11.420561141070344</v>
      </c>
      <c r="D58" s="204">
        <v>16.476754926939897</v>
      </c>
      <c r="E58" s="204">
        <v>6.6537825102523307</v>
      </c>
      <c r="F58" s="204">
        <v>11.228328280150674</v>
      </c>
      <c r="G58" s="204">
        <v>12.696984580548072</v>
      </c>
      <c r="H58" s="204">
        <v>6.9633794517193692</v>
      </c>
      <c r="I58" s="204">
        <v>3.7139448564446447</v>
      </c>
      <c r="J58" s="204">
        <v>7.7287026148813949</v>
      </c>
      <c r="K58" s="204">
        <v>3.0266032869449799</v>
      </c>
      <c r="L58" s="204">
        <v>3.9406967847616166</v>
      </c>
      <c r="M58" s="204">
        <v>6.9237604483070054</v>
      </c>
      <c r="N58" s="204">
        <v>9.754889871989409</v>
      </c>
      <c r="O58" s="204">
        <v>28.709659320381348</v>
      </c>
      <c r="P58" s="204">
        <v>29.564636225419079</v>
      </c>
      <c r="Q58" s="204">
        <v>31.533788252692112</v>
      </c>
    </row>
    <row r="59" spans="1:17" x14ac:dyDescent="0.25">
      <c r="A59" s="152" t="s">
        <v>225</v>
      </c>
      <c r="B59" s="151">
        <v>2.8708644671829204</v>
      </c>
      <c r="C59" s="151">
        <v>5.587305238993987</v>
      </c>
      <c r="D59" s="151">
        <v>8.8066206034247436</v>
      </c>
      <c r="E59" s="151">
        <v>3.4840152808413758</v>
      </c>
      <c r="F59" s="151">
        <v>5.2736608919123267</v>
      </c>
      <c r="G59" s="151">
        <v>5.1034732569524195</v>
      </c>
      <c r="H59" s="151">
        <v>1.6474730011675347</v>
      </c>
      <c r="I59" s="151">
        <v>1.208420231170398</v>
      </c>
      <c r="J59" s="151">
        <v>3.0625388957853241</v>
      </c>
      <c r="K59" s="151">
        <v>1.1930111092135922</v>
      </c>
      <c r="L59" s="151">
        <v>1.3962117637687728</v>
      </c>
      <c r="M59" s="151">
        <v>2.7676373779761843</v>
      </c>
      <c r="N59" s="151">
        <v>4.1027389414874973</v>
      </c>
      <c r="O59" s="151">
        <v>12.725200515995652</v>
      </c>
      <c r="P59" s="151">
        <v>13.14374830044116</v>
      </c>
      <c r="Q59" s="151">
        <v>13.080255653792756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4.1027389414874973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0.6904973957145224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2.8708644671829204</v>
      </c>
      <c r="C62" s="208">
        <v>3.1318281121201861</v>
      </c>
      <c r="D62" s="208">
        <v>0</v>
      </c>
      <c r="E62" s="208">
        <v>1.0195200060096794</v>
      </c>
      <c r="F62" s="208">
        <v>3.8408450082042198</v>
      </c>
      <c r="G62" s="208">
        <v>2.2426990886717699</v>
      </c>
      <c r="H62" s="208">
        <v>1.6474730011675347</v>
      </c>
      <c r="I62" s="208">
        <v>1.208420231170398</v>
      </c>
      <c r="J62" s="208">
        <v>3.0625388957853241</v>
      </c>
      <c r="K62" s="208">
        <v>1.1930111092135922</v>
      </c>
      <c r="L62" s="208">
        <v>1.3962117637687728</v>
      </c>
      <c r="M62" s="208">
        <v>9.6523411234457623E-2</v>
      </c>
      <c r="N62" s="208">
        <v>0</v>
      </c>
      <c r="O62" s="208">
        <v>6.0884588492626026</v>
      </c>
      <c r="P62" s="208">
        <v>6.8720934923362869</v>
      </c>
      <c r="Q62" s="208">
        <v>8.4520325386046924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1.7649797311592781</v>
      </c>
      <c r="D64" s="208">
        <v>8.8066206034247436</v>
      </c>
      <c r="E64" s="208">
        <v>2.4644952748316964</v>
      </c>
      <c r="F64" s="208">
        <v>1.4328158837081071</v>
      </c>
      <c r="G64" s="208">
        <v>2.8607741682806496</v>
      </c>
      <c r="H64" s="208">
        <v>0</v>
      </c>
      <c r="I64" s="208">
        <v>0</v>
      </c>
      <c r="J64" s="208">
        <v>0</v>
      </c>
      <c r="K64" s="208">
        <v>0</v>
      </c>
      <c r="L64" s="208">
        <v>0</v>
      </c>
      <c r="M64" s="208">
        <v>2.6711139667417267</v>
      </c>
      <c r="N64" s="208">
        <v>0</v>
      </c>
      <c r="O64" s="208">
        <v>6.636741666733049</v>
      </c>
      <c r="P64" s="208">
        <v>6.2716548081048735</v>
      </c>
      <c r="Q64" s="208">
        <v>4.6282231151880637</v>
      </c>
    </row>
    <row r="65" spans="1:17" x14ac:dyDescent="0.25">
      <c r="A65" s="152" t="s">
        <v>224</v>
      </c>
      <c r="B65" s="151">
        <v>3.5791034159217534</v>
      </c>
      <c r="C65" s="151">
        <v>5.8332559020763561</v>
      </c>
      <c r="D65" s="151">
        <v>7.6701343235151516</v>
      </c>
      <c r="E65" s="151">
        <v>3.1697672294109553</v>
      </c>
      <c r="F65" s="151">
        <v>5.9546673882383461</v>
      </c>
      <c r="G65" s="151">
        <v>7.5935113235956528</v>
      </c>
      <c r="H65" s="151">
        <v>5.3159064505518341</v>
      </c>
      <c r="I65" s="151">
        <v>2.5055246252742469</v>
      </c>
      <c r="J65" s="151">
        <v>4.6661637190960707</v>
      </c>
      <c r="K65" s="151">
        <v>1.8335921777313877</v>
      </c>
      <c r="L65" s="151">
        <v>2.5444850209928438</v>
      </c>
      <c r="M65" s="151">
        <v>4.1561230703308212</v>
      </c>
      <c r="N65" s="151">
        <v>5.6521509305019109</v>
      </c>
      <c r="O65" s="151">
        <v>15.984458804385694</v>
      </c>
      <c r="P65" s="151">
        <v>16.420887924977919</v>
      </c>
      <c r="Q65" s="151">
        <v>17.957280422933799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0.14498873020008574</v>
      </c>
      <c r="F66" s="87">
        <v>1.4302620232233394</v>
      </c>
      <c r="G66" s="87">
        <v>0</v>
      </c>
      <c r="H66" s="87">
        <v>0</v>
      </c>
      <c r="I66" s="87">
        <v>0</v>
      </c>
      <c r="J66" s="87">
        <v>1.1155402924568403</v>
      </c>
      <c r="K66" s="87">
        <v>0.37372161668536324</v>
      </c>
      <c r="L66" s="87">
        <v>0</v>
      </c>
      <c r="M66" s="87">
        <v>0.68226469375791643</v>
      </c>
      <c r="N66" s="87">
        <v>3.3940090908391718</v>
      </c>
      <c r="O66" s="87">
        <v>13.797552051629584</v>
      </c>
      <c r="P66" s="87">
        <v>14.49951142827109</v>
      </c>
      <c r="Q66" s="87">
        <v>14.927167306163762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0.22944364079749432</v>
      </c>
      <c r="C70" s="87">
        <v>2.5753274851756633</v>
      </c>
      <c r="D70" s="87">
        <v>7.6701343235151516</v>
      </c>
      <c r="E70" s="87">
        <v>2.458807926436414</v>
      </c>
      <c r="F70" s="87">
        <v>3.1087573205985808</v>
      </c>
      <c r="G70" s="87">
        <v>0.26163446965670195</v>
      </c>
      <c r="H70" s="87">
        <v>2.9844443743578934</v>
      </c>
      <c r="I70" s="87">
        <v>4.9723980329861826E-2</v>
      </c>
      <c r="J70" s="87">
        <v>0.31073743750090377</v>
      </c>
      <c r="K70" s="87">
        <v>6.4430623860157452E-2</v>
      </c>
      <c r="L70" s="87">
        <v>0.24304096745139758</v>
      </c>
      <c r="M70" s="87">
        <v>0.21231135930458006</v>
      </c>
      <c r="N70" s="87">
        <v>0</v>
      </c>
      <c r="O70" s="87">
        <v>0.3238288408308404</v>
      </c>
      <c r="P70" s="87">
        <v>0.46765406705050472</v>
      </c>
      <c r="Q70" s="87">
        <v>0.47408482779379113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3.3496597751242589</v>
      </c>
      <c r="C75" s="87">
        <v>3.2579284169006923</v>
      </c>
      <c r="D75" s="87">
        <v>0</v>
      </c>
      <c r="E75" s="87">
        <v>0.56597057277445539</v>
      </c>
      <c r="F75" s="87">
        <v>1.4156480444164259</v>
      </c>
      <c r="G75" s="87">
        <v>7.3318768539389509</v>
      </c>
      <c r="H75" s="87">
        <v>2.3314620761939402</v>
      </c>
      <c r="I75" s="87">
        <v>2.455800644944385</v>
      </c>
      <c r="J75" s="87">
        <v>3.2398859891383269</v>
      </c>
      <c r="K75" s="87">
        <v>1.395439937185867</v>
      </c>
      <c r="L75" s="87">
        <v>2.301444053541446</v>
      </c>
      <c r="M75" s="87">
        <v>3.2615470172683247</v>
      </c>
      <c r="N75" s="87">
        <v>2.2581418396627395</v>
      </c>
      <c r="O75" s="87">
        <v>1.8630779119252705</v>
      </c>
      <c r="P75" s="87">
        <v>1.4537224296563249</v>
      </c>
      <c r="Q75" s="87">
        <v>2.5560282889762451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0.49625217596555793</v>
      </c>
    </row>
    <row r="77" spans="1:17" x14ac:dyDescent="0.25">
      <c r="A77" s="156" t="s">
        <v>208</v>
      </c>
      <c r="B77" s="204">
        <v>21.909666725822568</v>
      </c>
      <c r="C77" s="204">
        <v>38.60347890870311</v>
      </c>
      <c r="D77" s="204">
        <v>57.754511749092948</v>
      </c>
      <c r="E77" s="204">
        <v>22.835304100188949</v>
      </c>
      <c r="F77" s="204">
        <v>45.08310413244336</v>
      </c>
      <c r="G77" s="204">
        <v>49.023673573412964</v>
      </c>
      <c r="H77" s="204">
        <v>44.936587265141249</v>
      </c>
      <c r="I77" s="204">
        <v>17.109684708983774</v>
      </c>
      <c r="J77" s="204">
        <v>33.766903984608447</v>
      </c>
      <c r="K77" s="204">
        <v>12.749785856264904</v>
      </c>
      <c r="L77" s="204">
        <v>17.373941629918228</v>
      </c>
      <c r="M77" s="204">
        <v>28.98340155973472</v>
      </c>
      <c r="N77" s="204">
        <v>44.251110417304744</v>
      </c>
      <c r="O77" s="204">
        <v>134.64189361848818</v>
      </c>
      <c r="P77" s="204">
        <v>136.70662770943349</v>
      </c>
      <c r="Q77" s="204">
        <v>148.53390827643074</v>
      </c>
    </row>
    <row r="78" spans="1:17" x14ac:dyDescent="0.25">
      <c r="A78" s="152" t="s">
        <v>222</v>
      </c>
      <c r="B78" s="261">
        <v>21.140816285073239</v>
      </c>
      <c r="C78" s="261">
        <v>37.968054717093551</v>
      </c>
      <c r="D78" s="261">
        <v>56.759476878044346</v>
      </c>
      <c r="E78" s="261">
        <v>22.587670149696883</v>
      </c>
      <c r="F78" s="261">
        <v>42.144097326332975</v>
      </c>
      <c r="G78" s="261">
        <v>44.493593981976488</v>
      </c>
      <c r="H78" s="261">
        <v>35.617921714562989</v>
      </c>
      <c r="I78" s="261">
        <v>14.622522533072834</v>
      </c>
      <c r="J78" s="261">
        <v>30.273727135074822</v>
      </c>
      <c r="K78" s="261">
        <v>11.430431952490464</v>
      </c>
      <c r="L78" s="261">
        <v>15.157125926505614</v>
      </c>
      <c r="M78" s="261">
        <v>25.712632907316131</v>
      </c>
      <c r="N78" s="261">
        <v>40.951175922714171</v>
      </c>
      <c r="O78" s="261">
        <v>120.55717577048726</v>
      </c>
      <c r="P78" s="261">
        <v>122.21475736380593</v>
      </c>
      <c r="Q78" s="261">
        <v>130.84660468329085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18.611330226981639</v>
      </c>
      <c r="K79" s="83">
        <v>0</v>
      </c>
      <c r="L79" s="83">
        <v>0</v>
      </c>
      <c r="M79" s="83">
        <v>0</v>
      </c>
      <c r="N79" s="83">
        <v>40.951175922714171</v>
      </c>
      <c r="O79" s="83">
        <v>39.105182397515463</v>
      </c>
      <c r="P79" s="83">
        <v>21.654987441474308</v>
      </c>
      <c r="Q79" s="83">
        <v>21.851077085089841</v>
      </c>
    </row>
    <row r="80" spans="1:17" x14ac:dyDescent="0.25">
      <c r="A80" s="154" t="s">
        <v>30</v>
      </c>
      <c r="B80" s="208">
        <v>0</v>
      </c>
      <c r="C80" s="208">
        <v>1.6531240419057596E-15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3.6219373421832044</v>
      </c>
      <c r="K82" s="208">
        <v>0</v>
      </c>
      <c r="L82" s="208">
        <v>0</v>
      </c>
      <c r="M82" s="208">
        <v>0</v>
      </c>
      <c r="N82" s="208">
        <v>0</v>
      </c>
      <c r="O82" s="208">
        <v>0.66831449643834295</v>
      </c>
      <c r="P82" s="208">
        <v>0.49700187983255878</v>
      </c>
      <c r="Q82" s="208">
        <v>0.49000965971630711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10.235811912890174</v>
      </c>
      <c r="P83" s="208">
        <v>32.786896881653369</v>
      </c>
      <c r="Q83" s="208">
        <v>47.794973089985916</v>
      </c>
    </row>
    <row r="84" spans="1:17" x14ac:dyDescent="0.25">
      <c r="A84" s="154" t="s">
        <v>26</v>
      </c>
      <c r="B84" s="208">
        <v>21.140816285073239</v>
      </c>
      <c r="C84" s="208">
        <v>37.968054717093551</v>
      </c>
      <c r="D84" s="208">
        <v>56.759476878044346</v>
      </c>
      <c r="E84" s="208">
        <v>22.587670149696883</v>
      </c>
      <c r="F84" s="208">
        <v>42.144097326332975</v>
      </c>
      <c r="G84" s="208">
        <v>44.493593981976488</v>
      </c>
      <c r="H84" s="208">
        <v>35.617921714562989</v>
      </c>
      <c r="I84" s="208">
        <v>14.622522533072834</v>
      </c>
      <c r="J84" s="208">
        <v>8.0404595659099769</v>
      </c>
      <c r="K84" s="208">
        <v>11.430431952490464</v>
      </c>
      <c r="L84" s="208">
        <v>15.157125926505614</v>
      </c>
      <c r="M84" s="208">
        <v>25.712632907316131</v>
      </c>
      <c r="N84" s="208">
        <v>0</v>
      </c>
      <c r="O84" s="208">
        <v>23.877743986090003</v>
      </c>
      <c r="P84" s="208">
        <v>19.095276538226596</v>
      </c>
      <c r="Q84" s="208">
        <v>13.418032390971174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46.670122977553277</v>
      </c>
      <c r="P85" s="208">
        <v>48.180594622619097</v>
      </c>
      <c r="Q85" s="208">
        <v>47.292512457527614</v>
      </c>
    </row>
    <row r="86" spans="1:17" x14ac:dyDescent="0.25">
      <c r="A86" s="152" t="s">
        <v>221</v>
      </c>
      <c r="B86" s="261">
        <v>0.76885044074932785</v>
      </c>
      <c r="C86" s="261">
        <v>0.63542419160956176</v>
      </c>
      <c r="D86" s="261">
        <v>0.99503487104860544</v>
      </c>
      <c r="E86" s="261">
        <v>0.24763395049206738</v>
      </c>
      <c r="F86" s="261">
        <v>2.9390068061103825</v>
      </c>
      <c r="G86" s="261">
        <v>4.5300795914364764</v>
      </c>
      <c r="H86" s="261">
        <v>9.3186655505782596</v>
      </c>
      <c r="I86" s="261">
        <v>2.4871621759109415</v>
      </c>
      <c r="J86" s="261">
        <v>3.4931768495336284</v>
      </c>
      <c r="K86" s="261">
        <v>1.31935390377444</v>
      </c>
      <c r="L86" s="261">
        <v>2.2168157034126139</v>
      </c>
      <c r="M86" s="261">
        <v>3.2707686524185875</v>
      </c>
      <c r="N86" s="261">
        <v>3.2999344945905764</v>
      </c>
      <c r="O86" s="261">
        <v>14.084717848000919</v>
      </c>
      <c r="P86" s="261">
        <v>14.491870345627559</v>
      </c>
      <c r="Q86" s="261">
        <v>17.687303593139873</v>
      </c>
    </row>
    <row r="87" spans="1:17" x14ac:dyDescent="0.25">
      <c r="A87" s="156" t="s">
        <v>207</v>
      </c>
      <c r="B87" s="204">
        <v>7.3313362326754516</v>
      </c>
      <c r="C87" s="204">
        <v>13.695166000225301</v>
      </c>
      <c r="D87" s="204">
        <v>20.449822090950391</v>
      </c>
      <c r="E87" s="204">
        <v>8.2151991226993726</v>
      </c>
      <c r="F87" s="204">
        <v>14.040432146332391</v>
      </c>
      <c r="G87" s="204">
        <v>14.081322276080531</v>
      </c>
      <c r="H87" s="204">
        <v>8.0036929129829595</v>
      </c>
      <c r="I87" s="204">
        <v>3.8948137322037599</v>
      </c>
      <c r="J87" s="204">
        <v>8.9079367379769234</v>
      </c>
      <c r="K87" s="204">
        <v>3.3122190277156562</v>
      </c>
      <c r="L87" s="204">
        <v>4.4071164336885982</v>
      </c>
      <c r="M87" s="204">
        <v>7.7981819751270951</v>
      </c>
      <c r="N87" s="204">
        <v>11.58176482334053</v>
      </c>
      <c r="O87" s="204">
        <v>36.480372560997104</v>
      </c>
      <c r="P87" s="204">
        <v>37.764325591393394</v>
      </c>
      <c r="Q87" s="204">
        <v>39.379273936333661</v>
      </c>
    </row>
    <row r="88" spans="1:17" x14ac:dyDescent="0.25">
      <c r="A88" s="152" t="s">
        <v>220</v>
      </c>
      <c r="B88" s="261">
        <v>6.9795894439588286</v>
      </c>
      <c r="C88" s="261">
        <v>13.404461323443577</v>
      </c>
      <c r="D88" s="261">
        <v>19.994596598445902</v>
      </c>
      <c r="E88" s="261">
        <v>8.1019073272522597</v>
      </c>
      <c r="F88" s="261">
        <v>12.695845278360919</v>
      </c>
      <c r="G88" s="261">
        <v>12.008824343497558</v>
      </c>
      <c r="H88" s="261">
        <v>3.7404311538487134</v>
      </c>
      <c r="I88" s="261">
        <v>2.7569444379604162</v>
      </c>
      <c r="J88" s="261">
        <v>7.3098187242248756</v>
      </c>
      <c r="K88" s="261">
        <v>2.7086185428396843</v>
      </c>
      <c r="L88" s="261">
        <v>3.3929298461228692</v>
      </c>
      <c r="M88" s="261">
        <v>6.3018150497183463</v>
      </c>
      <c r="N88" s="261">
        <v>10.07205461192909</v>
      </c>
      <c r="O88" s="261">
        <v>30.036656058492966</v>
      </c>
      <c r="P88" s="261">
        <v>31.134338032819436</v>
      </c>
      <c r="Q88" s="261">
        <v>31.287385175914334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2.4027948266937313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2.0428377344329856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0.94712843375019629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1.6975934194157276</v>
      </c>
      <c r="I91" s="208">
        <v>2.5825835066090717</v>
      </c>
      <c r="J91" s="208">
        <v>2.6490042799660043</v>
      </c>
      <c r="K91" s="208">
        <v>2.7086185428396843</v>
      </c>
      <c r="L91" s="208">
        <v>0.47888433337943337</v>
      </c>
      <c r="M91" s="208">
        <v>0</v>
      </c>
      <c r="N91" s="208">
        <v>7.664257600826156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6.0324610102086327</v>
      </c>
      <c r="C93" s="208">
        <v>13.404461323443577</v>
      </c>
      <c r="D93" s="208">
        <v>19.994596598445902</v>
      </c>
      <c r="E93" s="208">
        <v>8.1019073272522597</v>
      </c>
      <c r="F93" s="208">
        <v>12.695845278360919</v>
      </c>
      <c r="G93" s="208">
        <v>12.008824343497558</v>
      </c>
      <c r="H93" s="208">
        <v>0</v>
      </c>
      <c r="I93" s="208">
        <v>0.17436093135134437</v>
      </c>
      <c r="J93" s="208">
        <v>4.6608144442588708</v>
      </c>
      <c r="K93" s="208">
        <v>0</v>
      </c>
      <c r="L93" s="208">
        <v>2.9140455127434359</v>
      </c>
      <c r="M93" s="208">
        <v>6.3018150497183463</v>
      </c>
      <c r="N93" s="208">
        <v>5.0021844092030202E-3</v>
      </c>
      <c r="O93" s="208">
        <v>30.036656058492966</v>
      </c>
      <c r="P93" s="208">
        <v>31.134338032819436</v>
      </c>
      <c r="Q93" s="208">
        <v>31.287385175914334</v>
      </c>
    </row>
    <row r="94" spans="1:17" x14ac:dyDescent="0.25">
      <c r="A94" s="149" t="s">
        <v>219</v>
      </c>
      <c r="B94" s="262">
        <v>0.35174678871662263</v>
      </c>
      <c r="C94" s="262">
        <v>0.29070467678172385</v>
      </c>
      <c r="D94" s="262">
        <v>0.45522549250448835</v>
      </c>
      <c r="E94" s="262">
        <v>0.11329179544711337</v>
      </c>
      <c r="F94" s="262">
        <v>1.3445868679714721</v>
      </c>
      <c r="G94" s="262">
        <v>2.0724979325829738</v>
      </c>
      <c r="H94" s="262">
        <v>4.263261759134247</v>
      </c>
      <c r="I94" s="262">
        <v>1.1378692942433439</v>
      </c>
      <c r="J94" s="262">
        <v>1.5981180137520483</v>
      </c>
      <c r="K94" s="262">
        <v>0.60360048487597218</v>
      </c>
      <c r="L94" s="262">
        <v>1.0141865875657294</v>
      </c>
      <c r="M94" s="262">
        <v>1.4963669254087493</v>
      </c>
      <c r="N94" s="262">
        <v>1.5097102114114402</v>
      </c>
      <c r="O94" s="262">
        <v>6.4437165025041372</v>
      </c>
      <c r="P94" s="262">
        <v>6.6299875585739576</v>
      </c>
      <c r="Q94" s="262">
        <v>8.0918887604193266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93.603427602348148</v>
      </c>
      <c r="C97" s="96">
        <v>97.043025754711991</v>
      </c>
      <c r="D97" s="96">
        <v>98.488482070760654</v>
      </c>
      <c r="E97" s="96">
        <v>68.314838743377919</v>
      </c>
      <c r="F97" s="96">
        <v>78.011933400804566</v>
      </c>
      <c r="G97" s="96">
        <v>57.126139270626346</v>
      </c>
      <c r="H97" s="96">
        <v>52.964704113595594</v>
      </c>
      <c r="I97" s="96">
        <v>58.194694719447682</v>
      </c>
      <c r="J97" s="96">
        <v>85.470951200459638</v>
      </c>
      <c r="K97" s="96">
        <v>72.257113502339649</v>
      </c>
      <c r="L97" s="96">
        <v>72.627259302414657</v>
      </c>
      <c r="M97" s="96">
        <v>74.538729546913771</v>
      </c>
      <c r="N97" s="96">
        <v>85.585825117425571</v>
      </c>
      <c r="O97" s="96">
        <v>46.378212180448607</v>
      </c>
      <c r="P97" s="96">
        <v>50.774878864958225</v>
      </c>
      <c r="Q97" s="96">
        <v>61.702207071431062</v>
      </c>
    </row>
    <row r="98" spans="1:17" x14ac:dyDescent="0.25">
      <c r="A98" s="132" t="s">
        <v>83</v>
      </c>
      <c r="B98" s="160">
        <v>0.55095587603871277</v>
      </c>
      <c r="C98" s="160">
        <v>0.57734338730983226</v>
      </c>
      <c r="D98" s="160">
        <v>0.58559049037827771</v>
      </c>
      <c r="E98" s="160">
        <v>0.40771823738012292</v>
      </c>
      <c r="F98" s="160">
        <v>0.45102805465473422</v>
      </c>
      <c r="G98" s="160">
        <v>0.32473220815742559</v>
      </c>
      <c r="H98" s="160">
        <v>0.27979438584164479</v>
      </c>
      <c r="I98" s="160">
        <v>0.31939447677338967</v>
      </c>
      <c r="J98" s="160">
        <v>0.48179755709537009</v>
      </c>
      <c r="K98" s="160">
        <v>0.40950600882007393</v>
      </c>
      <c r="L98" s="160">
        <v>0.40346476972576301</v>
      </c>
      <c r="M98" s="160">
        <v>0.41815759240979411</v>
      </c>
      <c r="N98" s="160">
        <v>0.49094375018410485</v>
      </c>
      <c r="O98" s="160">
        <v>0.26131525627915075</v>
      </c>
      <c r="P98" s="160">
        <v>0.28617730787828066</v>
      </c>
      <c r="Q98" s="160">
        <v>0.34456872173936953</v>
      </c>
    </row>
    <row r="99" spans="1:17" x14ac:dyDescent="0.25">
      <c r="A99" s="76" t="s">
        <v>82</v>
      </c>
      <c r="B99" s="159">
        <v>0.14782577594350529</v>
      </c>
      <c r="C99" s="159">
        <v>0.15490575185177044</v>
      </c>
      <c r="D99" s="159">
        <v>0.15711851418610551</v>
      </c>
      <c r="E99" s="159">
        <v>0.10939399583207278</v>
      </c>
      <c r="F99" s="159">
        <v>0.12101435895556359</v>
      </c>
      <c r="G99" s="159">
        <v>8.7128194348083041E-2</v>
      </c>
      <c r="H99" s="159">
        <v>7.5071024723532373E-2</v>
      </c>
      <c r="I99" s="159">
        <v>8.5696039219261666E-2</v>
      </c>
      <c r="J99" s="159">
        <v>0.12927005740892392</v>
      </c>
      <c r="K99" s="159">
        <v>0.10987366890901773</v>
      </c>
      <c r="L99" s="159">
        <v>0.10825275715253073</v>
      </c>
      <c r="M99" s="159">
        <v>0.11219495653459997</v>
      </c>
      <c r="N99" s="159">
        <v>0.13172405263625922</v>
      </c>
      <c r="O99" s="159">
        <v>7.0112929556317385E-2</v>
      </c>
      <c r="P99" s="159">
        <v>7.6783612689081709E-2</v>
      </c>
      <c r="Q99" s="159">
        <v>9.2450486277062677E-2</v>
      </c>
    </row>
    <row r="100" spans="1:17" x14ac:dyDescent="0.25">
      <c r="A100" s="76" t="s">
        <v>81</v>
      </c>
      <c r="B100" s="159">
        <v>1.5839627609329792</v>
      </c>
      <c r="C100" s="159">
        <v>1.6598251612174906</v>
      </c>
      <c r="D100" s="159">
        <v>1.6835350529059423</v>
      </c>
      <c r="E100" s="159">
        <v>1.1721637485865921</v>
      </c>
      <c r="F100" s="159">
        <v>1.2966766918716834</v>
      </c>
      <c r="G100" s="159">
        <v>0.93358424397810957</v>
      </c>
      <c r="H100" s="159">
        <v>0.80439089075100212</v>
      </c>
      <c r="I100" s="159">
        <v>0.91823860904094423</v>
      </c>
      <c r="J100" s="159">
        <v>1.3851370353547594</v>
      </c>
      <c r="K100" s="159">
        <v>1.1773034766648218</v>
      </c>
      <c r="L100" s="159">
        <v>1.1599353022402539</v>
      </c>
      <c r="M100" s="159">
        <v>1.2021762238759848</v>
      </c>
      <c r="N100" s="159">
        <v>1.411431753111505</v>
      </c>
      <c r="O100" s="159">
        <v>0.75126457999832474</v>
      </c>
      <c r="P100" s="159">
        <v>0.82274138169169464</v>
      </c>
      <c r="Q100" s="159">
        <v>0.99061294661478461</v>
      </c>
    </row>
    <row r="101" spans="1:17" x14ac:dyDescent="0.25">
      <c r="A101" s="76" t="s">
        <v>80</v>
      </c>
      <c r="B101" s="159">
        <v>0.43805464169325015</v>
      </c>
      <c r="C101" s="159">
        <v>0.45903485498756241</v>
      </c>
      <c r="D101" s="159">
        <v>0.46559197133166935</v>
      </c>
      <c r="E101" s="159">
        <v>0.3241690925804806</v>
      </c>
      <c r="F101" s="159">
        <v>0.35860391270516317</v>
      </c>
      <c r="G101" s="159">
        <v>0.25818846349986802</v>
      </c>
      <c r="H101" s="159">
        <v>0.22245924722478627</v>
      </c>
      <c r="I101" s="159">
        <v>0.25394453379409893</v>
      </c>
      <c r="J101" s="159">
        <v>0.38306816465873561</v>
      </c>
      <c r="K101" s="159">
        <v>0.32559051598590427</v>
      </c>
      <c r="L101" s="159">
        <v>0.32078724054782609</v>
      </c>
      <c r="M101" s="159">
        <v>0.33246922717548744</v>
      </c>
      <c r="N101" s="159">
        <v>0.39034013054672895</v>
      </c>
      <c r="O101" s="159">
        <v>0.20776683930003134</v>
      </c>
      <c r="P101" s="159">
        <v>0.22753418833589253</v>
      </c>
      <c r="Q101" s="159">
        <v>0.27396010189686226</v>
      </c>
    </row>
    <row r="102" spans="1:17" x14ac:dyDescent="0.25">
      <c r="A102" s="129" t="s">
        <v>79</v>
      </c>
      <c r="B102" s="158">
        <v>0.78060157622295701</v>
      </c>
      <c r="C102" s="158">
        <v>0.81798775138989455</v>
      </c>
      <c r="D102" s="158">
        <v>0.8460547785163135</v>
      </c>
      <c r="E102" s="158">
        <v>0.57766059424222715</v>
      </c>
      <c r="F102" s="158">
        <v>0.63902251649553354</v>
      </c>
      <c r="G102" s="158">
        <v>0.46008488984739793</v>
      </c>
      <c r="H102" s="158">
        <v>0.39641638850762662</v>
      </c>
      <c r="I102" s="158">
        <v>0.45252232138585291</v>
      </c>
      <c r="J102" s="158">
        <v>0.68261715474033702</v>
      </c>
      <c r="K102" s="158">
        <v>0.58019353247674743</v>
      </c>
      <c r="L102" s="158">
        <v>0.57163422498144556</v>
      </c>
      <c r="M102" s="158">
        <v>0.59245121059702899</v>
      </c>
      <c r="N102" s="158">
        <v>0.69557560214421632</v>
      </c>
      <c r="O102" s="158">
        <v>0.37023491320070467</v>
      </c>
      <c r="P102" s="158">
        <v>0.40545979691726136</v>
      </c>
      <c r="Q102" s="158">
        <v>0.48818952479596051</v>
      </c>
    </row>
    <row r="103" spans="1:17" x14ac:dyDescent="0.25">
      <c r="A103" s="92" t="s">
        <v>125</v>
      </c>
      <c r="B103" s="91">
        <v>0.12754934273116847</v>
      </c>
      <c r="C103" s="91">
        <v>0.13365819802306864</v>
      </c>
      <c r="D103" s="91">
        <v>9.2720561862691273E-2</v>
      </c>
      <c r="E103" s="91">
        <v>9.4389034510798345E-2</v>
      </c>
      <c r="F103" s="91">
        <v>0.10441549754972876</v>
      </c>
      <c r="G103" s="91">
        <v>7.517730823005199E-2</v>
      </c>
      <c r="H103" s="91">
        <v>6.4773952989776562E-2</v>
      </c>
      <c r="I103" s="91">
        <v>7.3941593793889954E-2</v>
      </c>
      <c r="J103" s="91">
        <v>0.11153880811442525</v>
      </c>
      <c r="K103" s="91">
        <v>9.4802913520055473E-2</v>
      </c>
      <c r="L103" s="91">
        <v>9.3404333144978313E-2</v>
      </c>
      <c r="M103" s="91">
        <v>9.6805803131446141E-2</v>
      </c>
      <c r="N103" s="91">
        <v>0.11365620256958214</v>
      </c>
      <c r="O103" s="91">
        <v>6.049593194953156E-2</v>
      </c>
      <c r="P103" s="91">
        <v>6.6251634862108527E-2</v>
      </c>
      <c r="Q103" s="91">
        <v>7.976957120335236E-2</v>
      </c>
    </row>
    <row r="104" spans="1:17" x14ac:dyDescent="0.25">
      <c r="A104" s="92" t="s">
        <v>26</v>
      </c>
      <c r="B104" s="91">
        <v>0.21225827836396824</v>
      </c>
      <c r="C104" s="91">
        <v>0.22242418811519502</v>
      </c>
      <c r="D104" s="91">
        <v>0.2256014224000607</v>
      </c>
      <c r="E104" s="91">
        <v>0.1570753210694785</v>
      </c>
      <c r="F104" s="91">
        <v>0.17376062682764978</v>
      </c>
      <c r="G104" s="91">
        <v>0.12510457267177197</v>
      </c>
      <c r="H104" s="91">
        <v>0.10779207050416946</v>
      </c>
      <c r="I104" s="91">
        <v>0.123048187173008</v>
      </c>
      <c r="J104" s="91">
        <v>0.18561471877621513</v>
      </c>
      <c r="K104" s="91">
        <v>0.15776406821685549</v>
      </c>
      <c r="L104" s="91">
        <v>0.15543665314586455</v>
      </c>
      <c r="M104" s="91">
        <v>0.16109713047781041</v>
      </c>
      <c r="N104" s="91">
        <v>0.18913833161533636</v>
      </c>
      <c r="O104" s="91">
        <v>0.10067290108029334</v>
      </c>
      <c r="P104" s="91">
        <v>0.11025112049591974</v>
      </c>
      <c r="Q104" s="91">
        <v>0.13274668051517943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0.44079395512782021</v>
      </c>
      <c r="C106" s="157">
        <v>0.46190536525163095</v>
      </c>
      <c r="D106" s="157">
        <v>0.52773279425356157</v>
      </c>
      <c r="E106" s="157">
        <v>0.3261962386619503</v>
      </c>
      <c r="F106" s="157">
        <v>0.360846392118155</v>
      </c>
      <c r="G106" s="157">
        <v>0.25980300894557395</v>
      </c>
      <c r="H106" s="157">
        <v>0.22385036501368058</v>
      </c>
      <c r="I106" s="157">
        <v>0.25553254041895496</v>
      </c>
      <c r="J106" s="157">
        <v>0.38546362784969657</v>
      </c>
      <c r="K106" s="157">
        <v>0.32762655073983649</v>
      </c>
      <c r="L106" s="157">
        <v>0.32279323869060267</v>
      </c>
      <c r="M106" s="157">
        <v>0.33454827698777251</v>
      </c>
      <c r="N106" s="157">
        <v>0.39278106795929774</v>
      </c>
      <c r="O106" s="157">
        <v>0.20906608017087977</v>
      </c>
      <c r="P106" s="157">
        <v>0.22895704155923308</v>
      </c>
      <c r="Q106" s="157">
        <v>0.27567327307742873</v>
      </c>
    </row>
    <row r="107" spans="1:17" x14ac:dyDescent="0.25">
      <c r="A107" s="156" t="s">
        <v>206</v>
      </c>
      <c r="B107" s="204">
        <v>64.611861336830529</v>
      </c>
      <c r="C107" s="204">
        <v>69.266743886155751</v>
      </c>
      <c r="D107" s="204">
        <v>70.192103721279722</v>
      </c>
      <c r="E107" s="204">
        <v>49.239974890573208</v>
      </c>
      <c r="F107" s="204">
        <v>50.82120851270848</v>
      </c>
      <c r="G107" s="204">
        <v>35.156401392186162</v>
      </c>
      <c r="H107" s="204">
        <v>23.763151878269873</v>
      </c>
      <c r="I107" s="204">
        <v>31.576454341284226</v>
      </c>
      <c r="J107" s="204">
        <v>51.092665926714744</v>
      </c>
      <c r="K107" s="204">
        <v>43.27163409966559</v>
      </c>
      <c r="L107" s="204">
        <v>41.211818628056839</v>
      </c>
      <c r="M107" s="204">
        <v>43.809282385322589</v>
      </c>
      <c r="N107" s="204">
        <v>54.317116911332732</v>
      </c>
      <c r="O107" s="204">
        <v>27.680237350828872</v>
      </c>
      <c r="P107" s="204">
        <v>30.337489434920361</v>
      </c>
      <c r="Q107" s="204">
        <v>35.679260075029518</v>
      </c>
    </row>
    <row r="108" spans="1:17" x14ac:dyDescent="0.25">
      <c r="A108" s="152" t="s">
        <v>218</v>
      </c>
      <c r="B108" s="151">
        <v>58.723163732829235</v>
      </c>
      <c r="C108" s="151">
        <v>65.07199889325824</v>
      </c>
      <c r="D108" s="151">
        <v>65.856282282269291</v>
      </c>
      <c r="E108" s="151">
        <v>46.68796071370884</v>
      </c>
      <c r="F108" s="151">
        <v>43.376784412989807</v>
      </c>
      <c r="G108" s="151">
        <v>27.980618049571646</v>
      </c>
      <c r="H108" s="151">
        <v>9.7850749172632554</v>
      </c>
      <c r="I108" s="151">
        <v>20.71690040365851</v>
      </c>
      <c r="J108" s="151">
        <v>39.093566481677158</v>
      </c>
      <c r="K108" s="151">
        <v>33.250902989978833</v>
      </c>
      <c r="L108" s="151">
        <v>29.170356760258628</v>
      </c>
      <c r="M108" s="151">
        <v>32.718096019910583</v>
      </c>
      <c r="N108" s="151">
        <v>44.945300549747238</v>
      </c>
      <c r="O108" s="151">
        <v>21.132733088042027</v>
      </c>
      <c r="P108" s="151">
        <v>23.197054794247368</v>
      </c>
      <c r="Q108" s="151">
        <v>26.007676423846345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4.4960366317641984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3.5645669547061472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58.723163732829235</v>
      </c>
      <c r="C113" s="208">
        <v>65.07199889325824</v>
      </c>
      <c r="D113" s="208">
        <v>65.856282282269291</v>
      </c>
      <c r="E113" s="208">
        <v>46.68796071370884</v>
      </c>
      <c r="F113" s="208">
        <v>43.376784412989807</v>
      </c>
      <c r="G113" s="208">
        <v>27.980618049571646</v>
      </c>
      <c r="H113" s="208">
        <v>5.2890382854990561</v>
      </c>
      <c r="I113" s="208">
        <v>20.71690040365851</v>
      </c>
      <c r="J113" s="208">
        <v>39.093566481677158</v>
      </c>
      <c r="K113" s="208">
        <v>29.686336035272685</v>
      </c>
      <c r="L113" s="208">
        <v>29.170356760258628</v>
      </c>
      <c r="M113" s="208">
        <v>32.718096019910583</v>
      </c>
      <c r="N113" s="208">
        <v>44.945300549747238</v>
      </c>
      <c r="O113" s="208">
        <v>21.132733088042027</v>
      </c>
      <c r="P113" s="208">
        <v>23.197054794247368</v>
      </c>
      <c r="Q113" s="208">
        <v>26.007676423846345</v>
      </c>
    </row>
    <row r="114" spans="1:17" x14ac:dyDescent="0.25">
      <c r="A114" s="152" t="s">
        <v>217</v>
      </c>
      <c r="B114" s="151">
        <v>5.8886976040013002</v>
      </c>
      <c r="C114" s="151">
        <v>4.1947449928975118</v>
      </c>
      <c r="D114" s="151">
        <v>4.3358214390104246</v>
      </c>
      <c r="E114" s="151">
        <v>2.5520141768643678</v>
      </c>
      <c r="F114" s="151">
        <v>7.4444240997186757</v>
      </c>
      <c r="G114" s="151">
        <v>7.1757833426145146</v>
      </c>
      <c r="H114" s="151">
        <v>13.978076961006616</v>
      </c>
      <c r="I114" s="151">
        <v>10.859553937625714</v>
      </c>
      <c r="J114" s="151">
        <v>11.999099445037585</v>
      </c>
      <c r="K114" s="151">
        <v>10.020731109686757</v>
      </c>
      <c r="L114" s="151">
        <v>12.04146186779821</v>
      </c>
      <c r="M114" s="151">
        <v>11.091186365412005</v>
      </c>
      <c r="N114" s="151">
        <v>9.3718163615854913</v>
      </c>
      <c r="O114" s="151">
        <v>6.5475042627868438</v>
      </c>
      <c r="P114" s="151">
        <v>7.1404346406729937</v>
      </c>
      <c r="Q114" s="151">
        <v>9.6715836511831732</v>
      </c>
    </row>
    <row r="115" spans="1:17" x14ac:dyDescent="0.25">
      <c r="A115" s="156" t="s">
        <v>205</v>
      </c>
      <c r="B115" s="204">
        <v>4.7050959789631497</v>
      </c>
      <c r="C115" s="204">
        <v>3.3516201927990066</v>
      </c>
      <c r="D115" s="204">
        <v>3.4643409103446401</v>
      </c>
      <c r="E115" s="204">
        <v>2.0390708522140022</v>
      </c>
      <c r="F115" s="204">
        <v>5.9481284747042293</v>
      </c>
      <c r="G115" s="204">
        <v>5.7334832965959919</v>
      </c>
      <c r="H115" s="204">
        <v>11.168546616858194</v>
      </c>
      <c r="I115" s="204">
        <v>8.676832637922784</v>
      </c>
      <c r="J115" s="204">
        <v>9.5873346445338772</v>
      </c>
      <c r="K115" s="204">
        <v>8.0066094102745655</v>
      </c>
      <c r="L115" s="204">
        <v>9.6211824116283733</v>
      </c>
      <c r="M115" s="204">
        <v>8.8619079937763789</v>
      </c>
      <c r="N115" s="204">
        <v>7.4881235960418007</v>
      </c>
      <c r="O115" s="204">
        <v>5.2314854745045345</v>
      </c>
      <c r="P115" s="204">
        <v>5.705239524109933</v>
      </c>
      <c r="Q115" s="204">
        <v>7.7276390141798208</v>
      </c>
    </row>
    <row r="116" spans="1:17" x14ac:dyDescent="0.25">
      <c r="A116" s="156" t="s">
        <v>204</v>
      </c>
      <c r="B116" s="204">
        <v>16.470054283562849</v>
      </c>
      <c r="C116" s="204">
        <v>17.681813942613228</v>
      </c>
      <c r="D116" s="204">
        <v>17.917020309766869</v>
      </c>
      <c r="E116" s="204">
        <v>12.574667652972952</v>
      </c>
      <c r="F116" s="204">
        <v>12.921257841651371</v>
      </c>
      <c r="G116" s="204">
        <v>8.9143933535966404</v>
      </c>
      <c r="H116" s="204">
        <v>6.0122663994626606</v>
      </c>
      <c r="I116" s="204">
        <v>7.9541404604620496</v>
      </c>
      <c r="J116" s="204">
        <v>12.936573417572687</v>
      </c>
      <c r="K116" s="204">
        <v>11.033589202171488</v>
      </c>
      <c r="L116" s="204">
        <v>10.406655141007054</v>
      </c>
      <c r="M116" s="204">
        <v>11.082887156091957</v>
      </c>
      <c r="N116" s="204">
        <v>13.793255972237761</v>
      </c>
      <c r="O116" s="204">
        <v>7.0080308075983089</v>
      </c>
      <c r="P116" s="204">
        <v>7.6812125847661816</v>
      </c>
      <c r="Q116" s="204">
        <v>9.0185546947310566</v>
      </c>
    </row>
    <row r="117" spans="1:17" x14ac:dyDescent="0.25">
      <c r="A117" s="152" t="s">
        <v>216</v>
      </c>
      <c r="B117" s="151">
        <v>15.032639555919475</v>
      </c>
      <c r="C117" s="151">
        <v>16.657888341916369</v>
      </c>
      <c r="D117" s="151">
        <v>16.858658340452866</v>
      </c>
      <c r="E117" s="151">
        <v>11.951728081328628</v>
      </c>
      <c r="F117" s="151">
        <v>11.104094597865876</v>
      </c>
      <c r="G117" s="151">
        <v>7.1628045723959453</v>
      </c>
      <c r="H117" s="151">
        <v>2.600256641272503</v>
      </c>
      <c r="I117" s="151">
        <v>5.303353509715218</v>
      </c>
      <c r="J117" s="151">
        <v>10.007626573870803</v>
      </c>
      <c r="K117" s="151">
        <v>8.5875565736611428</v>
      </c>
      <c r="L117" s="151">
        <v>7.4673677475826992</v>
      </c>
      <c r="M117" s="151">
        <v>8.3755593731459008</v>
      </c>
      <c r="N117" s="151">
        <v>11.505621631197968</v>
      </c>
      <c r="O117" s="151">
        <v>5.4098032045638815</v>
      </c>
      <c r="P117" s="151">
        <v>5.9382523235185722</v>
      </c>
      <c r="Q117" s="151">
        <v>6.6577479909873869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15.032639555919475</v>
      </c>
      <c r="C122" s="208">
        <v>16.657888341916369</v>
      </c>
      <c r="D122" s="208">
        <v>16.858658340452866</v>
      </c>
      <c r="E122" s="208">
        <v>11.951728081328628</v>
      </c>
      <c r="F122" s="208">
        <v>11.104094597865876</v>
      </c>
      <c r="G122" s="208">
        <v>7.1628045723959453</v>
      </c>
      <c r="H122" s="208">
        <v>2.600256641272503</v>
      </c>
      <c r="I122" s="208">
        <v>5.303353509715218</v>
      </c>
      <c r="J122" s="208">
        <v>10.007626573870803</v>
      </c>
      <c r="K122" s="208">
        <v>8.5875565736611428</v>
      </c>
      <c r="L122" s="208">
        <v>7.4673677475826992</v>
      </c>
      <c r="M122" s="208">
        <v>8.3755593731459008</v>
      </c>
      <c r="N122" s="208">
        <v>11.505621631197968</v>
      </c>
      <c r="O122" s="208">
        <v>5.4098032045638815</v>
      </c>
      <c r="P122" s="208">
        <v>5.9382523235185722</v>
      </c>
      <c r="Q122" s="208">
        <v>6.6577479909873869</v>
      </c>
    </row>
    <row r="123" spans="1:17" x14ac:dyDescent="0.25">
      <c r="A123" s="152" t="s">
        <v>215</v>
      </c>
      <c r="B123" s="261">
        <v>1.4374147276433731</v>
      </c>
      <c r="C123" s="261">
        <v>1.023925600696858</v>
      </c>
      <c r="D123" s="261">
        <v>1.0583619693140029</v>
      </c>
      <c r="E123" s="261">
        <v>0.62293957164432301</v>
      </c>
      <c r="F123" s="261">
        <v>1.8171632437854961</v>
      </c>
      <c r="G123" s="261">
        <v>1.7515887812006958</v>
      </c>
      <c r="H123" s="261">
        <v>3.4120097581901576</v>
      </c>
      <c r="I123" s="261">
        <v>2.650786950746832</v>
      </c>
      <c r="J123" s="261">
        <v>2.9289468437018829</v>
      </c>
      <c r="K123" s="261">
        <v>2.446032628510344</v>
      </c>
      <c r="L123" s="261">
        <v>2.9392873934243551</v>
      </c>
      <c r="M123" s="261">
        <v>2.7073277829460554</v>
      </c>
      <c r="N123" s="261">
        <v>2.2876343410397921</v>
      </c>
      <c r="O123" s="261">
        <v>1.5982276030344276</v>
      </c>
      <c r="P123" s="261">
        <v>1.7429602612476094</v>
      </c>
      <c r="Q123" s="261">
        <v>2.3608067037436702</v>
      </c>
    </row>
    <row r="124" spans="1:17" x14ac:dyDescent="0.25">
      <c r="A124" s="243" t="s">
        <v>203</v>
      </c>
      <c r="B124" s="242">
        <v>4.3150153721602198</v>
      </c>
      <c r="C124" s="242">
        <v>3.0737508263874642</v>
      </c>
      <c r="D124" s="242">
        <v>3.1771263220511092</v>
      </c>
      <c r="E124" s="242">
        <v>1.8700196789962598</v>
      </c>
      <c r="F124" s="242">
        <v>5.4549930370578101</v>
      </c>
      <c r="G124" s="242">
        <v>5.2581432284166656</v>
      </c>
      <c r="H124" s="242">
        <v>10.242607281956273</v>
      </c>
      <c r="I124" s="242">
        <v>7.9574712995650811</v>
      </c>
      <c r="J124" s="242">
        <v>8.7924872423802114</v>
      </c>
      <c r="K124" s="242">
        <v>7.3428135873714586</v>
      </c>
      <c r="L124" s="242">
        <v>8.8235288270745666</v>
      </c>
      <c r="M124" s="242">
        <v>8.1272028011299593</v>
      </c>
      <c r="N124" s="242">
        <v>6.8673133491904705</v>
      </c>
      <c r="O124" s="242">
        <v>4.7977640291823631</v>
      </c>
      <c r="P124" s="242">
        <v>5.2322410336495366</v>
      </c>
      <c r="Q124" s="242">
        <v>7.0869715061666199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0.99999999999999989</v>
      </c>
      <c r="D129" s="77">
        <f t="shared" si="0"/>
        <v>1</v>
      </c>
      <c r="E129" s="77">
        <f t="shared" si="0"/>
        <v>1</v>
      </c>
      <c r="F129" s="77">
        <f t="shared" si="0"/>
        <v>0.99999999999999989</v>
      </c>
      <c r="G129" s="77">
        <f t="shared" si="0"/>
        <v>0.99999999999999989</v>
      </c>
      <c r="H129" s="77">
        <f t="shared" si="0"/>
        <v>1.0000000000000002</v>
      </c>
      <c r="I129" s="77">
        <f t="shared" si="0"/>
        <v>1</v>
      </c>
      <c r="J129" s="77">
        <f t="shared" si="0"/>
        <v>1.0000000000000002</v>
      </c>
      <c r="K129" s="77">
        <f t="shared" si="0"/>
        <v>0.99999999999999989</v>
      </c>
      <c r="L129" s="77">
        <f t="shared" si="0"/>
        <v>1</v>
      </c>
      <c r="M129" s="77">
        <f t="shared" si="0"/>
        <v>0.99999999999999978</v>
      </c>
      <c r="N129" s="77">
        <f t="shared" si="0"/>
        <v>0.99999999999999989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6.456924831211304E-3</v>
      </c>
      <c r="C130" s="240">
        <f t="shared" si="1"/>
        <v>6.4793985895845703E-3</v>
      </c>
      <c r="D130" s="240">
        <f t="shared" si="1"/>
        <v>6.4445096545674846E-3</v>
      </c>
      <c r="E130" s="240">
        <f t="shared" si="1"/>
        <v>6.4410590686986508E-3</v>
      </c>
      <c r="F130" s="240">
        <f t="shared" si="1"/>
        <v>6.4660674167100838E-3</v>
      </c>
      <c r="G130" s="240">
        <f t="shared" si="1"/>
        <v>6.3621860291519288E-3</v>
      </c>
      <c r="H130" s="240">
        <f t="shared" si="1"/>
        <v>6.3842849233777177E-3</v>
      </c>
      <c r="I130" s="240">
        <f t="shared" si="1"/>
        <v>6.2925199827635796E-3</v>
      </c>
      <c r="J130" s="240">
        <f t="shared" si="1"/>
        <v>6.4283443161142692E-3</v>
      </c>
      <c r="K130" s="240">
        <f t="shared" si="1"/>
        <v>6.2638452148007428E-3</v>
      </c>
      <c r="L130" s="240">
        <f t="shared" si="1"/>
        <v>6.3295810574926347E-3</v>
      </c>
      <c r="M130" s="240">
        <f t="shared" si="1"/>
        <v>6.4483231336462899E-3</v>
      </c>
      <c r="N130" s="240">
        <f t="shared" si="1"/>
        <v>6.4483541822412211E-3</v>
      </c>
      <c r="O130" s="240">
        <f t="shared" si="1"/>
        <v>6.6235574091721549E-3</v>
      </c>
      <c r="P130" s="240">
        <f t="shared" si="1"/>
        <v>6.6235574091721558E-3</v>
      </c>
      <c r="Q130" s="240">
        <f t="shared" si="1"/>
        <v>6.6235574091721549E-3</v>
      </c>
    </row>
    <row r="131" spans="1:17" x14ac:dyDescent="0.25">
      <c r="A131" s="76" t="s">
        <v>82</v>
      </c>
      <c r="B131" s="239">
        <f t="shared" ref="B131:Q131" si="2">IF(B$7=0,0,B$7/B$5)</f>
        <v>6.7159606272273271E-4</v>
      </c>
      <c r="C131" s="239">
        <f t="shared" si="2"/>
        <v>6.739335976999267E-4</v>
      </c>
      <c r="D131" s="239">
        <f t="shared" si="2"/>
        <v>6.7030473845151135E-4</v>
      </c>
      <c r="E131" s="239">
        <f t="shared" si="2"/>
        <v>6.6994583697067129E-4</v>
      </c>
      <c r="F131" s="239">
        <f t="shared" si="2"/>
        <v>6.7254699905614163E-4</v>
      </c>
      <c r="G131" s="239">
        <f t="shared" si="2"/>
        <v>6.6174211396022135E-4</v>
      </c>
      <c r="H131" s="239">
        <f t="shared" si="2"/>
        <v>6.6404065866076142E-4</v>
      </c>
      <c r="I131" s="239">
        <f t="shared" si="2"/>
        <v>6.5449602643668158E-4</v>
      </c>
      <c r="J131" s="239">
        <f t="shared" si="2"/>
        <v>6.6862335328108442E-4</v>
      </c>
      <c r="K131" s="239">
        <f t="shared" si="2"/>
        <v>6.5151351358935187E-4</v>
      </c>
      <c r="L131" s="239">
        <f t="shared" si="2"/>
        <v>6.5835081374162176E-4</v>
      </c>
      <c r="M131" s="239">
        <f t="shared" si="2"/>
        <v>6.7070138509082511E-4</v>
      </c>
      <c r="N131" s="239">
        <f t="shared" si="2"/>
        <v>6.7070461450957392E-4</v>
      </c>
      <c r="O131" s="239">
        <f t="shared" si="2"/>
        <v>6.8892780905790779E-4</v>
      </c>
      <c r="P131" s="239">
        <f t="shared" si="2"/>
        <v>6.8892780905790789E-4</v>
      </c>
      <c r="Q131" s="239">
        <f t="shared" si="2"/>
        <v>6.8892780905790789E-4</v>
      </c>
    </row>
    <row r="132" spans="1:17" x14ac:dyDescent="0.25">
      <c r="A132" s="76" t="s">
        <v>81</v>
      </c>
      <c r="B132" s="239">
        <f t="shared" ref="B132:Q132" si="3">IF(B$8=0,0,B$8/B$5)</f>
        <v>1.5655357399749048E-2</v>
      </c>
      <c r="C132" s="239">
        <f t="shared" si="3"/>
        <v>1.5709846917382645E-2</v>
      </c>
      <c r="D132" s="239">
        <f t="shared" si="3"/>
        <v>1.5625255759630759E-2</v>
      </c>
      <c r="E132" s="239">
        <f t="shared" si="3"/>
        <v>1.561688952393385E-2</v>
      </c>
      <c r="F132" s="239">
        <f t="shared" si="3"/>
        <v>1.5677524367350926E-2</v>
      </c>
      <c r="G132" s="239">
        <f t="shared" si="3"/>
        <v>1.5425655204875374E-2</v>
      </c>
      <c r="H132" s="239">
        <f t="shared" si="3"/>
        <v>1.5479235832850418E-2</v>
      </c>
      <c r="I132" s="239">
        <f t="shared" si="3"/>
        <v>1.5256744015207317E-2</v>
      </c>
      <c r="J132" s="239">
        <f t="shared" si="3"/>
        <v>1.5586061536747801E-2</v>
      </c>
      <c r="K132" s="239">
        <f t="shared" si="3"/>
        <v>1.5187219628204525E-2</v>
      </c>
      <c r="L132" s="239">
        <f t="shared" si="3"/>
        <v>1.5346601708407893E-2</v>
      </c>
      <c r="M132" s="239">
        <f t="shared" si="3"/>
        <v>1.5634501860441252E-2</v>
      </c>
      <c r="N132" s="239">
        <f t="shared" si="3"/>
        <v>1.563457714037142E-2</v>
      </c>
      <c r="O132" s="239">
        <f t="shared" si="3"/>
        <v>1.6059372101888507E-2</v>
      </c>
      <c r="P132" s="239">
        <f t="shared" si="3"/>
        <v>1.6059372101888507E-2</v>
      </c>
      <c r="Q132" s="239">
        <f t="shared" si="3"/>
        <v>1.6059372101888507E-2</v>
      </c>
    </row>
    <row r="133" spans="1:17" x14ac:dyDescent="0.25">
      <c r="A133" s="76" t="s">
        <v>80</v>
      </c>
      <c r="B133" s="239">
        <f t="shared" ref="B133:Q133" si="4">IF(B$9=0,0,B$9/B$5)</f>
        <v>1.2812953973920338E-3</v>
      </c>
      <c r="C133" s="239">
        <f t="shared" si="4"/>
        <v>1.2857550316480464E-3</v>
      </c>
      <c r="D133" s="239">
        <f t="shared" si="4"/>
        <v>1.2788317619762029E-3</v>
      </c>
      <c r="E133" s="239">
        <f t="shared" si="4"/>
        <v>1.2781470366762158E-3</v>
      </c>
      <c r="F133" s="239">
        <f t="shared" si="4"/>
        <v>1.2831096283186863E-3</v>
      </c>
      <c r="G133" s="239">
        <f t="shared" si="4"/>
        <v>1.2624956755110622E-3</v>
      </c>
      <c r="H133" s="239">
        <f t="shared" si="4"/>
        <v>1.2668809226990254E-3</v>
      </c>
      <c r="I133" s="239">
        <f t="shared" si="4"/>
        <v>1.248671326161289E-3</v>
      </c>
      <c r="J133" s="239">
        <f t="shared" si="4"/>
        <v>1.2756239541886207E-3</v>
      </c>
      <c r="K133" s="239">
        <f t="shared" si="4"/>
        <v>1.2429811796639237E-3</v>
      </c>
      <c r="L133" s="239">
        <f t="shared" si="4"/>
        <v>1.2560256295973771E-3</v>
      </c>
      <c r="M133" s="239">
        <f t="shared" si="4"/>
        <v>1.279588498862484E-3</v>
      </c>
      <c r="N133" s="239">
        <f t="shared" si="4"/>
        <v>1.2795946600650408E-3</v>
      </c>
      <c r="O133" s="239">
        <f t="shared" si="4"/>
        <v>1.31436153348282E-3</v>
      </c>
      <c r="P133" s="239">
        <f t="shared" si="4"/>
        <v>1.31436153348282E-3</v>
      </c>
      <c r="Q133" s="239">
        <f t="shared" si="4"/>
        <v>1.31436153348282E-3</v>
      </c>
    </row>
    <row r="134" spans="1:17" x14ac:dyDescent="0.25">
      <c r="A134" s="129" t="s">
        <v>79</v>
      </c>
      <c r="B134" s="238">
        <f t="shared" ref="B134:Q134" si="5">IF(B$10=0,0,B$10/B$5)</f>
        <v>6.0752267064002764E-3</v>
      </c>
      <c r="C134" s="238">
        <f t="shared" si="5"/>
        <v>6.0963719389423221E-3</v>
      </c>
      <c r="D134" s="238">
        <f t="shared" si="5"/>
        <v>6.1832741108953856E-3</v>
      </c>
      <c r="E134" s="238">
        <f t="shared" si="5"/>
        <v>6.0602988411000104E-3</v>
      </c>
      <c r="F134" s="238">
        <f t="shared" si="5"/>
        <v>6.083828832186112E-3</v>
      </c>
      <c r="G134" s="238">
        <f t="shared" si="5"/>
        <v>5.986088344804158E-3</v>
      </c>
      <c r="H134" s="238">
        <f t="shared" si="5"/>
        <v>6.0068808731194127E-3</v>
      </c>
      <c r="I134" s="238">
        <f t="shared" si="5"/>
        <v>5.9205405745247222E-3</v>
      </c>
      <c r="J134" s="238">
        <f t="shared" si="5"/>
        <v>6.0483357152335739E-3</v>
      </c>
      <c r="K134" s="238">
        <f t="shared" si="5"/>
        <v>5.8935609022067815E-3</v>
      </c>
      <c r="L134" s="238">
        <f t="shared" si="5"/>
        <v>5.9554108009633984E-3</v>
      </c>
      <c r="M134" s="238">
        <f t="shared" si="5"/>
        <v>6.0671334942081906E-3</v>
      </c>
      <c r="N134" s="238">
        <f t="shared" si="5"/>
        <v>6.0671627073797937E-3</v>
      </c>
      <c r="O134" s="238">
        <f t="shared" si="5"/>
        <v>6.2320088765892073E-3</v>
      </c>
      <c r="P134" s="238">
        <f t="shared" si="5"/>
        <v>6.2320088765892073E-3</v>
      </c>
      <c r="Q134" s="238">
        <f t="shared" si="5"/>
        <v>6.2320088765892082E-3</v>
      </c>
    </row>
    <row r="135" spans="1:17" x14ac:dyDescent="0.25">
      <c r="A135" s="127" t="s">
        <v>214</v>
      </c>
      <c r="B135" s="236">
        <f t="shared" ref="B135:Q135" si="6">IF(B$15=0,0,B$15/B$5)</f>
        <v>5.8317557477711508E-2</v>
      </c>
      <c r="C135" s="236">
        <f t="shared" si="6"/>
        <v>5.8520535633712026E-2</v>
      </c>
      <c r="D135" s="236">
        <f t="shared" si="6"/>
        <v>5.8205426270294944E-2</v>
      </c>
      <c r="E135" s="236">
        <f t="shared" si="6"/>
        <v>5.8174261320260996E-2</v>
      </c>
      <c r="F135" s="236">
        <f t="shared" si="6"/>
        <v>5.8400131345188303E-2</v>
      </c>
      <c r="G135" s="236">
        <f t="shared" si="6"/>
        <v>5.7461896976947917E-2</v>
      </c>
      <c r="H135" s="236">
        <f t="shared" si="6"/>
        <v>5.7661489440526979E-2</v>
      </c>
      <c r="I135" s="236">
        <f t="shared" si="6"/>
        <v>5.6832688217251813E-2</v>
      </c>
      <c r="J135" s="236">
        <f t="shared" si="6"/>
        <v>5.8059424407328343E-2</v>
      </c>
      <c r="K135" s="236">
        <f t="shared" si="6"/>
        <v>5.6573703875239731E-2</v>
      </c>
      <c r="L135" s="236">
        <f t="shared" si="6"/>
        <v>5.7167415879753034E-2</v>
      </c>
      <c r="M135" s="236">
        <f t="shared" si="6"/>
        <v>5.8239868793815305E-2</v>
      </c>
      <c r="N135" s="236">
        <f t="shared" si="6"/>
        <v>5.8240149218052352E-2</v>
      </c>
      <c r="O135" s="236">
        <f t="shared" si="6"/>
        <v>5.9822547112393112E-2</v>
      </c>
      <c r="P135" s="236">
        <f t="shared" si="6"/>
        <v>5.9822547112393112E-2</v>
      </c>
      <c r="Q135" s="236">
        <f t="shared" si="6"/>
        <v>5.9822547112393112E-2</v>
      </c>
    </row>
    <row r="136" spans="1:17" x14ac:dyDescent="0.25">
      <c r="A136" s="127" t="s">
        <v>213</v>
      </c>
      <c r="B136" s="237">
        <f t="shared" ref="B136:Q136" si="7">IF(B$16=0,0,B$16/B$5)</f>
        <v>0.26881814134548176</v>
      </c>
      <c r="C136" s="237">
        <f t="shared" si="7"/>
        <v>0.2706963906615516</v>
      </c>
      <c r="D136" s="237">
        <f t="shared" si="7"/>
        <v>0.26810345473248726</v>
      </c>
      <c r="E136" s="237">
        <f t="shared" si="7"/>
        <v>0.2660516866236704</v>
      </c>
      <c r="F136" s="237">
        <f t="shared" si="7"/>
        <v>0.26665717300081865</v>
      </c>
      <c r="G136" s="237">
        <f t="shared" si="7"/>
        <v>0.26676504073004698</v>
      </c>
      <c r="H136" s="237">
        <f t="shared" si="7"/>
        <v>0.25791959755373728</v>
      </c>
      <c r="I136" s="237">
        <f t="shared" si="7"/>
        <v>0.26386844800287701</v>
      </c>
      <c r="J136" s="237">
        <f t="shared" si="7"/>
        <v>0.26497393045189571</v>
      </c>
      <c r="K136" s="237">
        <f t="shared" si="7"/>
        <v>0.25753255616837695</v>
      </c>
      <c r="L136" s="237">
        <f t="shared" si="7"/>
        <v>0.25208140556622161</v>
      </c>
      <c r="M136" s="237">
        <f t="shared" si="7"/>
        <v>0.2650639792414427</v>
      </c>
      <c r="N136" s="237">
        <f t="shared" si="7"/>
        <v>0.26506525552117483</v>
      </c>
      <c r="O136" s="237">
        <f t="shared" si="7"/>
        <v>0.2722671378623277</v>
      </c>
      <c r="P136" s="237">
        <f t="shared" si="7"/>
        <v>0.27226713786232781</v>
      </c>
      <c r="Q136" s="237">
        <f t="shared" si="7"/>
        <v>0.27226713786232781</v>
      </c>
    </row>
    <row r="137" spans="1:17" x14ac:dyDescent="0.25">
      <c r="A137" s="142" t="s">
        <v>227</v>
      </c>
      <c r="B137" s="235">
        <f t="shared" ref="B137:Q137" si="8">IF(B$17=0,0,B$17/B$5)</f>
        <v>0.24136373047759416</v>
      </c>
      <c r="C137" s="235">
        <f t="shared" si="8"/>
        <v>0.24538668618045278</v>
      </c>
      <c r="D137" s="235">
        <f t="shared" si="8"/>
        <v>0.24406537834148617</v>
      </c>
      <c r="E137" s="235">
        <f t="shared" si="8"/>
        <v>0.2439346983377747</v>
      </c>
      <c r="F137" s="235">
        <f t="shared" si="8"/>
        <v>0.24488181025881597</v>
      </c>
      <c r="G137" s="235">
        <f t="shared" si="8"/>
        <v>0.2409476319402141</v>
      </c>
      <c r="H137" s="235">
        <f t="shared" si="8"/>
        <v>0.23409426184670945</v>
      </c>
      <c r="I137" s="235">
        <f t="shared" si="8"/>
        <v>0.23830925122845933</v>
      </c>
      <c r="J137" s="235">
        <f t="shared" si="8"/>
        <v>0.24345316738098174</v>
      </c>
      <c r="K137" s="235">
        <f t="shared" si="8"/>
        <v>0.2372232852718805</v>
      </c>
      <c r="L137" s="235">
        <f t="shared" si="8"/>
        <v>0.22917037077499847</v>
      </c>
      <c r="M137" s="235">
        <f t="shared" si="8"/>
        <v>0.24420980177539414</v>
      </c>
      <c r="N137" s="235">
        <f t="shared" si="8"/>
        <v>0.24421097764252364</v>
      </c>
      <c r="O137" s="235">
        <f t="shared" si="8"/>
        <v>0.25084624458439891</v>
      </c>
      <c r="P137" s="235">
        <f t="shared" si="8"/>
        <v>0.25084624458439891</v>
      </c>
      <c r="Q137" s="235">
        <f t="shared" si="8"/>
        <v>0.25084624458439897</v>
      </c>
    </row>
    <row r="138" spans="1:17" x14ac:dyDescent="0.25">
      <c r="A138" s="142" t="s">
        <v>226</v>
      </c>
      <c r="B138" s="235">
        <f t="shared" ref="B138:Q138" si="9">IF(B$25=0,0,B$25/B$5)</f>
        <v>2.7454410867887566E-2</v>
      </c>
      <c r="C138" s="235">
        <f t="shared" si="9"/>
        <v>2.5309704481098795E-2</v>
      </c>
      <c r="D138" s="235">
        <f t="shared" si="9"/>
        <v>2.4038076391001098E-2</v>
      </c>
      <c r="E138" s="235">
        <f t="shared" si="9"/>
        <v>2.2116988285895683E-2</v>
      </c>
      <c r="F138" s="235">
        <f t="shared" si="9"/>
        <v>2.1775362742002671E-2</v>
      </c>
      <c r="G138" s="235">
        <f t="shared" si="9"/>
        <v>2.5817408789832911E-2</v>
      </c>
      <c r="H138" s="235">
        <f t="shared" si="9"/>
        <v>2.3825335707027846E-2</v>
      </c>
      <c r="I138" s="235">
        <f t="shared" si="9"/>
        <v>2.5559196774417658E-2</v>
      </c>
      <c r="J138" s="235">
        <f t="shared" si="9"/>
        <v>2.1520763070913947E-2</v>
      </c>
      <c r="K138" s="235">
        <f t="shared" si="9"/>
        <v>2.0309270896496461E-2</v>
      </c>
      <c r="L138" s="235">
        <f t="shared" si="9"/>
        <v>2.2911034791223174E-2</v>
      </c>
      <c r="M138" s="235">
        <f t="shared" si="9"/>
        <v>2.0854177466048548E-2</v>
      </c>
      <c r="N138" s="235">
        <f t="shared" si="9"/>
        <v>2.0854277878651226E-2</v>
      </c>
      <c r="O138" s="235">
        <f t="shared" si="9"/>
        <v>2.1420893277928843E-2</v>
      </c>
      <c r="P138" s="235">
        <f t="shared" si="9"/>
        <v>2.1420893277928843E-2</v>
      </c>
      <c r="Q138" s="235">
        <f t="shared" si="9"/>
        <v>2.1420893277928846E-2</v>
      </c>
    </row>
    <row r="139" spans="1:17" x14ac:dyDescent="0.25">
      <c r="A139" s="127" t="s">
        <v>212</v>
      </c>
      <c r="B139" s="237">
        <f t="shared" ref="B139:Q139" si="10">IF(B$36=0,0,B$36/B$5)</f>
        <v>0.60904153791746651</v>
      </c>
      <c r="C139" s="237">
        <f t="shared" si="10"/>
        <v>0.60673817105277505</v>
      </c>
      <c r="D139" s="237">
        <f t="shared" si="10"/>
        <v>0.60987134352208161</v>
      </c>
      <c r="E139" s="237">
        <f t="shared" si="10"/>
        <v>0.61210811218111716</v>
      </c>
      <c r="F139" s="237">
        <f t="shared" si="10"/>
        <v>0.61102956351393622</v>
      </c>
      <c r="G139" s="237">
        <f t="shared" si="10"/>
        <v>0.61288673430174812</v>
      </c>
      <c r="H139" s="237">
        <f t="shared" si="10"/>
        <v>0.62131415092529019</v>
      </c>
      <c r="I139" s="237">
        <f t="shared" si="10"/>
        <v>0.61710114216116574</v>
      </c>
      <c r="J139" s="237">
        <f t="shared" si="10"/>
        <v>0.61342638283917517</v>
      </c>
      <c r="K139" s="237">
        <f t="shared" si="10"/>
        <v>0.62397945092750162</v>
      </c>
      <c r="L139" s="237">
        <f t="shared" si="10"/>
        <v>0.6281871308187239</v>
      </c>
      <c r="M139" s="237">
        <f t="shared" si="10"/>
        <v>0.6129584112388321</v>
      </c>
      <c r="N139" s="237">
        <f t="shared" si="10"/>
        <v>0.61295654763844165</v>
      </c>
      <c r="O139" s="237">
        <f t="shared" si="10"/>
        <v>0.60244049037797265</v>
      </c>
      <c r="P139" s="237">
        <f t="shared" si="10"/>
        <v>0.60244049037797254</v>
      </c>
      <c r="Q139" s="237">
        <f t="shared" si="10"/>
        <v>0.60244049037797254</v>
      </c>
    </row>
    <row r="140" spans="1:17" x14ac:dyDescent="0.25">
      <c r="A140" s="72" t="s">
        <v>211</v>
      </c>
      <c r="B140" s="234">
        <f t="shared" ref="B140:Q140" si="11">IF(B$44=0,0,B$44/B$5)</f>
        <v>3.3682362861864823E-2</v>
      </c>
      <c r="C140" s="234">
        <f t="shared" si="11"/>
        <v>3.3799596576703693E-2</v>
      </c>
      <c r="D140" s="234">
        <f t="shared" si="11"/>
        <v>3.3617599449614795E-2</v>
      </c>
      <c r="E140" s="234">
        <f t="shared" si="11"/>
        <v>3.3599599567572129E-2</v>
      </c>
      <c r="F140" s="234">
        <f t="shared" si="11"/>
        <v>3.3730054896434748E-2</v>
      </c>
      <c r="G140" s="234">
        <f t="shared" si="11"/>
        <v>3.3188160622954196E-2</v>
      </c>
      <c r="H140" s="234">
        <f t="shared" si="11"/>
        <v>3.3303438869738321E-2</v>
      </c>
      <c r="I140" s="234">
        <f t="shared" si="11"/>
        <v>3.2824749693611897E-2</v>
      </c>
      <c r="J140" s="234">
        <f t="shared" si="11"/>
        <v>3.3533273426035549E-2</v>
      </c>
      <c r="K140" s="234">
        <f t="shared" si="11"/>
        <v>3.2675168590416234E-2</v>
      </c>
      <c r="L140" s="234">
        <f t="shared" si="11"/>
        <v>3.3018077725098446E-2</v>
      </c>
      <c r="M140" s="234">
        <f t="shared" si="11"/>
        <v>3.3637492353660613E-2</v>
      </c>
      <c r="N140" s="234">
        <f t="shared" si="11"/>
        <v>3.3637654317763985E-2</v>
      </c>
      <c r="O140" s="234">
        <f t="shared" si="11"/>
        <v>3.4551596917115943E-2</v>
      </c>
      <c r="P140" s="234">
        <f t="shared" si="11"/>
        <v>3.4551596917115936E-2</v>
      </c>
      <c r="Q140" s="234">
        <f t="shared" si="11"/>
        <v>3.4551596917115936E-2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0.99999999999999989</v>
      </c>
      <c r="C143" s="77">
        <f t="shared" si="12"/>
        <v>1</v>
      </c>
      <c r="D143" s="77">
        <f t="shared" si="12"/>
        <v>1</v>
      </c>
      <c r="E143" s="77">
        <f t="shared" si="12"/>
        <v>1</v>
      </c>
      <c r="F143" s="77">
        <f t="shared" si="12"/>
        <v>1.0000000000000002</v>
      </c>
      <c r="G143" s="77">
        <f t="shared" si="12"/>
        <v>1</v>
      </c>
      <c r="H143" s="77">
        <f t="shared" si="12"/>
        <v>0.99999999999999989</v>
      </c>
      <c r="I143" s="77">
        <f t="shared" si="12"/>
        <v>0.99999999999999989</v>
      </c>
      <c r="J143" s="77">
        <f t="shared" si="12"/>
        <v>1</v>
      </c>
      <c r="K143" s="77">
        <f t="shared" si="12"/>
        <v>1</v>
      </c>
      <c r="L143" s="77">
        <f t="shared" si="12"/>
        <v>1.0000000000000002</v>
      </c>
      <c r="M143" s="77">
        <f t="shared" si="12"/>
        <v>0.99999999999999989</v>
      </c>
      <c r="N143" s="77">
        <f t="shared" si="12"/>
        <v>0.99999999999999989</v>
      </c>
      <c r="O143" s="77">
        <f t="shared" si="12"/>
        <v>1</v>
      </c>
      <c r="P143" s="77">
        <f t="shared" si="12"/>
        <v>1.0000000000000002</v>
      </c>
      <c r="Q143" s="77">
        <f t="shared" si="12"/>
        <v>1.0000000000000002</v>
      </c>
    </row>
    <row r="144" spans="1:17" x14ac:dyDescent="0.25">
      <c r="A144" s="132" t="s">
        <v>83</v>
      </c>
      <c r="B144" s="240">
        <f t="shared" ref="B144:Q144" si="13">IF(B$48=0,0,B$48/B$47)</f>
        <v>8.0195285545607495E-3</v>
      </c>
      <c r="C144" s="240">
        <f t="shared" si="13"/>
        <v>8.1058211873050491E-3</v>
      </c>
      <c r="D144" s="240">
        <f t="shared" si="13"/>
        <v>8.149450643991387E-3</v>
      </c>
      <c r="E144" s="240">
        <f t="shared" si="13"/>
        <v>8.1596563044476003E-3</v>
      </c>
      <c r="F144" s="240">
        <f t="shared" si="13"/>
        <v>8.0365276386136376E-3</v>
      </c>
      <c r="G144" s="240">
        <f t="shared" si="13"/>
        <v>7.8210166483962274E-3</v>
      </c>
      <c r="H144" s="240">
        <f t="shared" si="13"/>
        <v>7.6090347753176163E-3</v>
      </c>
      <c r="I144" s="240">
        <f t="shared" si="13"/>
        <v>7.7453950044122262E-3</v>
      </c>
      <c r="J144" s="240">
        <f t="shared" si="13"/>
        <v>7.7991861521808908E-3</v>
      </c>
      <c r="K144" s="240">
        <f t="shared" si="13"/>
        <v>7.94067389409704E-3</v>
      </c>
      <c r="L144" s="240">
        <f t="shared" si="13"/>
        <v>7.7633635392144471E-3</v>
      </c>
      <c r="M144" s="240">
        <f t="shared" si="13"/>
        <v>7.7883897806427958E-3</v>
      </c>
      <c r="N144" s="240">
        <f t="shared" si="13"/>
        <v>7.9555621277844126E-3</v>
      </c>
      <c r="O144" s="240">
        <f t="shared" si="13"/>
        <v>7.8669568478863632E-3</v>
      </c>
      <c r="P144" s="240">
        <f t="shared" si="13"/>
        <v>7.9619321869734555E-3</v>
      </c>
      <c r="Q144" s="240">
        <f t="shared" si="13"/>
        <v>7.9558011109203547E-3</v>
      </c>
    </row>
    <row r="145" spans="1:17" x14ac:dyDescent="0.25">
      <c r="A145" s="76" t="s">
        <v>82</v>
      </c>
      <c r="B145" s="239">
        <f t="shared" ref="B145:Q145" si="14">IF(B$49=0,0,B$49/B$47)</f>
        <v>2.149955907452795E-3</v>
      </c>
      <c r="C145" s="239">
        <f t="shared" si="14"/>
        <v>2.173090104715893E-3</v>
      </c>
      <c r="D145" s="239">
        <f t="shared" si="14"/>
        <v>2.1847867284642318E-3</v>
      </c>
      <c r="E145" s="239">
        <f t="shared" si="14"/>
        <v>2.1875227646087525E-3</v>
      </c>
      <c r="F145" s="239">
        <f t="shared" si="14"/>
        <v>2.1545131929505824E-3</v>
      </c>
      <c r="G145" s="239">
        <f t="shared" si="14"/>
        <v>2.0967368382201765E-3</v>
      </c>
      <c r="H145" s="239">
        <f t="shared" si="14"/>
        <v>2.0399066047223388E-3</v>
      </c>
      <c r="I145" s="239">
        <f t="shared" si="14"/>
        <v>2.0764634269954947E-3</v>
      </c>
      <c r="J145" s="239">
        <f t="shared" si="14"/>
        <v>2.0908842991361801E-3</v>
      </c>
      <c r="K145" s="239">
        <f t="shared" si="14"/>
        <v>2.1288157566396004E-3</v>
      </c>
      <c r="L145" s="239">
        <f t="shared" si="14"/>
        <v>2.081280612604782E-3</v>
      </c>
      <c r="M145" s="239">
        <f t="shared" si="14"/>
        <v>2.0879898992210905E-3</v>
      </c>
      <c r="N145" s="239">
        <f t="shared" si="14"/>
        <v>2.132807144132011E-3</v>
      </c>
      <c r="O145" s="239">
        <f t="shared" si="14"/>
        <v>2.1090529491500647E-3</v>
      </c>
      <c r="P145" s="239">
        <f t="shared" si="14"/>
        <v>2.1345148936949845E-3</v>
      </c>
      <c r="Q145" s="239">
        <f t="shared" si="14"/>
        <v>2.1328712131357445E-3</v>
      </c>
    </row>
    <row r="146" spans="1:17" x14ac:dyDescent="0.25">
      <c r="A146" s="76" t="s">
        <v>81</v>
      </c>
      <c r="B146" s="239">
        <f t="shared" ref="B146:Q146" si="15">IF(B$50=0,0,B$50/B$47)</f>
        <v>1.6296928288475516E-2</v>
      </c>
      <c r="C146" s="239">
        <f t="shared" si="15"/>
        <v>1.6472288328419238E-2</v>
      </c>
      <c r="D146" s="239">
        <f t="shared" si="15"/>
        <v>1.6560950164591401E-2</v>
      </c>
      <c r="E146" s="239">
        <f t="shared" si="15"/>
        <v>1.6581689652637351E-2</v>
      </c>
      <c r="F146" s="239">
        <f t="shared" si="15"/>
        <v>1.6331473068994084E-2</v>
      </c>
      <c r="G146" s="239">
        <f t="shared" si="15"/>
        <v>1.5893521245634829E-2</v>
      </c>
      <c r="H146" s="239">
        <f t="shared" si="15"/>
        <v>1.5462741136740007E-2</v>
      </c>
      <c r="I146" s="239">
        <f t="shared" si="15"/>
        <v>1.5739846313164774E-2</v>
      </c>
      <c r="J146" s="239">
        <f t="shared" si="15"/>
        <v>1.584915828478212E-2</v>
      </c>
      <c r="K146" s="239">
        <f t="shared" si="15"/>
        <v>1.6136683364095482E-2</v>
      </c>
      <c r="L146" s="239">
        <f t="shared" si="15"/>
        <v>1.5776361168262358E-2</v>
      </c>
      <c r="M146" s="239">
        <f t="shared" si="15"/>
        <v>1.5827218380019013E-2</v>
      </c>
      <c r="N146" s="239">
        <f t="shared" si="15"/>
        <v>1.6166938568637049E-2</v>
      </c>
      <c r="O146" s="239">
        <f t="shared" si="15"/>
        <v>1.5986878870282634E-2</v>
      </c>
      <c r="P146" s="239">
        <f t="shared" si="15"/>
        <v>1.6179883518840903E-2</v>
      </c>
      <c r="Q146" s="239">
        <f t="shared" si="15"/>
        <v>1.6167424219508182E-2</v>
      </c>
    </row>
    <row r="147" spans="1:17" x14ac:dyDescent="0.25">
      <c r="A147" s="76" t="s">
        <v>80</v>
      </c>
      <c r="B147" s="239">
        <f t="shared" ref="B147:Q147" si="16">IF(B$51=0,0,B$51/B$47)</f>
        <v>5.8425318014344316E-3</v>
      </c>
      <c r="C147" s="239">
        <f t="shared" si="16"/>
        <v>5.9053992689679603E-3</v>
      </c>
      <c r="D147" s="239">
        <f t="shared" si="16"/>
        <v>5.9371849888435121E-3</v>
      </c>
      <c r="E147" s="239">
        <f t="shared" si="16"/>
        <v>5.9446202009466181E-3</v>
      </c>
      <c r="F147" s="239">
        <f t="shared" si="16"/>
        <v>5.8549162812075936E-3</v>
      </c>
      <c r="G147" s="239">
        <f t="shared" si="16"/>
        <v>5.6979083217823757E-3</v>
      </c>
      <c r="H147" s="239">
        <f t="shared" si="16"/>
        <v>5.5434714585224955E-3</v>
      </c>
      <c r="I147" s="239">
        <f t="shared" si="16"/>
        <v>5.6428150757333916E-3</v>
      </c>
      <c r="J147" s="239">
        <f t="shared" si="16"/>
        <v>5.6820039743495513E-3</v>
      </c>
      <c r="K147" s="239">
        <f t="shared" si="16"/>
        <v>5.7850831798208179E-3</v>
      </c>
      <c r="L147" s="239">
        <f t="shared" si="16"/>
        <v>5.6559058372779025E-3</v>
      </c>
      <c r="M147" s="239">
        <f t="shared" si="16"/>
        <v>5.6741384067389026E-3</v>
      </c>
      <c r="N147" s="239">
        <f t="shared" si="16"/>
        <v>5.7959298247568453E-3</v>
      </c>
      <c r="O147" s="239">
        <f t="shared" si="16"/>
        <v>5.7313775057449079E-3</v>
      </c>
      <c r="P147" s="239">
        <f t="shared" si="16"/>
        <v>5.8005706553413113E-3</v>
      </c>
      <c r="Q147" s="239">
        <f t="shared" si="16"/>
        <v>5.7961039330678595E-3</v>
      </c>
    </row>
    <row r="148" spans="1:17" x14ac:dyDescent="0.25">
      <c r="A148" s="129" t="s">
        <v>79</v>
      </c>
      <c r="B148" s="238">
        <f t="shared" ref="B148:Q148" si="17">IF(B$52=0,0,B$52/B$47)</f>
        <v>9.557310040502507E-3</v>
      </c>
      <c r="C148" s="238">
        <f t="shared" si="17"/>
        <v>9.660149682476157E-3</v>
      </c>
      <c r="D148" s="238">
        <f t="shared" si="17"/>
        <v>9.9039179378819907E-3</v>
      </c>
      <c r="E148" s="238">
        <f t="shared" si="17"/>
        <v>9.7243079309439623E-3</v>
      </c>
      <c r="F148" s="238">
        <f t="shared" si="17"/>
        <v>9.5775687771093646E-3</v>
      </c>
      <c r="G148" s="238">
        <f t="shared" si="17"/>
        <v>9.3207325632807918E-3</v>
      </c>
      <c r="H148" s="238">
        <f t="shared" si="17"/>
        <v>9.0681021910344693E-3</v>
      </c>
      <c r="I148" s="238">
        <f t="shared" si="17"/>
        <v>9.2306101212431563E-3</v>
      </c>
      <c r="J148" s="238">
        <f t="shared" si="17"/>
        <v>9.2947159690073868E-3</v>
      </c>
      <c r="K148" s="238">
        <f t="shared" si="17"/>
        <v>9.4633346362050039E-3</v>
      </c>
      <c r="L148" s="238">
        <f t="shared" si="17"/>
        <v>9.2520242052394931E-3</v>
      </c>
      <c r="M148" s="238">
        <f t="shared" si="17"/>
        <v>9.281849343569246E-3</v>
      </c>
      <c r="N148" s="238">
        <f t="shared" si="17"/>
        <v>9.4810777571799586E-3</v>
      </c>
      <c r="O148" s="238">
        <f t="shared" si="17"/>
        <v>9.3754820073238682E-3</v>
      </c>
      <c r="P148" s="238">
        <f t="shared" si="17"/>
        <v>9.4886693045174147E-3</v>
      </c>
      <c r="Q148" s="238">
        <f t="shared" si="17"/>
        <v>9.481362566431414E-3</v>
      </c>
    </row>
    <row r="149" spans="1:17" x14ac:dyDescent="0.25">
      <c r="A149" s="127" t="s">
        <v>210</v>
      </c>
      <c r="B149" s="237">
        <f t="shared" ref="B149:Q149" si="18">IF(B$57=0,0,B$57/B$47)</f>
        <v>9.2914244896280355E-3</v>
      </c>
      <c r="C149" s="237">
        <f t="shared" si="18"/>
        <v>4.3217114388433278E-3</v>
      </c>
      <c r="D149" s="237">
        <f t="shared" si="18"/>
        <v>4.5513643015563003E-3</v>
      </c>
      <c r="E149" s="237">
        <f t="shared" si="18"/>
        <v>2.8498628709460907E-3</v>
      </c>
      <c r="F149" s="237">
        <f t="shared" si="18"/>
        <v>1.7854415054835232E-2</v>
      </c>
      <c r="G149" s="237">
        <f t="shared" si="18"/>
        <v>2.5367922579688902E-2</v>
      </c>
      <c r="H149" s="237">
        <f t="shared" si="18"/>
        <v>6.3420267164062877E-2</v>
      </c>
      <c r="I149" s="237">
        <f t="shared" si="18"/>
        <v>4.1969976348558063E-2</v>
      </c>
      <c r="J149" s="237">
        <f t="shared" si="18"/>
        <v>2.9298177474296794E-2</v>
      </c>
      <c r="K149" s="237">
        <f t="shared" si="18"/>
        <v>2.9199093780890945E-2</v>
      </c>
      <c r="L149" s="237">
        <f t="shared" si="18"/>
        <v>3.6172289854179106E-2</v>
      </c>
      <c r="M149" s="237">
        <f t="shared" si="18"/>
        <v>3.1561984605761352E-2</v>
      </c>
      <c r="N149" s="237">
        <f t="shared" si="18"/>
        <v>2.1431067162144039E-2</v>
      </c>
      <c r="O149" s="237">
        <f t="shared" si="18"/>
        <v>2.9769987722796879E-2</v>
      </c>
      <c r="P149" s="237">
        <f t="shared" si="18"/>
        <v>2.9976805356240283E-2</v>
      </c>
      <c r="Q149" s="237">
        <f t="shared" si="18"/>
        <v>3.3875553206846709E-2</v>
      </c>
    </row>
    <row r="150" spans="1:17" x14ac:dyDescent="0.25">
      <c r="A150" s="127" t="s">
        <v>209</v>
      </c>
      <c r="B150" s="237">
        <f t="shared" ref="B150:Q150" si="19">IF(B$58=0,0,B$58/B$47)</f>
        <v>0.17147200963548886</v>
      </c>
      <c r="C150" s="237">
        <f t="shared" si="19"/>
        <v>0.17087350003151328</v>
      </c>
      <c r="D150" s="237">
        <f t="shared" si="19"/>
        <v>0.1657945428461933</v>
      </c>
      <c r="E150" s="237">
        <f t="shared" si="19"/>
        <v>0.1684525656260536</v>
      </c>
      <c r="F150" s="237">
        <f t="shared" si="19"/>
        <v>0.15005669873211369</v>
      </c>
      <c r="G150" s="237">
        <f t="shared" si="19"/>
        <v>0.15641374516115136</v>
      </c>
      <c r="H150" s="237">
        <f t="shared" si="19"/>
        <v>0.10425326264492922</v>
      </c>
      <c r="I150" s="237">
        <f t="shared" si="19"/>
        <v>0.13786858641378014</v>
      </c>
      <c r="J150" s="237">
        <f t="shared" si="19"/>
        <v>0.14260077326062628</v>
      </c>
      <c r="K150" s="237">
        <f t="shared" si="19"/>
        <v>0.14735294410561028</v>
      </c>
      <c r="L150" s="237">
        <f t="shared" si="19"/>
        <v>0.14145382127352688</v>
      </c>
      <c r="M150" s="237">
        <f t="shared" si="19"/>
        <v>0.14697780660461623</v>
      </c>
      <c r="N150" s="237">
        <f t="shared" si="19"/>
        <v>0.13936576422768707</v>
      </c>
      <c r="O150" s="237">
        <f t="shared" si="19"/>
        <v>0.13349155581385283</v>
      </c>
      <c r="P150" s="237">
        <f t="shared" si="19"/>
        <v>0.13453296050217256</v>
      </c>
      <c r="Q150" s="237">
        <f t="shared" si="19"/>
        <v>0.13286058625782793</v>
      </c>
    </row>
    <row r="151" spans="1:17" x14ac:dyDescent="0.25">
      <c r="A151" s="142" t="s">
        <v>225</v>
      </c>
      <c r="B151" s="235">
        <f t="shared" ref="B151:Q151" si="20">IF(B$59=0,0,B$59/B$47)</f>
        <v>7.6321759813479592E-2</v>
      </c>
      <c r="C151" s="235">
        <f t="shared" si="20"/>
        <v>8.3596803181409704E-2</v>
      </c>
      <c r="D151" s="235">
        <f t="shared" si="20"/>
        <v>8.8615121329345625E-2</v>
      </c>
      <c r="E151" s="235">
        <f t="shared" si="20"/>
        <v>8.8204162344321768E-2</v>
      </c>
      <c r="F151" s="235">
        <f t="shared" si="20"/>
        <v>7.0477823940359424E-2</v>
      </c>
      <c r="G151" s="235">
        <f t="shared" si="20"/>
        <v>6.2869523104929992E-2</v>
      </c>
      <c r="H151" s="235">
        <f t="shared" si="20"/>
        <v>2.4665385059367956E-2</v>
      </c>
      <c r="I151" s="235">
        <f t="shared" si="20"/>
        <v>4.485882141631075E-2</v>
      </c>
      <c r="J151" s="235">
        <f t="shared" si="20"/>
        <v>5.6506303378634229E-2</v>
      </c>
      <c r="K151" s="235">
        <f t="shared" si="20"/>
        <v>5.8082834989175866E-2</v>
      </c>
      <c r="L151" s="235">
        <f t="shared" si="20"/>
        <v>5.0117910633434078E-2</v>
      </c>
      <c r="M151" s="235">
        <f t="shared" si="20"/>
        <v>5.8751494123595323E-2</v>
      </c>
      <c r="N151" s="235">
        <f t="shared" si="20"/>
        <v>5.8614843992132945E-2</v>
      </c>
      <c r="O151" s="235">
        <f t="shared" si="20"/>
        <v>5.9168476921548467E-2</v>
      </c>
      <c r="P151" s="235">
        <f t="shared" si="20"/>
        <v>5.9810219123664625E-2</v>
      </c>
      <c r="Q151" s="235">
        <f t="shared" si="20"/>
        <v>5.5110740918253284E-2</v>
      </c>
    </row>
    <row r="152" spans="1:17" x14ac:dyDescent="0.25">
      <c r="A152" s="142" t="s">
        <v>224</v>
      </c>
      <c r="B152" s="235">
        <f t="shared" ref="B152:Q152" si="21">IF(B$65=0,0,B$65/B$47)</f>
        <v>9.5150249822009272E-2</v>
      </c>
      <c r="C152" s="235">
        <f t="shared" si="21"/>
        <v>8.7276696850103558E-2</v>
      </c>
      <c r="D152" s="235">
        <f t="shared" si="21"/>
        <v>7.7179421516847646E-2</v>
      </c>
      <c r="E152" s="235">
        <f t="shared" si="21"/>
        <v>8.0248403281731828E-2</v>
      </c>
      <c r="F152" s="235">
        <f t="shared" si="21"/>
        <v>7.9578874791754253E-2</v>
      </c>
      <c r="G152" s="235">
        <f t="shared" si="21"/>
        <v>9.3544222056221371E-2</v>
      </c>
      <c r="H152" s="235">
        <f t="shared" si="21"/>
        <v>7.9587877585561254E-2</v>
      </c>
      <c r="I152" s="235">
        <f t="shared" si="21"/>
        <v>9.3009764997469394E-2</v>
      </c>
      <c r="J152" s="235">
        <f t="shared" si="21"/>
        <v>8.6094469881992056E-2</v>
      </c>
      <c r="K152" s="235">
        <f t="shared" si="21"/>
        <v>8.9270109116434404E-2</v>
      </c>
      <c r="L152" s="235">
        <f t="shared" si="21"/>
        <v>9.1335910640092791E-2</v>
      </c>
      <c r="M152" s="235">
        <f t="shared" si="21"/>
        <v>8.8226312481020905E-2</v>
      </c>
      <c r="N152" s="235">
        <f t="shared" si="21"/>
        <v>8.0750920235554108E-2</v>
      </c>
      <c r="O152" s="235">
        <f t="shared" si="21"/>
        <v>7.432307889230437E-2</v>
      </c>
      <c r="P152" s="235">
        <f t="shared" si="21"/>
        <v>7.4722741378507929E-2</v>
      </c>
      <c r="Q152" s="235">
        <f t="shared" si="21"/>
        <v>7.5658997436932385E-2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2.090847902642272E-3</v>
      </c>
    </row>
    <row r="154" spans="1:17" x14ac:dyDescent="0.25">
      <c r="A154" s="127" t="s">
        <v>208</v>
      </c>
      <c r="B154" s="237">
        <f t="shared" ref="B154:Q154" si="23">IF(B$77=0,0,B$77/B$47)</f>
        <v>0.58246717689270511</v>
      </c>
      <c r="C154" s="237">
        <f t="shared" si="23"/>
        <v>0.57758208839680458</v>
      </c>
      <c r="D154" s="237">
        <f t="shared" si="23"/>
        <v>0.5811449472426139</v>
      </c>
      <c r="E154" s="237">
        <f t="shared" si="23"/>
        <v>0.57811711708354185</v>
      </c>
      <c r="F154" s="237">
        <f t="shared" si="23"/>
        <v>0.60249590196518399</v>
      </c>
      <c r="G154" s="237">
        <f t="shared" si="23"/>
        <v>0.60392105988084088</v>
      </c>
      <c r="H154" s="237">
        <f t="shared" si="23"/>
        <v>0.67277474493549305</v>
      </c>
      <c r="I154" s="237">
        <f t="shared" si="23"/>
        <v>0.63514352958681863</v>
      </c>
      <c r="J154" s="237">
        <f t="shared" si="23"/>
        <v>0.62302651023872802</v>
      </c>
      <c r="K154" s="237">
        <f t="shared" si="23"/>
        <v>0.62073496409007756</v>
      </c>
      <c r="L154" s="237">
        <f t="shared" si="23"/>
        <v>0.62364870183327459</v>
      </c>
      <c r="M154" s="237">
        <f t="shared" si="23"/>
        <v>0.61526056844330235</v>
      </c>
      <c r="N154" s="237">
        <f t="shared" si="23"/>
        <v>0.6322049661411222</v>
      </c>
      <c r="O154" s="237">
        <f t="shared" si="23"/>
        <v>0.62604559867053522</v>
      </c>
      <c r="P154" s="237">
        <f t="shared" si="23"/>
        <v>0.62207927084879</v>
      </c>
      <c r="Q154" s="237">
        <f t="shared" si="23"/>
        <v>0.62581450647903891</v>
      </c>
    </row>
    <row r="155" spans="1:17" x14ac:dyDescent="0.25">
      <c r="A155" s="142" t="s">
        <v>222</v>
      </c>
      <c r="B155" s="259">
        <f t="shared" ref="B155:Q155" si="24">IF(B$78=0,0,B$78/B$47)</f>
        <v>0.56202733400143179</v>
      </c>
      <c r="C155" s="259">
        <f t="shared" si="24"/>
        <v>0.56807492370639745</v>
      </c>
      <c r="D155" s="259">
        <f t="shared" si="24"/>
        <v>0.57113257816308161</v>
      </c>
      <c r="E155" s="259">
        <f t="shared" si="24"/>
        <v>0.57184781473826252</v>
      </c>
      <c r="F155" s="259">
        <f t="shared" si="24"/>
        <v>0.56321866960497913</v>
      </c>
      <c r="G155" s="259">
        <f t="shared" si="24"/>
        <v>0.54811515492131135</v>
      </c>
      <c r="H155" s="259">
        <f t="shared" si="24"/>
        <v>0.53325896902803327</v>
      </c>
      <c r="I155" s="259">
        <f t="shared" si="24"/>
        <v>0.54281541308836256</v>
      </c>
      <c r="J155" s="259">
        <f t="shared" si="24"/>
        <v>0.55857459059564596</v>
      </c>
      <c r="K155" s="259">
        <f t="shared" si="24"/>
        <v>0.55650101480542258</v>
      </c>
      <c r="L155" s="259">
        <f t="shared" si="24"/>
        <v>0.54407469006980802</v>
      </c>
      <c r="M155" s="259">
        <f t="shared" si="24"/>
        <v>0.54582858765298359</v>
      </c>
      <c r="N155" s="259">
        <f t="shared" si="24"/>
        <v>0.58505959609850477</v>
      </c>
      <c r="O155" s="259">
        <f t="shared" si="24"/>
        <v>0.56055576203586588</v>
      </c>
      <c r="P155" s="259">
        <f t="shared" si="24"/>
        <v>0.55613446415657497</v>
      </c>
      <c r="Q155" s="259">
        <f t="shared" si="24"/>
        <v>0.55129299622236583</v>
      </c>
    </row>
    <row r="156" spans="1:17" x14ac:dyDescent="0.25">
      <c r="A156" s="142" t="s">
        <v>221</v>
      </c>
      <c r="B156" s="259">
        <f t="shared" ref="B156:Q156" si="25">IF(B$86=0,0,B$86/B$47)</f>
        <v>2.0439842891273367E-2</v>
      </c>
      <c r="C156" s="259">
        <f t="shared" si="25"/>
        <v>9.5071646904072177E-3</v>
      </c>
      <c r="D156" s="259">
        <f t="shared" si="25"/>
        <v>1.0012369079532296E-2</v>
      </c>
      <c r="E156" s="259">
        <f t="shared" si="25"/>
        <v>6.2693023452793841E-3</v>
      </c>
      <c r="F156" s="259">
        <f t="shared" si="25"/>
        <v>3.9277232360204854E-2</v>
      </c>
      <c r="G156" s="259">
        <f t="shared" si="25"/>
        <v>5.5805904959529536E-2</v>
      </c>
      <c r="H156" s="259">
        <f t="shared" si="25"/>
        <v>0.13951577590745973</v>
      </c>
      <c r="I156" s="259">
        <f t="shared" si="25"/>
        <v>9.2328116498456125E-2</v>
      </c>
      <c r="J156" s="259">
        <f t="shared" si="25"/>
        <v>6.4451919643082056E-2</v>
      </c>
      <c r="K156" s="259">
        <f t="shared" si="25"/>
        <v>6.4233949284654937E-2</v>
      </c>
      <c r="L156" s="259">
        <f t="shared" si="25"/>
        <v>7.957401176346654E-2</v>
      </c>
      <c r="M156" s="259">
        <f t="shared" si="25"/>
        <v>6.943198079031869E-2</v>
      </c>
      <c r="N156" s="259">
        <f t="shared" si="25"/>
        <v>4.7145370042617457E-2</v>
      </c>
      <c r="O156" s="259">
        <f t="shared" si="25"/>
        <v>6.5489836634669243E-2</v>
      </c>
      <c r="P156" s="259">
        <f t="shared" si="25"/>
        <v>6.5944806692215002E-2</v>
      </c>
      <c r="Q156" s="259">
        <f t="shared" si="25"/>
        <v>7.4521510256673015E-2</v>
      </c>
    </row>
    <row r="157" spans="1:17" x14ac:dyDescent="0.25">
      <c r="A157" s="127" t="s">
        <v>207</v>
      </c>
      <c r="B157" s="237">
        <f t="shared" ref="B157:Q157" si="26">IF(B$87=0,0,B$87/B$47)</f>
        <v>0.19490313438975188</v>
      </c>
      <c r="C157" s="237">
        <f t="shared" si="26"/>
        <v>0.20490595156095434</v>
      </c>
      <c r="D157" s="237">
        <f t="shared" si="26"/>
        <v>0.20577285514586402</v>
      </c>
      <c r="E157" s="237">
        <f t="shared" si="26"/>
        <v>0.20798265756587428</v>
      </c>
      <c r="F157" s="237">
        <f t="shared" si="26"/>
        <v>0.18763798528899192</v>
      </c>
      <c r="G157" s="237">
        <f t="shared" si="26"/>
        <v>0.17346735676100436</v>
      </c>
      <c r="H157" s="237">
        <f t="shared" si="26"/>
        <v>0.11982846908917791</v>
      </c>
      <c r="I157" s="237">
        <f t="shared" si="26"/>
        <v>0.14458277770929392</v>
      </c>
      <c r="J157" s="237">
        <f t="shared" si="26"/>
        <v>0.16435859034689276</v>
      </c>
      <c r="K157" s="237">
        <f t="shared" si="26"/>
        <v>0.16125840719256324</v>
      </c>
      <c r="L157" s="237">
        <f t="shared" si="26"/>
        <v>0.1581962516764206</v>
      </c>
      <c r="M157" s="237">
        <f t="shared" si="26"/>
        <v>0.16554005453612897</v>
      </c>
      <c r="N157" s="237">
        <f t="shared" si="26"/>
        <v>0.16546588704655635</v>
      </c>
      <c r="O157" s="237">
        <f t="shared" si="26"/>
        <v>0.1696231096124273</v>
      </c>
      <c r="P157" s="237">
        <f t="shared" si="26"/>
        <v>0.17184539273342928</v>
      </c>
      <c r="Q157" s="237">
        <f t="shared" si="26"/>
        <v>0.1659157910132231</v>
      </c>
    </row>
    <row r="158" spans="1:17" x14ac:dyDescent="0.25">
      <c r="A158" s="142" t="s">
        <v>220</v>
      </c>
      <c r="B158" s="259">
        <f t="shared" ref="B158:Q158" si="27">IF(B$88=0,0,B$88/B$47)</f>
        <v>0.18555196709137509</v>
      </c>
      <c r="C158" s="259">
        <f t="shared" si="27"/>
        <v>0.20055645200627945</v>
      </c>
      <c r="D158" s="259">
        <f t="shared" si="27"/>
        <v>0.20119222608653917</v>
      </c>
      <c r="E158" s="259">
        <f t="shared" si="27"/>
        <v>0.2051144703989444</v>
      </c>
      <c r="F158" s="259">
        <f t="shared" si="27"/>
        <v>0.16966876836441835</v>
      </c>
      <c r="G158" s="259">
        <f t="shared" si="27"/>
        <v>0.14793632130785639</v>
      </c>
      <c r="H158" s="259">
        <f t="shared" si="27"/>
        <v>5.6000416779122979E-2</v>
      </c>
      <c r="I158" s="259">
        <f t="shared" si="27"/>
        <v>0.10234293915898408</v>
      </c>
      <c r="J158" s="259">
        <f t="shared" si="27"/>
        <v>0.13487202890461694</v>
      </c>
      <c r="K158" s="259">
        <f t="shared" si="27"/>
        <v>0.13187156654063698</v>
      </c>
      <c r="L158" s="259">
        <f t="shared" si="27"/>
        <v>0.12179137808901794</v>
      </c>
      <c r="M158" s="259">
        <f t="shared" si="27"/>
        <v>0.13377512993853558</v>
      </c>
      <c r="N158" s="259">
        <f t="shared" si="27"/>
        <v>0.14389702054608922</v>
      </c>
      <c r="O158" s="259">
        <f t="shared" si="27"/>
        <v>0.1396617042351081</v>
      </c>
      <c r="P158" s="259">
        <f t="shared" si="27"/>
        <v>0.14167583990867158</v>
      </c>
      <c r="Q158" s="259">
        <f t="shared" si="27"/>
        <v>0.13182242183006898</v>
      </c>
    </row>
    <row r="159" spans="1:17" x14ac:dyDescent="0.25">
      <c r="A159" s="140" t="s">
        <v>219</v>
      </c>
      <c r="B159" s="260">
        <f t="shared" ref="B159:Q159" si="28">IF(B$94=0,0,B$94/B$47)</f>
        <v>9.3511672983767873E-3</v>
      </c>
      <c r="C159" s="260">
        <f t="shared" si="28"/>
        <v>4.3494995546749012E-3</v>
      </c>
      <c r="D159" s="260">
        <f t="shared" si="28"/>
        <v>4.5806290593248533E-3</v>
      </c>
      <c r="E159" s="260">
        <f t="shared" si="28"/>
        <v>2.868187166929893E-3</v>
      </c>
      <c r="F159" s="260">
        <f t="shared" si="28"/>
        <v>1.7969216924573567E-2</v>
      </c>
      <c r="G159" s="260">
        <f t="shared" si="28"/>
        <v>2.5531035453147999E-2</v>
      </c>
      <c r="H159" s="260">
        <f t="shared" si="28"/>
        <v>6.3828052310054936E-2</v>
      </c>
      <c r="I159" s="260">
        <f t="shared" si="28"/>
        <v>4.2239838550309848E-2</v>
      </c>
      <c r="J159" s="260">
        <f t="shared" si="28"/>
        <v>2.9486561442275849E-2</v>
      </c>
      <c r="K159" s="260">
        <f t="shared" si="28"/>
        <v>2.9386840651926264E-2</v>
      </c>
      <c r="L159" s="260">
        <f t="shared" si="28"/>
        <v>3.6404873587402672E-2</v>
      </c>
      <c r="M159" s="260">
        <f t="shared" si="28"/>
        <v>3.1764924597593377E-2</v>
      </c>
      <c r="N159" s="260">
        <f t="shared" si="28"/>
        <v>2.1568866500467122E-2</v>
      </c>
      <c r="O159" s="260">
        <f t="shared" si="28"/>
        <v>2.9961405377319186E-2</v>
      </c>
      <c r="P159" s="260">
        <f t="shared" si="28"/>
        <v>3.0169552824757688E-2</v>
      </c>
      <c r="Q159" s="260">
        <f t="shared" si="28"/>
        <v>3.4093369183154108E-2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1.0000000000000002</v>
      </c>
      <c r="C162" s="77">
        <f t="shared" si="29"/>
        <v>1</v>
      </c>
      <c r="D162" s="77">
        <f t="shared" si="29"/>
        <v>0.99999999999999978</v>
      </c>
      <c r="E162" s="77">
        <f t="shared" si="29"/>
        <v>1</v>
      </c>
      <c r="F162" s="77">
        <f t="shared" si="29"/>
        <v>1</v>
      </c>
      <c r="G162" s="77">
        <f t="shared" si="29"/>
        <v>1</v>
      </c>
      <c r="H162" s="77">
        <f t="shared" si="29"/>
        <v>1</v>
      </c>
      <c r="I162" s="77">
        <f t="shared" si="29"/>
        <v>1</v>
      </c>
      <c r="J162" s="77">
        <f t="shared" si="29"/>
        <v>1.0000000000000002</v>
      </c>
      <c r="K162" s="77">
        <f t="shared" si="29"/>
        <v>1.0000000000000002</v>
      </c>
      <c r="L162" s="77">
        <f t="shared" si="29"/>
        <v>1</v>
      </c>
      <c r="M162" s="77">
        <f t="shared" si="29"/>
        <v>1</v>
      </c>
      <c r="N162" s="77">
        <f t="shared" si="29"/>
        <v>1</v>
      </c>
      <c r="O162" s="77">
        <f t="shared" si="29"/>
        <v>1</v>
      </c>
      <c r="P162" s="77">
        <f t="shared" si="29"/>
        <v>1</v>
      </c>
      <c r="Q162" s="77">
        <f t="shared" si="29"/>
        <v>0.99999999999999989</v>
      </c>
    </row>
    <row r="163" spans="1:17" x14ac:dyDescent="0.25">
      <c r="A163" s="132" t="s">
        <v>83</v>
      </c>
      <c r="B163" s="240">
        <f t="shared" ref="B163:Q163" si="30">IF(B$98=0,0,B$98/B$97)</f>
        <v>5.88606518106706E-3</v>
      </c>
      <c r="C163" s="240">
        <f t="shared" si="30"/>
        <v>5.9493547611462324E-3</v>
      </c>
      <c r="D163" s="240">
        <f t="shared" si="30"/>
        <v>5.9457763797958699E-3</v>
      </c>
      <c r="E163" s="240">
        <f t="shared" si="30"/>
        <v>5.9682236667746649E-3</v>
      </c>
      <c r="F163" s="240">
        <f t="shared" si="30"/>
        <v>5.7815264279821397E-3</v>
      </c>
      <c r="G163" s="240">
        <f t="shared" si="30"/>
        <v>5.6844767089730399E-3</v>
      </c>
      <c r="H163" s="240">
        <f t="shared" si="30"/>
        <v>5.2826573946596241E-3</v>
      </c>
      <c r="I163" s="240">
        <f t="shared" si="30"/>
        <v>5.4883779064941714E-3</v>
      </c>
      <c r="J163" s="240">
        <f t="shared" si="30"/>
        <v>5.6369743208471408E-3</v>
      </c>
      <c r="K163" s="240">
        <f t="shared" si="30"/>
        <v>5.6673452477009664E-3</v>
      </c>
      <c r="L163" s="240">
        <f t="shared" si="30"/>
        <v>5.5552801193524994E-3</v>
      </c>
      <c r="M163" s="240">
        <f t="shared" si="30"/>
        <v>5.6099372091740684E-3</v>
      </c>
      <c r="N163" s="240">
        <f t="shared" si="30"/>
        <v>5.736274079387791E-3</v>
      </c>
      <c r="O163" s="240">
        <f t="shared" si="30"/>
        <v>5.6344400526355757E-3</v>
      </c>
      <c r="P163" s="240">
        <f t="shared" si="30"/>
        <v>5.6361987320423341E-3</v>
      </c>
      <c r="Q163" s="240">
        <f t="shared" si="30"/>
        <v>5.5843824409793179E-3</v>
      </c>
    </row>
    <row r="164" spans="1:17" x14ac:dyDescent="0.25">
      <c r="A164" s="76" t="s">
        <v>82</v>
      </c>
      <c r="B164" s="239">
        <f t="shared" ref="B164:Q164" si="31">IF(B$99=0,0,B$99/B$97)</f>
        <v>1.5792773804342707E-3</v>
      </c>
      <c r="C164" s="239">
        <f t="shared" si="31"/>
        <v>1.5962584703749191E-3</v>
      </c>
      <c r="D164" s="239">
        <f t="shared" si="31"/>
        <v>1.5952983626371777E-3</v>
      </c>
      <c r="E164" s="239">
        <f t="shared" si="31"/>
        <v>1.601321145512868E-3</v>
      </c>
      <c r="F164" s="239">
        <f t="shared" si="31"/>
        <v>1.5512288143638743E-3</v>
      </c>
      <c r="G164" s="239">
        <f t="shared" si="31"/>
        <v>1.5251896147808371E-3</v>
      </c>
      <c r="H164" s="239">
        <f t="shared" si="31"/>
        <v>1.4173783462006024E-3</v>
      </c>
      <c r="I164" s="239">
        <f t="shared" si="31"/>
        <v>1.4725747704734244E-3</v>
      </c>
      <c r="J164" s="239">
        <f t="shared" si="31"/>
        <v>1.5124443520669363E-3</v>
      </c>
      <c r="K164" s="239">
        <f t="shared" si="31"/>
        <v>1.5205931095692063E-3</v>
      </c>
      <c r="L164" s="239">
        <f t="shared" si="31"/>
        <v>1.490525158078375E-3</v>
      </c>
      <c r="M164" s="239">
        <f t="shared" si="31"/>
        <v>1.5051900832839635E-3</v>
      </c>
      <c r="N164" s="239">
        <f t="shared" si="31"/>
        <v>1.5390872548758047E-3</v>
      </c>
      <c r="O164" s="239">
        <f t="shared" si="31"/>
        <v>1.5117643880605317E-3</v>
      </c>
      <c r="P164" s="239">
        <f t="shared" si="31"/>
        <v>1.5122362555171579E-3</v>
      </c>
      <c r="Q164" s="239">
        <f t="shared" si="31"/>
        <v>1.498333538864098E-3</v>
      </c>
    </row>
    <row r="165" spans="1:17" x14ac:dyDescent="0.25">
      <c r="A165" s="76" t="s">
        <v>81</v>
      </c>
      <c r="B165" s="239">
        <f t="shared" ref="B165:Q165" si="32">IF(B$100=0,0,B$100/B$97)</f>
        <v>1.6922059389342742E-2</v>
      </c>
      <c r="C165" s="239">
        <f t="shared" si="32"/>
        <v>1.7104012867579992E-2</v>
      </c>
      <c r="D165" s="239">
        <f t="shared" si="32"/>
        <v>1.709372525100325E-2</v>
      </c>
      <c r="E165" s="239">
        <f t="shared" si="32"/>
        <v>1.7158259759490622E-2</v>
      </c>
      <c r="F165" s="239">
        <f t="shared" si="32"/>
        <v>1.6621517187757718E-2</v>
      </c>
      <c r="G165" s="239">
        <f t="shared" si="32"/>
        <v>1.6342505478190938E-2</v>
      </c>
      <c r="H165" s="239">
        <f t="shared" si="32"/>
        <v>1.5187300754589163E-2</v>
      </c>
      <c r="I165" s="239">
        <f t="shared" si="32"/>
        <v>1.57787340146332E-2</v>
      </c>
      <c r="J165" s="239">
        <f t="shared" si="32"/>
        <v>1.6205939162957515E-2</v>
      </c>
      <c r="K165" s="239">
        <f t="shared" si="32"/>
        <v>1.6293253627225248E-2</v>
      </c>
      <c r="L165" s="239">
        <f t="shared" si="32"/>
        <v>1.5971073580105331E-2</v>
      </c>
      <c r="M165" s="239">
        <f t="shared" si="32"/>
        <v>1.6128209203235072E-2</v>
      </c>
      <c r="N165" s="239">
        <f t="shared" si="32"/>
        <v>1.6491419591678769E-2</v>
      </c>
      <c r="O165" s="239">
        <f t="shared" si="32"/>
        <v>1.6198653304601313E-2</v>
      </c>
      <c r="P165" s="239">
        <f t="shared" si="32"/>
        <v>1.6203709394952418E-2</v>
      </c>
      <c r="Q165" s="239">
        <f t="shared" si="32"/>
        <v>1.6054740885815922E-2</v>
      </c>
    </row>
    <row r="166" spans="1:17" x14ac:dyDescent="0.25">
      <c r="A166" s="76" t="s">
        <v>80</v>
      </c>
      <c r="B166" s="239">
        <f t="shared" ref="B166:Q166" si="33">IF(B$101=0,0,B$101/B$97)</f>
        <v>4.6798995818210943E-3</v>
      </c>
      <c r="C166" s="239">
        <f t="shared" si="33"/>
        <v>4.7302199351020712E-3</v>
      </c>
      <c r="D166" s="239">
        <f t="shared" si="33"/>
        <v>4.7273748314768139E-3</v>
      </c>
      <c r="E166" s="239">
        <f t="shared" si="33"/>
        <v>4.7452222466367721E-3</v>
      </c>
      <c r="F166" s="239">
        <f t="shared" si="33"/>
        <v>4.5967827878685133E-3</v>
      </c>
      <c r="G166" s="239">
        <f t="shared" si="33"/>
        <v>4.5196203838796046E-3</v>
      </c>
      <c r="H166" s="239">
        <f t="shared" si="33"/>
        <v>4.2001414139436841E-3</v>
      </c>
      <c r="I166" s="239">
        <f t="shared" si="33"/>
        <v>4.3637059188702124E-3</v>
      </c>
      <c r="J166" s="239">
        <f t="shared" si="33"/>
        <v>4.4818521296236093E-3</v>
      </c>
      <c r="K166" s="239">
        <f t="shared" si="33"/>
        <v>4.5059994816338987E-3</v>
      </c>
      <c r="L166" s="239">
        <f t="shared" si="33"/>
        <v>4.4168986084424751E-3</v>
      </c>
      <c r="M166" s="239">
        <f t="shared" si="33"/>
        <v>4.4603554312826772E-3</v>
      </c>
      <c r="N166" s="239">
        <f t="shared" si="33"/>
        <v>4.5608034976723543E-3</v>
      </c>
      <c r="O166" s="239">
        <f t="shared" si="33"/>
        <v>4.4798371806927563E-3</v>
      </c>
      <c r="P166" s="239">
        <f t="shared" si="33"/>
        <v>4.4812354735704347E-3</v>
      </c>
      <c r="Q166" s="239">
        <f t="shared" si="33"/>
        <v>4.4400373163265569E-3</v>
      </c>
    </row>
    <row r="167" spans="1:17" x14ac:dyDescent="0.25">
      <c r="A167" s="129" t="s">
        <v>79</v>
      </c>
      <c r="B167" s="238">
        <f t="shared" ref="B167:Q167" si="34">IF(B$102=0,0,B$102/B$97)</f>
        <v>8.3394550415307085E-3</v>
      </c>
      <c r="C167" s="238">
        <f t="shared" si="34"/>
        <v>8.4291245561268647E-3</v>
      </c>
      <c r="D167" s="238">
        <f t="shared" si="34"/>
        <v>8.5903931173236248E-3</v>
      </c>
      <c r="E167" s="238">
        <f t="shared" si="34"/>
        <v>8.4558582713220934E-3</v>
      </c>
      <c r="F167" s="238">
        <f t="shared" si="34"/>
        <v>8.1913431527508209E-3</v>
      </c>
      <c r="G167" s="238">
        <f t="shared" si="34"/>
        <v>8.0538418265553736E-3</v>
      </c>
      <c r="H167" s="238">
        <f t="shared" si="34"/>
        <v>7.4845389045772063E-3</v>
      </c>
      <c r="I167" s="238">
        <f t="shared" si="34"/>
        <v>7.7760064481380911E-3</v>
      </c>
      <c r="J167" s="238">
        <f t="shared" si="34"/>
        <v>7.9865398144377507E-3</v>
      </c>
      <c r="K167" s="238">
        <f t="shared" si="34"/>
        <v>8.0295697455166279E-3</v>
      </c>
      <c r="L167" s="238">
        <f t="shared" si="34"/>
        <v>7.8707943886633797E-3</v>
      </c>
      <c r="M167" s="238">
        <f t="shared" si="34"/>
        <v>7.9482332768248676E-3</v>
      </c>
      <c r="N167" s="238">
        <f t="shared" si="34"/>
        <v>8.1272290264173038E-3</v>
      </c>
      <c r="O167" s="238">
        <f t="shared" si="34"/>
        <v>7.9829492296984751E-3</v>
      </c>
      <c r="P167" s="238">
        <f t="shared" si="34"/>
        <v>7.9854409499553799E-3</v>
      </c>
      <c r="Q167" s="238">
        <f t="shared" si="34"/>
        <v>7.9120269430686015E-3</v>
      </c>
    </row>
    <row r="168" spans="1:17" x14ac:dyDescent="0.25">
      <c r="A168" s="127" t="s">
        <v>206</v>
      </c>
      <c r="B168" s="237">
        <f t="shared" ref="B168:Q168" si="35">IF(B$107=0,0,B$107/B$97)</f>
        <v>0.69027238629891441</v>
      </c>
      <c r="C168" s="237">
        <f t="shared" si="35"/>
        <v>0.71377353856665438</v>
      </c>
      <c r="D168" s="237">
        <f t="shared" si="35"/>
        <v>0.71269352766396643</v>
      </c>
      <c r="E168" s="237">
        <f t="shared" si="35"/>
        <v>0.72078007935495969</v>
      </c>
      <c r="F168" s="237">
        <f t="shared" si="35"/>
        <v>0.65145428778956971</v>
      </c>
      <c r="G168" s="237">
        <f t="shared" si="35"/>
        <v>0.61541707248302024</v>
      </c>
      <c r="H168" s="237">
        <f t="shared" si="35"/>
        <v>0.44866014595878906</v>
      </c>
      <c r="I168" s="237">
        <f t="shared" si="35"/>
        <v>0.54260022315628553</v>
      </c>
      <c r="J168" s="237">
        <f t="shared" si="35"/>
        <v>0.59777813642069288</v>
      </c>
      <c r="K168" s="237">
        <f t="shared" si="35"/>
        <v>0.59885638938876895</v>
      </c>
      <c r="L168" s="237">
        <f t="shared" si="35"/>
        <v>0.56744284479266671</v>
      </c>
      <c r="M168" s="237">
        <f t="shared" si="35"/>
        <v>0.58773851729991666</v>
      </c>
      <c r="N168" s="237">
        <f t="shared" si="35"/>
        <v>0.63465085295150792</v>
      </c>
      <c r="O168" s="237">
        <f t="shared" si="35"/>
        <v>0.59683709331292134</v>
      </c>
      <c r="P168" s="237">
        <f t="shared" si="35"/>
        <v>0.59749013908248783</v>
      </c>
      <c r="Q168" s="237">
        <f t="shared" si="35"/>
        <v>0.57824933285975577</v>
      </c>
    </row>
    <row r="169" spans="1:17" x14ac:dyDescent="0.25">
      <c r="A169" s="142" t="s">
        <v>218</v>
      </c>
      <c r="B169" s="235">
        <f t="shared" ref="B169:Q169" si="36">IF(B$108=0,0,B$108/B$97)</f>
        <v>0.62736125414445931</v>
      </c>
      <c r="C169" s="235">
        <f t="shared" si="36"/>
        <v>0.67054791817534221</v>
      </c>
      <c r="D169" s="235">
        <f t="shared" si="36"/>
        <v>0.66866988806826944</v>
      </c>
      <c r="E169" s="235">
        <f t="shared" si="36"/>
        <v>0.6834234197505813</v>
      </c>
      <c r="F169" s="235">
        <f t="shared" si="36"/>
        <v>0.55602755273518767</v>
      </c>
      <c r="G169" s="235">
        <f t="shared" si="36"/>
        <v>0.4898041143130249</v>
      </c>
      <c r="H169" s="235">
        <f t="shared" si="36"/>
        <v>0.18474708923657537</v>
      </c>
      <c r="I169" s="235">
        <f t="shared" si="36"/>
        <v>0.35599293893598299</v>
      </c>
      <c r="J169" s="235">
        <f t="shared" si="36"/>
        <v>0.45739009491059607</v>
      </c>
      <c r="K169" s="235">
        <f t="shared" si="36"/>
        <v>0.4601748032586741</v>
      </c>
      <c r="L169" s="235">
        <f t="shared" si="36"/>
        <v>0.40164474111291149</v>
      </c>
      <c r="M169" s="235">
        <f t="shared" si="36"/>
        <v>0.43894088641956541</v>
      </c>
      <c r="N169" s="235">
        <f t="shared" si="36"/>
        <v>0.52514888403636151</v>
      </c>
      <c r="O169" s="235">
        <f t="shared" si="36"/>
        <v>0.45566079619064814</v>
      </c>
      <c r="P169" s="235">
        <f t="shared" si="36"/>
        <v>0.45686085940141125</v>
      </c>
      <c r="Q169" s="235">
        <f t="shared" si="36"/>
        <v>0.42150317886907879</v>
      </c>
    </row>
    <row r="170" spans="1:17" x14ac:dyDescent="0.25">
      <c r="A170" s="142" t="s">
        <v>217</v>
      </c>
      <c r="B170" s="235">
        <f t="shared" ref="B170:Q170" si="37">IF(B$114=0,0,B$114/B$97)</f>
        <v>6.2911132154455165E-2</v>
      </c>
      <c r="C170" s="235">
        <f t="shared" si="37"/>
        <v>4.3225620391312183E-2</v>
      </c>
      <c r="D170" s="235">
        <f t="shared" si="37"/>
        <v>4.4023639595696919E-2</v>
      </c>
      <c r="E170" s="235">
        <f t="shared" si="37"/>
        <v>3.735665960437836E-2</v>
      </c>
      <c r="F170" s="235">
        <f t="shared" si="37"/>
        <v>9.5426735054382053E-2</v>
      </c>
      <c r="G170" s="235">
        <f t="shared" si="37"/>
        <v>0.12561295816999532</v>
      </c>
      <c r="H170" s="235">
        <f t="shared" si="37"/>
        <v>0.26391305672221366</v>
      </c>
      <c r="I170" s="235">
        <f t="shared" si="37"/>
        <v>0.18660728422030257</v>
      </c>
      <c r="J170" s="235">
        <f t="shared" si="37"/>
        <v>0.14038804151009679</v>
      </c>
      <c r="K170" s="235">
        <f t="shared" si="37"/>
        <v>0.13868158613009487</v>
      </c>
      <c r="L170" s="235">
        <f t="shared" si="37"/>
        <v>0.1657981036797552</v>
      </c>
      <c r="M170" s="235">
        <f t="shared" si="37"/>
        <v>0.14879763088035122</v>
      </c>
      <c r="N170" s="235">
        <f t="shared" si="37"/>
        <v>0.10950196891514641</v>
      </c>
      <c r="O170" s="235">
        <f t="shared" si="37"/>
        <v>0.14117629712227323</v>
      </c>
      <c r="P170" s="235">
        <f t="shared" si="37"/>
        <v>0.14062927968107655</v>
      </c>
      <c r="Q170" s="235">
        <f t="shared" si="37"/>
        <v>0.15674615399067701</v>
      </c>
    </row>
    <row r="171" spans="1:17" x14ac:dyDescent="0.25">
      <c r="A171" s="127" t="s">
        <v>205</v>
      </c>
      <c r="B171" s="237">
        <f t="shared" ref="B171:Q171" si="38">IF(B$115=0,0,B$115/B$97)</f>
        <v>5.0266278698165079E-2</v>
      </c>
      <c r="C171" s="237">
        <f t="shared" si="38"/>
        <v>3.4537465899616863E-2</v>
      </c>
      <c r="D171" s="237">
        <f t="shared" si="38"/>
        <v>3.5175086847776045E-2</v>
      </c>
      <c r="E171" s="237">
        <f t="shared" si="38"/>
        <v>2.9848139726622116E-2</v>
      </c>
      <c r="F171" s="237">
        <f t="shared" si="38"/>
        <v>7.6246392255712045E-2</v>
      </c>
      <c r="G171" s="237">
        <f t="shared" si="38"/>
        <v>0.10036532084611025</v>
      </c>
      <c r="H171" s="237">
        <f t="shared" si="38"/>
        <v>0.21086772415275934</v>
      </c>
      <c r="I171" s="237">
        <f t="shared" si="38"/>
        <v>0.14910006281076227</v>
      </c>
      <c r="J171" s="237">
        <f t="shared" si="38"/>
        <v>0.11217067915914711</v>
      </c>
      <c r="K171" s="237">
        <f t="shared" si="38"/>
        <v>0.11080721360417083</v>
      </c>
      <c r="L171" s="237">
        <f t="shared" si="38"/>
        <v>0.13247343358457828</v>
      </c>
      <c r="M171" s="237">
        <f t="shared" si="38"/>
        <v>0.11888997904369702</v>
      </c>
      <c r="N171" s="237">
        <f t="shared" si="38"/>
        <v>8.7492567674237368E-2</v>
      </c>
      <c r="O171" s="237">
        <f t="shared" si="38"/>
        <v>0.11280049895303945</v>
      </c>
      <c r="P171" s="237">
        <f t="shared" si="38"/>
        <v>0.11236342954719183</v>
      </c>
      <c r="Q171" s="237">
        <f t="shared" si="38"/>
        <v>0.12524088490438812</v>
      </c>
    </row>
    <row r="172" spans="1:17" x14ac:dyDescent="0.25">
      <c r="A172" s="127" t="s">
        <v>204</v>
      </c>
      <c r="B172" s="237">
        <f t="shared" ref="B172:Q172" si="39">IF(B$116=0,0,B$116/B$97)</f>
        <v>0.17595567497305706</v>
      </c>
      <c r="C172" s="237">
        <f t="shared" si="39"/>
        <v>0.18220592160127155</v>
      </c>
      <c r="D172" s="237">
        <f t="shared" si="39"/>
        <v>0.18191995584716286</v>
      </c>
      <c r="E172" s="237">
        <f t="shared" si="39"/>
        <v>0.1840693454640098</v>
      </c>
      <c r="F172" s="237">
        <f t="shared" si="39"/>
        <v>0.16563181142127814</v>
      </c>
      <c r="G172" s="237">
        <f t="shared" si="39"/>
        <v>0.15604753738680055</v>
      </c>
      <c r="H172" s="237">
        <f t="shared" si="39"/>
        <v>0.11351458485575421</v>
      </c>
      <c r="I172" s="237">
        <f t="shared" si="39"/>
        <v>0.13668153942225097</v>
      </c>
      <c r="J172" s="237">
        <f t="shared" si="39"/>
        <v>0.15135637589000084</v>
      </c>
      <c r="K172" s="237">
        <f t="shared" si="39"/>
        <v>0.15269900314817067</v>
      </c>
      <c r="L172" s="237">
        <f t="shared" si="39"/>
        <v>0.14328855640379454</v>
      </c>
      <c r="M172" s="237">
        <f t="shared" si="39"/>
        <v>0.14868628997917815</v>
      </c>
      <c r="N172" s="237">
        <f t="shared" si="39"/>
        <v>0.16116285556998627</v>
      </c>
      <c r="O172" s="237">
        <f t="shared" si="39"/>
        <v>0.15110610086329812</v>
      </c>
      <c r="P172" s="237">
        <f t="shared" si="39"/>
        <v>0.15127978158638786</v>
      </c>
      <c r="Q172" s="237">
        <f t="shared" si="39"/>
        <v>0.14616259486942676</v>
      </c>
    </row>
    <row r="173" spans="1:17" x14ac:dyDescent="0.25">
      <c r="A173" s="142" t="s">
        <v>216</v>
      </c>
      <c r="B173" s="235">
        <f t="shared" ref="B173:Q173" si="40">IF(B$117=0,0,B$117/B$97)</f>
        <v>0.16059924236729942</v>
      </c>
      <c r="C173" s="235">
        <f t="shared" si="40"/>
        <v>0.17165466773491997</v>
      </c>
      <c r="D173" s="235">
        <f t="shared" si="40"/>
        <v>0.171173907709741</v>
      </c>
      <c r="E173" s="235">
        <f t="shared" si="40"/>
        <v>0.17495068862307994</v>
      </c>
      <c r="F173" s="235">
        <f t="shared" si="40"/>
        <v>0.14233841046876752</v>
      </c>
      <c r="G173" s="235">
        <f t="shared" si="40"/>
        <v>0.12538576322238851</v>
      </c>
      <c r="H173" s="235">
        <f t="shared" si="40"/>
        <v>4.9094140801686059E-2</v>
      </c>
      <c r="I173" s="235">
        <f t="shared" si="40"/>
        <v>9.1131219697642415E-2</v>
      </c>
      <c r="J173" s="235">
        <f t="shared" si="40"/>
        <v>0.11708804492416817</v>
      </c>
      <c r="K173" s="235">
        <f t="shared" si="40"/>
        <v>0.11884721320044264</v>
      </c>
      <c r="L173" s="235">
        <f t="shared" si="40"/>
        <v>0.10281769984585429</v>
      </c>
      <c r="M173" s="235">
        <f t="shared" si="40"/>
        <v>0.11236520160803687</v>
      </c>
      <c r="N173" s="235">
        <f t="shared" si="40"/>
        <v>0.1344337291299349</v>
      </c>
      <c r="O173" s="235">
        <f t="shared" si="40"/>
        <v>0.11664535889213212</v>
      </c>
      <c r="P173" s="235">
        <f t="shared" si="40"/>
        <v>0.11695256505312507</v>
      </c>
      <c r="Q173" s="235">
        <f t="shared" si="40"/>
        <v>0.10790129408628581</v>
      </c>
    </row>
    <row r="174" spans="1:17" x14ac:dyDescent="0.25">
      <c r="A174" s="142" t="s">
        <v>215</v>
      </c>
      <c r="B174" s="259">
        <f t="shared" ref="B174:Q174" si="41">IF(B$123=0,0,B$123/B$97)</f>
        <v>1.5356432605757633E-2</v>
      </c>
      <c r="C174" s="259">
        <f t="shared" si="41"/>
        <v>1.0551253866351551E-2</v>
      </c>
      <c r="D174" s="259">
        <f t="shared" si="41"/>
        <v>1.0746048137421851E-2</v>
      </c>
      <c r="E174" s="259">
        <f t="shared" si="41"/>
        <v>9.1186568409298563E-3</v>
      </c>
      <c r="F174" s="259">
        <f t="shared" si="41"/>
        <v>2.3293400952510621E-2</v>
      </c>
      <c r="G174" s="259">
        <f t="shared" si="41"/>
        <v>3.0661774164412056E-2</v>
      </c>
      <c r="H174" s="259">
        <f t="shared" si="41"/>
        <v>6.4420444054068132E-2</v>
      </c>
      <c r="I174" s="259">
        <f t="shared" si="41"/>
        <v>4.5550319724608573E-2</v>
      </c>
      <c r="J174" s="259">
        <f t="shared" si="41"/>
        <v>3.4268330965832657E-2</v>
      </c>
      <c r="K174" s="259">
        <f t="shared" si="41"/>
        <v>3.3851789947728021E-2</v>
      </c>
      <c r="L174" s="259">
        <f t="shared" si="41"/>
        <v>4.0470856557940249E-2</v>
      </c>
      <c r="M174" s="259">
        <f t="shared" si="41"/>
        <v>3.6321088371141286E-2</v>
      </c>
      <c r="N174" s="259">
        <f t="shared" si="41"/>
        <v>2.6729126440051366E-2</v>
      </c>
      <c r="O174" s="259">
        <f t="shared" si="41"/>
        <v>3.4460741971165998E-2</v>
      </c>
      <c r="P174" s="259">
        <f t="shared" si="41"/>
        <v>3.4327216533262789E-2</v>
      </c>
      <c r="Q174" s="259">
        <f t="shared" si="41"/>
        <v>3.8261300783140946E-2</v>
      </c>
    </row>
    <row r="175" spans="1:17" x14ac:dyDescent="0.25">
      <c r="A175" s="72" t="s">
        <v>203</v>
      </c>
      <c r="B175" s="234">
        <f t="shared" ref="B175:Q175" si="42">IF(B$124=0,0,B$124/B$97)</f>
        <v>4.6098903455667604E-2</v>
      </c>
      <c r="C175" s="234">
        <f t="shared" si="42"/>
        <v>3.1674103342127252E-2</v>
      </c>
      <c r="D175" s="234">
        <f t="shared" si="42"/>
        <v>3.2258861698857853E-2</v>
      </c>
      <c r="E175" s="234">
        <f t="shared" si="42"/>
        <v>2.737355036467139E-2</v>
      </c>
      <c r="F175" s="234">
        <f t="shared" si="42"/>
        <v>6.9925110162717116E-2</v>
      </c>
      <c r="G175" s="234">
        <f t="shared" si="42"/>
        <v>9.2044435271689137E-2</v>
      </c>
      <c r="H175" s="234">
        <f t="shared" si="42"/>
        <v>0.19338552821872712</v>
      </c>
      <c r="I175" s="234">
        <f t="shared" si="42"/>
        <v>0.13673877555209218</v>
      </c>
      <c r="J175" s="234">
        <f t="shared" si="42"/>
        <v>0.10287105875022634</v>
      </c>
      <c r="K175" s="234">
        <f t="shared" si="42"/>
        <v>0.10162063264724382</v>
      </c>
      <c r="L175" s="234">
        <f t="shared" si="42"/>
        <v>0.12149059336431836</v>
      </c>
      <c r="M175" s="234">
        <f t="shared" si="42"/>
        <v>0.1090332884734076</v>
      </c>
      <c r="N175" s="234">
        <f t="shared" si="42"/>
        <v>8.023891035423647E-2</v>
      </c>
      <c r="O175" s="234">
        <f t="shared" si="42"/>
        <v>0.1034486627150524</v>
      </c>
      <c r="P175" s="234">
        <f t="shared" si="42"/>
        <v>0.10304782897789473</v>
      </c>
      <c r="Q175" s="234">
        <f t="shared" si="42"/>
        <v>0.11485766624137472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0.59011559263756841</v>
      </c>
      <c r="C180" s="253">
        <f>IF(C$5=0,0,C$5/NMM_fec!C$5)</f>
        <v>0.58806877994995987</v>
      </c>
      <c r="D180" s="253">
        <f>IF(D$5=0,0,D$5/NMM_fec!D$5)</f>
        <v>0.59125243464969479</v>
      </c>
      <c r="E180" s="253">
        <f>IF(E$5=0,0,E$5/NMM_fec!E$5)</f>
        <v>0.5915691787245676</v>
      </c>
      <c r="F180" s="253">
        <f>IF(F$5=0,0,F$5/NMM_fec!F$5)</f>
        <v>0.59462558179239577</v>
      </c>
      <c r="G180" s="253">
        <f>IF(G$5=0,0,G$5/NMM_fec!G$5)</f>
        <v>0.61605771338438597</v>
      </c>
      <c r="H180" s="253">
        <f>IF(H$5=0,0,H$5/NMM_fec!H$5)</f>
        <v>0.63008418990509729</v>
      </c>
      <c r="I180" s="253">
        <f>IF(I$5=0,0,I$5/NMM_fec!I$5)</f>
        <v>0.65787898889309415</v>
      </c>
      <c r="J180" s="253">
        <f>IF(J$5=0,0,J$5/NMM_fec!J$5)</f>
        <v>0.64397867946694265</v>
      </c>
      <c r="K180" s="253">
        <f>IF(K$5=0,0,K$5/NMM_fec!K$5)</f>
        <v>0.66089064175283596</v>
      </c>
      <c r="L180" s="253">
        <f>IF(L$5=0,0,L$5/NMM_fec!L$5)</f>
        <v>0.65402696422533502</v>
      </c>
      <c r="M180" s="253">
        <f>IF(M$5=0,0,M$5/NMM_fec!M$5)</f>
        <v>0.64198344252472894</v>
      </c>
      <c r="N180" s="253">
        <f>IF(N$5=0,0,N$5/NMM_fec!N$5)</f>
        <v>0.64198035139739706</v>
      </c>
      <c r="O180" s="253">
        <f>IF(O$5=0,0,O$5/NMM_fec!O$5)</f>
        <v>0.62499898892965056</v>
      </c>
      <c r="P180" s="253">
        <f>IF(P$5=0,0,P$5/NMM_fec!P$5)</f>
        <v>0.62499898892965045</v>
      </c>
      <c r="Q180" s="253">
        <f>IF(Q$5=0,0,Q$5/NMM_fec!Q$5)</f>
        <v>0.62499898892965056</v>
      </c>
    </row>
    <row r="181" spans="1:17" x14ac:dyDescent="0.25">
      <c r="A181" s="132" t="s">
        <v>83</v>
      </c>
      <c r="B181" s="252">
        <f>IF(B$6=0,0,B$6/NMM_fec!B$6)</f>
        <v>0.4811299606376459</v>
      </c>
      <c r="C181" s="252">
        <f>IF(C$6=0,0,C$6/NMM_fec!C$6)</f>
        <v>0.48112996063764585</v>
      </c>
      <c r="D181" s="252">
        <f>IF(D$6=0,0,D$6/NMM_fec!D$6)</f>
        <v>0.48112996063764579</v>
      </c>
      <c r="E181" s="252">
        <f>IF(E$6=0,0,E$6/NMM_fec!E$6)</f>
        <v>0.48112996063764585</v>
      </c>
      <c r="F181" s="252">
        <f>IF(F$6=0,0,F$6/NMM_fec!F$6)</f>
        <v>0.48549347662573278</v>
      </c>
      <c r="G181" s="252">
        <f>IF(G$6=0,0,G$6/NMM_fec!G$6)</f>
        <v>0.49491127087931935</v>
      </c>
      <c r="H181" s="252">
        <f>IF(H$6=0,0,H$6/NMM_fec!H$6)</f>
        <v>0.50793767229140407</v>
      </c>
      <c r="I181" s="252">
        <f>IF(I$6=0,0,I$6/NMM_fec!I$6)</f>
        <v>0.52272130431867481</v>
      </c>
      <c r="J181" s="252">
        <f>IF(J$6=0,0,J$6/NMM_fec!J$6)</f>
        <v>0.52272130431867481</v>
      </c>
      <c r="K181" s="252">
        <f>IF(K$6=0,0,K$6/NMM_fec!K$6)</f>
        <v>0.52272130431867481</v>
      </c>
      <c r="L181" s="252">
        <f>IF(L$6=0,0,L$6/NMM_fec!L$6)</f>
        <v>0.52272130431867481</v>
      </c>
      <c r="M181" s="252">
        <f>IF(M$6=0,0,M$6/NMM_fec!M$6)</f>
        <v>0.52272130431867481</v>
      </c>
      <c r="N181" s="252">
        <f>IF(N$6=0,0,N$6/NMM_fec!N$6)</f>
        <v>0.52272130431867481</v>
      </c>
      <c r="O181" s="252">
        <f>IF(O$6=0,0,O$6/NMM_fec!O$6)</f>
        <v>0.52272130431867481</v>
      </c>
      <c r="P181" s="252">
        <f>IF(P$6=0,0,P$6/NMM_fec!P$6)</f>
        <v>0.52272130431867481</v>
      </c>
      <c r="Q181" s="252">
        <f>IF(Q$6=0,0,Q$6/NMM_fec!Q$6)</f>
        <v>0.52272130431867481</v>
      </c>
    </row>
    <row r="182" spans="1:17" x14ac:dyDescent="0.25">
      <c r="A182" s="76" t="s">
        <v>82</v>
      </c>
      <c r="B182" s="251">
        <f>IF(B$7=0,0,B$7/NMM_fec!B$7)</f>
        <v>0.12510792508388585</v>
      </c>
      <c r="C182" s="251">
        <f>IF(C$7=0,0,C$7/NMM_fec!C$7)</f>
        <v>0.12510792508388585</v>
      </c>
      <c r="D182" s="251">
        <f>IF(D$7=0,0,D$7/NMM_fec!D$7)</f>
        <v>0.12510792508388585</v>
      </c>
      <c r="E182" s="251">
        <f>IF(E$7=0,0,E$7/NMM_fec!E$7)</f>
        <v>0.12510792508388588</v>
      </c>
      <c r="F182" s="251">
        <f>IF(F$7=0,0,F$7/NMM_fec!F$7)</f>
        <v>0.1262425674383475</v>
      </c>
      <c r="G182" s="251">
        <f>IF(G$7=0,0,G$7/NMM_fec!G$7)</f>
        <v>0.12869147063359149</v>
      </c>
      <c r="H182" s="251">
        <f>IF(H$7=0,0,H$7/NMM_fec!H$7)</f>
        <v>0.13207871770882215</v>
      </c>
      <c r="I182" s="251">
        <f>IF(I$7=0,0,I$7/NMM_fec!I$7)</f>
        <v>0.13592289637041355</v>
      </c>
      <c r="J182" s="251">
        <f>IF(J$7=0,0,J$7/NMM_fec!J$7)</f>
        <v>0.13592289637041352</v>
      </c>
      <c r="K182" s="251">
        <f>IF(K$7=0,0,K$7/NMM_fec!K$7)</f>
        <v>0.13592289637041352</v>
      </c>
      <c r="L182" s="251">
        <f>IF(L$7=0,0,L$7/NMM_fec!L$7)</f>
        <v>0.13592289637041352</v>
      </c>
      <c r="M182" s="251">
        <f>IF(M$7=0,0,M$7/NMM_fec!M$7)</f>
        <v>0.13592289637041352</v>
      </c>
      <c r="N182" s="251">
        <f>IF(N$7=0,0,N$7/NMM_fec!N$7)</f>
        <v>0.13592289637041355</v>
      </c>
      <c r="O182" s="251">
        <f>IF(O$7=0,0,O$7/NMM_fec!O$7)</f>
        <v>0.13592289637041352</v>
      </c>
      <c r="P182" s="251">
        <f>IF(P$7=0,0,P$7/NMM_fec!P$7)</f>
        <v>0.13592289637041352</v>
      </c>
      <c r="Q182" s="251">
        <f>IF(Q$7=0,0,Q$7/NMM_fec!Q$7)</f>
        <v>0.13592289637041352</v>
      </c>
    </row>
    <row r="183" spans="1:17" x14ac:dyDescent="0.25">
      <c r="A183" s="76" t="s">
        <v>81</v>
      </c>
      <c r="B183" s="251">
        <f>IF(B$8=0,0,B$8/NMM_fec!B$8)</f>
        <v>0.686200036158927</v>
      </c>
      <c r="C183" s="251">
        <f>IF(C$8=0,0,C$8/NMM_fec!C$8)</f>
        <v>0.686200036158927</v>
      </c>
      <c r="D183" s="251">
        <f>IF(D$8=0,0,D$8/NMM_fec!D$8)</f>
        <v>0.686200036158927</v>
      </c>
      <c r="E183" s="251">
        <f>IF(E$8=0,0,E$8/NMM_fec!E$8)</f>
        <v>0.68620003615892688</v>
      </c>
      <c r="F183" s="251">
        <f>IF(F$8=0,0,F$8/NMM_fec!F$8)</f>
        <v>0.69242339590321955</v>
      </c>
      <c r="G183" s="251">
        <f>IF(G$8=0,0,G$8/NMM_fec!G$8)</f>
        <v>0.70585529847853112</v>
      </c>
      <c r="H183" s="251">
        <f>IF(H$8=0,0,H$8/NMM_fec!H$8)</f>
        <v>0.72443389023396165</v>
      </c>
      <c r="I183" s="251">
        <f>IF(I$8=0,0,I$8/NMM_fec!I$8)</f>
        <v>0.7455186898964663</v>
      </c>
      <c r="J183" s="251">
        <f>IF(J$8=0,0,J$8/NMM_fec!J$8)</f>
        <v>0.7455186898964663</v>
      </c>
      <c r="K183" s="251">
        <f>IF(K$8=0,0,K$8/NMM_fec!K$8)</f>
        <v>0.7455186898964663</v>
      </c>
      <c r="L183" s="251">
        <f>IF(L$8=0,0,L$8/NMM_fec!L$8)</f>
        <v>0.7455186898964663</v>
      </c>
      <c r="M183" s="251">
        <f>IF(M$8=0,0,M$8/NMM_fec!M$8)</f>
        <v>0.7455186898964663</v>
      </c>
      <c r="N183" s="251">
        <f>IF(N$8=0,0,N$8/NMM_fec!N$8)</f>
        <v>0.7455186898964663</v>
      </c>
      <c r="O183" s="251">
        <f>IF(O$8=0,0,O$8/NMM_fec!O$8)</f>
        <v>0.7455186898964663</v>
      </c>
      <c r="P183" s="251">
        <f>IF(P$8=0,0,P$8/NMM_fec!P$8)</f>
        <v>0.7455186898964663</v>
      </c>
      <c r="Q183" s="251">
        <f>IF(Q$8=0,0,Q$8/NMM_fec!Q$8)</f>
        <v>0.7455186898964663</v>
      </c>
    </row>
    <row r="184" spans="1:17" x14ac:dyDescent="0.25">
      <c r="A184" s="76" t="s">
        <v>80</v>
      </c>
      <c r="B184" s="251">
        <f>IF(B$9=0,0,B$9/NMM_fec!B$9)</f>
        <v>0.4773709004111002</v>
      </c>
      <c r="C184" s="251">
        <f>IF(C$9=0,0,C$9/NMM_fec!C$9)</f>
        <v>0.4773709004111002</v>
      </c>
      <c r="D184" s="251">
        <f>IF(D$9=0,0,D$9/NMM_fec!D$9)</f>
        <v>0.47737090041110025</v>
      </c>
      <c r="E184" s="251">
        <f>IF(E$9=0,0,E$9/NMM_fec!E$9)</f>
        <v>0.4773709004111002</v>
      </c>
      <c r="F184" s="251">
        <f>IF(F$9=0,0,F$9/NMM_fec!F$9)</f>
        <v>0.48170032432274079</v>
      </c>
      <c r="G184" s="251">
        <f>IF(G$9=0,0,G$9/NMM_fec!G$9)</f>
        <v>0.49104453750947052</v>
      </c>
      <c r="H184" s="251">
        <f>IF(H$9=0,0,H$9/NMM_fec!H$9)</f>
        <v>0.50396916386814083</v>
      </c>
      <c r="I184" s="251">
        <f>IF(I$9=0,0,I$9/NMM_fec!I$9)</f>
        <v>0.51863729162898853</v>
      </c>
      <c r="J184" s="251">
        <f>IF(J$9=0,0,J$9/NMM_fec!J$9)</f>
        <v>0.51863729162898853</v>
      </c>
      <c r="K184" s="251">
        <f>IF(K$9=0,0,K$9/NMM_fec!K$9)</f>
        <v>0.51863729162898853</v>
      </c>
      <c r="L184" s="251">
        <f>IF(L$9=0,0,L$9/NMM_fec!L$9)</f>
        <v>0.51863729162898853</v>
      </c>
      <c r="M184" s="251">
        <f>IF(M$9=0,0,M$9/NMM_fec!M$9)</f>
        <v>0.51863729162898853</v>
      </c>
      <c r="N184" s="251">
        <f>IF(N$9=0,0,N$9/NMM_fec!N$9)</f>
        <v>0.51863729162898853</v>
      </c>
      <c r="O184" s="251">
        <f>IF(O$9=0,0,O$9/NMM_fec!O$9)</f>
        <v>0.51863729162898853</v>
      </c>
      <c r="P184" s="251">
        <f>IF(P$9=0,0,P$9/NMM_fec!P$9)</f>
        <v>0.51863729162898853</v>
      </c>
      <c r="Q184" s="251">
        <f>IF(Q$9=0,0,Q$9/NMM_fec!Q$9)</f>
        <v>0.51863729162898853</v>
      </c>
    </row>
    <row r="185" spans="1:17" x14ac:dyDescent="0.25">
      <c r="A185" s="129" t="s">
        <v>79</v>
      </c>
      <c r="B185" s="250">
        <f>IF(B$10=0,0,B$10/NMM_fec!B$10)</f>
        <v>0.75448030926067466</v>
      </c>
      <c r="C185" s="250">
        <f>IF(C$10=0,0,C$10/NMM_fec!C$10)</f>
        <v>0.75448030926067478</v>
      </c>
      <c r="D185" s="250">
        <f>IF(D$10=0,0,D$10/NMM_fec!D$10)</f>
        <v>0.7693780155635781</v>
      </c>
      <c r="E185" s="250">
        <f>IF(E$10=0,0,E$10/NMM_fec!E$10)</f>
        <v>0.75448030926067478</v>
      </c>
      <c r="F185" s="250">
        <f>IF(F$10=0,0,F$10/NMM_fec!F$10)</f>
        <v>0.76132292385859479</v>
      </c>
      <c r="G185" s="250">
        <f>IF(G$10=0,0,G$10/NMM_fec!G$10)</f>
        <v>0.77609136669591527</v>
      </c>
      <c r="H185" s="250">
        <f>IF(H$10=0,0,H$10/NMM_fec!H$10)</f>
        <v>0.79651861955898373</v>
      </c>
      <c r="I185" s="250">
        <f>IF(I$10=0,0,I$10/NMM_fec!I$10)</f>
        <v>0.81970146032231694</v>
      </c>
      <c r="J185" s="250">
        <f>IF(J$10=0,0,J$10/NMM_fec!J$10)</f>
        <v>0.81970146032231683</v>
      </c>
      <c r="K185" s="250">
        <f>IF(K$10=0,0,K$10/NMM_fec!K$10)</f>
        <v>0.81970146032231694</v>
      </c>
      <c r="L185" s="250">
        <f>IF(L$10=0,0,L$10/NMM_fec!L$10)</f>
        <v>0.81970146032231672</v>
      </c>
      <c r="M185" s="250">
        <f>IF(M$10=0,0,M$10/NMM_fec!M$10)</f>
        <v>0.81970146032231661</v>
      </c>
      <c r="N185" s="250">
        <f>IF(N$10=0,0,N$10/NMM_fec!N$10)</f>
        <v>0.81970146032231683</v>
      </c>
      <c r="O185" s="250">
        <f>IF(O$10=0,0,O$10/NMM_fec!O$10)</f>
        <v>0.81970146032231661</v>
      </c>
      <c r="P185" s="250">
        <f>IF(P$10=0,0,P$10/NMM_fec!P$10)</f>
        <v>0.81970146032231672</v>
      </c>
      <c r="Q185" s="250">
        <f>IF(Q$10=0,0,Q$10/NMM_fec!Q$10)</f>
        <v>0.81970146032231672</v>
      </c>
    </row>
    <row r="186" spans="1:17" x14ac:dyDescent="0.25">
      <c r="A186" s="127" t="s">
        <v>214</v>
      </c>
      <c r="B186" s="248">
        <f>IF(B$15=0,0,B$15/NMM_fec!B$15)</f>
        <v>0.67169198712507083</v>
      </c>
      <c r="C186" s="248">
        <f>IF(C$15=0,0,C$15/NMM_fec!C$15)</f>
        <v>0.67169198712507094</v>
      </c>
      <c r="D186" s="248">
        <f>IF(D$15=0,0,D$15/NMM_fec!D$15)</f>
        <v>0.67169198712507083</v>
      </c>
      <c r="E186" s="248">
        <f>IF(E$15=0,0,E$15/NMM_fec!E$15)</f>
        <v>0.67169198712507083</v>
      </c>
      <c r="F186" s="248">
        <f>IF(F$15=0,0,F$15/NMM_fec!F$15)</f>
        <v>0.67778376889855629</v>
      </c>
      <c r="G186" s="248">
        <f>IF(G$15=0,0,G$15/NMM_fec!G$15)</f>
        <v>0.69093168620585288</v>
      </c>
      <c r="H186" s="248">
        <f>IF(H$15=0,0,H$15/NMM_fec!H$15)</f>
        <v>0.70911747833148941</v>
      </c>
      <c r="I186" s="248">
        <f>IF(I$15=0,0,I$15/NMM_fec!I$15)</f>
        <v>0.72975649062696779</v>
      </c>
      <c r="J186" s="248">
        <f>IF(J$15=0,0,J$15/NMM_fec!J$15)</f>
        <v>0.72975649062696779</v>
      </c>
      <c r="K186" s="248">
        <f>IF(K$15=0,0,K$15/NMM_fec!K$15)</f>
        <v>0.72975649062696779</v>
      </c>
      <c r="L186" s="248">
        <f>IF(L$15=0,0,L$15/NMM_fec!L$15)</f>
        <v>0.72975649062696779</v>
      </c>
      <c r="M186" s="248">
        <f>IF(M$15=0,0,M$15/NMM_fec!M$15)</f>
        <v>0.72975649062696779</v>
      </c>
      <c r="N186" s="248">
        <f>IF(N$15=0,0,N$15/NMM_fec!N$15)</f>
        <v>0.72975649062696779</v>
      </c>
      <c r="O186" s="248">
        <f>IF(O$15=0,0,O$15/NMM_fec!O$15)</f>
        <v>0.72975649062696779</v>
      </c>
      <c r="P186" s="248">
        <f>IF(P$15=0,0,P$15/NMM_fec!P$15)</f>
        <v>0.72975649062696779</v>
      </c>
      <c r="Q186" s="248">
        <f>IF(Q$15=0,0,Q$15/NMM_fec!Q$15)</f>
        <v>0.72975649062696779</v>
      </c>
    </row>
    <row r="187" spans="1:17" x14ac:dyDescent="0.25">
      <c r="A187" s="127" t="s">
        <v>213</v>
      </c>
      <c r="B187" s="249">
        <f>IF(B$16=0,0,B$16/NMM_fec!B$16)</f>
        <v>0.46818474911664143</v>
      </c>
      <c r="C187" s="249">
        <f>IF(C$16=0,0,C$16/NMM_fec!C$16)</f>
        <v>0.46982074300844123</v>
      </c>
      <c r="D187" s="249">
        <f>IF(D$16=0,0,D$16/NMM_fec!D$16)</f>
        <v>0.46783956901601031</v>
      </c>
      <c r="E187" s="249">
        <f>IF(E$16=0,0,E$16/NMM_fec!E$16)</f>
        <v>0.4645079526509121</v>
      </c>
      <c r="F187" s="249">
        <f>IF(F$16=0,0,F$16/NMM_fec!F$16)</f>
        <v>0.46797048020732707</v>
      </c>
      <c r="G187" s="249">
        <f>IF(G$16=0,0,G$16/NMM_fec!G$16)</f>
        <v>0.48503369879320868</v>
      </c>
      <c r="H187" s="249">
        <f>IF(H$16=0,0,H$16/NMM_fec!H$16)</f>
        <v>0.47962799420374319</v>
      </c>
      <c r="I187" s="249">
        <f>IF(I$16=0,0,I$16/NMM_fec!I$16)</f>
        <v>0.51233624092303143</v>
      </c>
      <c r="J187" s="249">
        <f>IF(J$16=0,0,J$16/NMM_fec!J$16)</f>
        <v>0.50361219211231412</v>
      </c>
      <c r="K187" s="249">
        <f>IF(K$16=0,0,K$16/NMM_fec!K$16)</f>
        <v>0.5023233186928816</v>
      </c>
      <c r="L187" s="249">
        <f>IF(L$16=0,0,L$16/NMM_fec!L$16)</f>
        <v>0.48658426868327243</v>
      </c>
      <c r="M187" s="249">
        <f>IF(M$16=0,0,M$16/NMM_fec!M$16)</f>
        <v>0.50222246957258765</v>
      </c>
      <c r="N187" s="249">
        <f>IF(N$16=0,0,N$16/NMM_fec!N$16)</f>
        <v>0.50222246957258765</v>
      </c>
      <c r="O187" s="249">
        <f>IF(O$16=0,0,O$16/NMM_fec!O$16)</f>
        <v>0.50222246957258754</v>
      </c>
      <c r="P187" s="249">
        <f>IF(P$16=0,0,P$16/NMM_fec!P$16)</f>
        <v>0.50222246957258765</v>
      </c>
      <c r="Q187" s="249">
        <f>IF(Q$16=0,0,Q$16/NMM_fec!Q$16)</f>
        <v>0.50222246957258765</v>
      </c>
    </row>
    <row r="188" spans="1:17" x14ac:dyDescent="0.25">
      <c r="A188" s="127" t="s">
        <v>212</v>
      </c>
      <c r="B188" s="249">
        <f>IF(B$36=0,0,B$36/NMM_fec!B$36)</f>
        <v>0.65225703022770798</v>
      </c>
      <c r="C188" s="249">
        <f>IF(C$36=0,0,C$36/NMM_fec!C$36)</f>
        <v>0.64753643055472909</v>
      </c>
      <c r="D188" s="249">
        <f>IF(D$36=0,0,D$36/NMM_fec!D$36)</f>
        <v>0.65440398385362053</v>
      </c>
      <c r="E188" s="249">
        <f>IF(E$36=0,0,E$36/NMM_fec!E$36)</f>
        <v>0.65715594197087968</v>
      </c>
      <c r="F188" s="249">
        <f>IF(F$36=0,0,F$36/NMM_fec!F$36)</f>
        <v>0.65938729928375384</v>
      </c>
      <c r="G188" s="249">
        <f>IF(G$36=0,0,G$36/NMM_fec!G$36)</f>
        <v>0.68523002760716345</v>
      </c>
      <c r="H188" s="249">
        <f>IF(H$36=0,0,H$36/NMM_fec!H$36)</f>
        <v>0.71046811604794902</v>
      </c>
      <c r="I188" s="249">
        <f>IF(I$36=0,0,I$36/NMM_fec!I$36)</f>
        <v>0.73677881803827983</v>
      </c>
      <c r="J188" s="249">
        <f>IF(J$36=0,0,J$36/NMM_fec!J$36)</f>
        <v>0.71691671304262505</v>
      </c>
      <c r="K188" s="249">
        <f>IF(K$36=0,0,K$36/NMM_fec!K$36)</f>
        <v>0.74840150993452714</v>
      </c>
      <c r="L188" s="249">
        <f>IF(L$36=0,0,L$36/NMM_fec!L$36)</f>
        <v>0.74562327116123051</v>
      </c>
      <c r="M188" s="249">
        <f>IF(M$36=0,0,M$36/NMM_fec!M$36)</f>
        <v>0.71415026451601804</v>
      </c>
      <c r="N188" s="249">
        <f>IF(N$36=0,0,N$36/NMM_fec!N$36)</f>
        <v>0.71414465466070409</v>
      </c>
      <c r="O188" s="249">
        <f>IF(O$36=0,0,O$36/NMM_fec!O$36)</f>
        <v>0.68332645267419201</v>
      </c>
      <c r="P188" s="249">
        <f>IF(P$36=0,0,P$36/NMM_fec!P$36)</f>
        <v>0.68332645267419201</v>
      </c>
      <c r="Q188" s="249">
        <f>IF(Q$36=0,0,Q$36/NMM_fec!Q$36)</f>
        <v>0.68332645267419201</v>
      </c>
    </row>
    <row r="189" spans="1:17" x14ac:dyDescent="0.25">
      <c r="A189" s="72" t="s">
        <v>211</v>
      </c>
      <c r="B189" s="247">
        <f>IF(B$44=0,0,B$44/NMM_fec!B$44)</f>
        <v>0.70900820863201919</v>
      </c>
      <c r="C189" s="247">
        <f>IF(C$44=0,0,C$44/NMM_fec!C$44)</f>
        <v>0.70900820863201919</v>
      </c>
      <c r="D189" s="247">
        <f>IF(D$44=0,0,D$44/NMM_fec!D$44)</f>
        <v>0.70900820863201919</v>
      </c>
      <c r="E189" s="247">
        <f>IF(E$44=0,0,E$44/NMM_fec!E$44)</f>
        <v>0.7090082086320193</v>
      </c>
      <c r="F189" s="247">
        <f>IF(F$44=0,0,F$44/NMM_fec!F$44)</f>
        <v>0.7154384227262538</v>
      </c>
      <c r="G189" s="247">
        <f>IF(G$44=0,0,G$44/NMM_fec!G$44)</f>
        <v>0.72931677988395571</v>
      </c>
      <c r="H189" s="247">
        <f>IF(H$44=0,0,H$44/NMM_fec!H$44)</f>
        <v>0.74851289379434982</v>
      </c>
      <c r="I189" s="247">
        <f>IF(I$44=0,0,I$44/NMM_fec!I$44)</f>
        <v>0.77029851788402171</v>
      </c>
      <c r="J189" s="247">
        <f>IF(J$44=0,0,J$44/NMM_fec!J$44)</f>
        <v>0.77029851788402137</v>
      </c>
      <c r="K189" s="247">
        <f>IF(K$44=0,0,K$44/NMM_fec!K$44)</f>
        <v>0.77029851788402148</v>
      </c>
      <c r="L189" s="247">
        <f>IF(L$44=0,0,L$44/NMM_fec!L$44)</f>
        <v>0.77029851788402148</v>
      </c>
      <c r="M189" s="247">
        <f>IF(M$44=0,0,M$44/NMM_fec!M$44)</f>
        <v>0.77029851788402148</v>
      </c>
      <c r="N189" s="247">
        <f>IF(N$44=0,0,N$44/NMM_fec!N$44)</f>
        <v>0.77029851788402148</v>
      </c>
      <c r="O189" s="247">
        <f>IF(O$44=0,0,O$44/NMM_fec!O$44)</f>
        <v>0.77029851788402159</v>
      </c>
      <c r="P189" s="247">
        <f>IF(P$44=0,0,P$44/NMM_fec!P$44)</f>
        <v>0.77029851788402148</v>
      </c>
      <c r="Q189" s="247">
        <f>IF(Q$44=0,0,Q$44/NMM_fec!Q$44)</f>
        <v>0.77029851788402148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0.4167799375301004</v>
      </c>
      <c r="C191" s="253">
        <f>IF(C$47=0,0,C$47/NMM_fec!C$47)</f>
        <v>0.41655372982517941</v>
      </c>
      <c r="D191" s="253">
        <f>IF(D$47=0,0,D$47/NMM_fec!D$47)</f>
        <v>0.41967855730919029</v>
      </c>
      <c r="E191" s="253">
        <f>IF(E$47=0,0,E$47/NMM_fec!E$47)</f>
        <v>0.41915364587948739</v>
      </c>
      <c r="F191" s="253">
        <f>IF(F$47=0,0,F$47/NMM_fec!F$47)</f>
        <v>0.42557555239401368</v>
      </c>
      <c r="G191" s="253">
        <f>IF(G$47=0,0,G$47/NMM_fec!G$47)</f>
        <v>0.43818359791289607</v>
      </c>
      <c r="H191" s="253">
        <f>IF(H$47=0,0,H$47/NMM_fec!H$47)</f>
        <v>0.45039105688511816</v>
      </c>
      <c r="I191" s="253">
        <f>IF(I$47=0,0,I$47/NMM_fec!I$47)</f>
        <v>0.44246177404492304</v>
      </c>
      <c r="J191" s="253">
        <f>IF(J$47=0,0,J$47/NMM_fec!J$47)</f>
        <v>0.46337733643160839</v>
      </c>
      <c r="K191" s="253">
        <f>IF(K$47=0,0,K$47/NMM_fec!K$47)</f>
        <v>0.45512083152267835</v>
      </c>
      <c r="L191" s="253">
        <f>IF(L$47=0,0,L$47/NMM_fec!L$47)</f>
        <v>0.46551550591144319</v>
      </c>
      <c r="M191" s="253">
        <f>IF(M$47=0,0,M$47/NMM_fec!M$47)</f>
        <v>0.46401967637957581</v>
      </c>
      <c r="N191" s="253">
        <f>IF(N$47=0,0,N$47/NMM_fec!N$47)</f>
        <v>0.45839626340259049</v>
      </c>
      <c r="O191" s="253">
        <f>IF(O$47=0,0,O$47/NMM_fec!O$47)</f>
        <v>0.54471166368551371</v>
      </c>
      <c r="P191" s="253">
        <f>IF(P$47=0,0,P$47/NMM_fec!P$47)</f>
        <v>0.53821397270443894</v>
      </c>
      <c r="Q191" s="253">
        <f>IF(Q$47=0,0,Q$47/NMM_fec!Q$47)</f>
        <v>0.53889191336255704</v>
      </c>
    </row>
    <row r="192" spans="1:17" x14ac:dyDescent="0.25">
      <c r="A192" s="132" t="s">
        <v>83</v>
      </c>
      <c r="B192" s="252">
        <f>IF(B$48=0,0,B$48/NMM_fec!B$48)</f>
        <v>0.38059284819159211</v>
      </c>
      <c r="C192" s="252">
        <f>IF(C$48=0,0,C$48/NMM_fec!C$48)</f>
        <v>0.38447935628984292</v>
      </c>
      <c r="D192" s="252">
        <f>IF(D$48=0,0,D$48/NMM_fec!D$48)</f>
        <v>0.38944855245834997</v>
      </c>
      <c r="E192" s="252">
        <f>IF(E$48=0,0,E$48/NMM_fec!E$48)</f>
        <v>0.38944855245834992</v>
      </c>
      <c r="F192" s="252">
        <f>IF(F$48=0,0,F$48/NMM_fec!F$48)</f>
        <v>0.38944855245834997</v>
      </c>
      <c r="G192" s="252">
        <f>IF(G$48=0,0,G$48/NMM_fec!G$48)</f>
        <v>0.39023328258907553</v>
      </c>
      <c r="H192" s="252">
        <f>IF(H$48=0,0,H$48/NMM_fec!H$48)</f>
        <v>0.39023328258907547</v>
      </c>
      <c r="I192" s="252">
        <f>IF(I$48=0,0,I$48/NMM_fec!I$48)</f>
        <v>0.39023328258907547</v>
      </c>
      <c r="J192" s="252">
        <f>IF(J$48=0,0,J$48/NMM_fec!J$48)</f>
        <v>0.4115182072015719</v>
      </c>
      <c r="K192" s="252">
        <f>IF(K$48=0,0,K$48/NMM_fec!K$48)</f>
        <v>0.41151820720157184</v>
      </c>
      <c r="L192" s="252">
        <f>IF(L$48=0,0,L$48/NMM_fec!L$48)</f>
        <v>0.41151820720157184</v>
      </c>
      <c r="M192" s="252">
        <f>IF(M$48=0,0,M$48/NMM_fec!M$48)</f>
        <v>0.4115182072015719</v>
      </c>
      <c r="N192" s="252">
        <f>IF(N$48=0,0,N$48/NMM_fec!N$48)</f>
        <v>0.41525696000233642</v>
      </c>
      <c r="O192" s="252">
        <f>IF(O$48=0,0,O$48/NMM_fec!O$48)</f>
        <v>0.48795348317761883</v>
      </c>
      <c r="P192" s="252">
        <f>IF(P$48=0,0,P$48/NMM_fec!P$48)</f>
        <v>0.48795348317761883</v>
      </c>
      <c r="Q192" s="252">
        <f>IF(Q$48=0,0,Q$48/NMM_fec!Q$48)</f>
        <v>0.48819189385723966</v>
      </c>
    </row>
    <row r="193" spans="1:17" x14ac:dyDescent="0.25">
      <c r="A193" s="76" t="s">
        <v>82</v>
      </c>
      <c r="B193" s="251">
        <f>IF(B$49=0,0,B$49/NMM_fec!B$49)</f>
        <v>9.9286545387207811E-2</v>
      </c>
      <c r="C193" s="251">
        <f>IF(C$49=0,0,C$49/NMM_fec!C$49)</f>
        <v>0.10030043191851873</v>
      </c>
      <c r="D193" s="251">
        <f>IF(D$49=0,0,D$49/NMM_fec!D$49)</f>
        <v>0.10159676295381466</v>
      </c>
      <c r="E193" s="251">
        <f>IF(E$49=0,0,E$49/NMM_fec!E$49)</f>
        <v>0.10159676295381466</v>
      </c>
      <c r="F193" s="251">
        <f>IF(F$49=0,0,F$49/NMM_fec!F$49)</f>
        <v>0.10159676295381466</v>
      </c>
      <c r="G193" s="251">
        <f>IF(G$49=0,0,G$49/NMM_fec!G$49)</f>
        <v>0.10180147816092169</v>
      </c>
      <c r="H193" s="251">
        <f>IF(H$49=0,0,H$49/NMM_fec!H$49)</f>
        <v>0.10180147816092168</v>
      </c>
      <c r="I193" s="251">
        <f>IF(I$49=0,0,I$49/NMM_fec!I$49)</f>
        <v>0.10180147816092168</v>
      </c>
      <c r="J193" s="251">
        <f>IF(J$49=0,0,J$49/NMM_fec!J$49)</f>
        <v>0.10735414853726585</v>
      </c>
      <c r="K193" s="251">
        <f>IF(K$49=0,0,K$49/NMM_fec!K$49)</f>
        <v>0.10735414853726585</v>
      </c>
      <c r="L193" s="251">
        <f>IF(L$49=0,0,L$49/NMM_fec!L$49)</f>
        <v>0.10735414853726584</v>
      </c>
      <c r="M193" s="251">
        <f>IF(M$49=0,0,M$49/NMM_fec!M$49)</f>
        <v>0.10735414853726585</v>
      </c>
      <c r="N193" s="251">
        <f>IF(N$49=0,0,N$49/NMM_fec!N$49)</f>
        <v>0.10832948964366992</v>
      </c>
      <c r="O193" s="251">
        <f>IF(O$49=0,0,O$49/NMM_fec!O$49)</f>
        <v>0.12729407786972458</v>
      </c>
      <c r="P193" s="251">
        <f>IF(P$49=0,0,P$49/NMM_fec!P$49)</f>
        <v>0.12729407786972458</v>
      </c>
      <c r="Q193" s="251">
        <f>IF(Q$49=0,0,Q$49/NMM_fec!Q$49)</f>
        <v>0.12735627287122145</v>
      </c>
    </row>
    <row r="194" spans="1:17" x14ac:dyDescent="0.25">
      <c r="A194" s="76" t="s">
        <v>81</v>
      </c>
      <c r="B194" s="251">
        <f>IF(B$50=0,0,B$50/NMM_fec!B$50)</f>
        <v>0.54300574032818649</v>
      </c>
      <c r="C194" s="251">
        <f>IF(C$50=0,0,C$50/NMM_fec!C$50)</f>
        <v>0.54855076361806132</v>
      </c>
      <c r="D194" s="251">
        <f>IF(D$50=0,0,D$50/NMM_fec!D$50)</f>
        <v>0.55564049758741285</v>
      </c>
      <c r="E194" s="251">
        <f>IF(E$50=0,0,E$50/NMM_fec!E$50)</f>
        <v>0.55564049758741296</v>
      </c>
      <c r="F194" s="251">
        <f>IF(F$50=0,0,F$50/NMM_fec!F$50)</f>
        <v>0.55564049758741285</v>
      </c>
      <c r="G194" s="251">
        <f>IF(G$50=0,0,G$50/NMM_fec!G$50)</f>
        <v>0.5567601007739077</v>
      </c>
      <c r="H194" s="251">
        <f>IF(H$50=0,0,H$50/NMM_fec!H$50)</f>
        <v>0.5567601007739077</v>
      </c>
      <c r="I194" s="251">
        <f>IF(I$50=0,0,I$50/NMM_fec!I$50)</f>
        <v>0.55676010077390781</v>
      </c>
      <c r="J194" s="251">
        <f>IF(J$50=0,0,J$50/NMM_fec!J$50)</f>
        <v>0.58712808141767414</v>
      </c>
      <c r="K194" s="251">
        <f>IF(K$50=0,0,K$50/NMM_fec!K$50)</f>
        <v>0.58712808141767414</v>
      </c>
      <c r="L194" s="251">
        <f>IF(L$50=0,0,L$50/NMM_fec!L$50)</f>
        <v>0.58712808141767414</v>
      </c>
      <c r="M194" s="251">
        <f>IF(M$50=0,0,M$50/NMM_fec!M$50)</f>
        <v>0.58712808141767403</v>
      </c>
      <c r="N194" s="251">
        <f>IF(N$50=0,0,N$50/NMM_fec!N$50)</f>
        <v>0.59246229681906626</v>
      </c>
      <c r="O194" s="251">
        <f>IF(O$50=0,0,O$50/NMM_fec!O$50)</f>
        <v>0.69618108600190354</v>
      </c>
      <c r="P194" s="251">
        <f>IF(P$50=0,0,P$50/NMM_fec!P$50)</f>
        <v>0.69618108600190365</v>
      </c>
      <c r="Q194" s="251">
        <f>IF(Q$50=0,0,Q$50/NMM_fec!Q$50)</f>
        <v>0.69652123524066301</v>
      </c>
    </row>
    <row r="195" spans="1:17" x14ac:dyDescent="0.25">
      <c r="A195" s="76" t="s">
        <v>80</v>
      </c>
      <c r="B195" s="251">
        <f>IF(B$51=0,0,B$51/NMM_fec!B$51)</f>
        <v>0.37880902923987231</v>
      </c>
      <c r="C195" s="251">
        <f>IF(C$51=0,0,C$51/NMM_fec!C$51)</f>
        <v>0.38267732147612088</v>
      </c>
      <c r="D195" s="251">
        <f>IF(D$51=0,0,D$51/NMM_fec!D$51)</f>
        <v>0.38762322727976101</v>
      </c>
      <c r="E195" s="251">
        <f>IF(E$51=0,0,E$51/NMM_fec!E$51)</f>
        <v>0.38762322727976101</v>
      </c>
      <c r="F195" s="251">
        <f>IF(F$51=0,0,F$51/NMM_fec!F$51)</f>
        <v>0.38762322727976095</v>
      </c>
      <c r="G195" s="251">
        <f>IF(G$51=0,0,G$51/NMM_fec!G$51)</f>
        <v>0.38840427942103972</v>
      </c>
      <c r="H195" s="251">
        <f>IF(H$51=0,0,H$51/NMM_fec!H$51)</f>
        <v>0.38840427942103978</v>
      </c>
      <c r="I195" s="251">
        <f>IF(I$51=0,0,I$51/NMM_fec!I$51)</f>
        <v>0.38840427942103967</v>
      </c>
      <c r="J195" s="251">
        <f>IF(J$51=0,0,J$51/NMM_fec!J$51)</f>
        <v>0.4095894426951659</v>
      </c>
      <c r="K195" s="251">
        <f>IF(K$51=0,0,K$51/NMM_fec!K$51)</f>
        <v>0.4095894426951659</v>
      </c>
      <c r="L195" s="251">
        <f>IF(L$51=0,0,L$51/NMM_fec!L$51)</f>
        <v>0.4095894426951659</v>
      </c>
      <c r="M195" s="251">
        <f>IF(M$51=0,0,M$51/NMM_fec!M$51)</f>
        <v>0.40958944269516584</v>
      </c>
      <c r="N195" s="251">
        <f>IF(N$51=0,0,N$51/NMM_fec!N$51)</f>
        <v>0.41331067215534883</v>
      </c>
      <c r="O195" s="251">
        <f>IF(O$51=0,0,O$51/NMM_fec!O$51)</f>
        <v>0.48566647049468026</v>
      </c>
      <c r="P195" s="251">
        <f>IF(P$51=0,0,P$51/NMM_fec!P$51)</f>
        <v>0.48566647049468026</v>
      </c>
      <c r="Q195" s="251">
        <f>IF(Q$51=0,0,Q$51/NMM_fec!Q$51)</f>
        <v>0.48590376375580357</v>
      </c>
    </row>
    <row r="196" spans="1:17" x14ac:dyDescent="0.25">
      <c r="A196" s="129" t="s">
        <v>79</v>
      </c>
      <c r="B196" s="250">
        <f>IF(B$52=0,0,B$52/NMM_fec!B$52)</f>
        <v>0.59710192690957442</v>
      </c>
      <c r="C196" s="250">
        <f>IF(C$52=0,0,C$52/NMM_fec!C$52)</f>
        <v>0.60319936538074348</v>
      </c>
      <c r="D196" s="250">
        <f>IF(D$52=0,0,D$52/NMM_fec!D$52)</f>
        <v>0.62305990734126482</v>
      </c>
      <c r="E196" s="250">
        <f>IF(E$52=0,0,E$52/NMM_fec!E$52)</f>
        <v>0.61099540416997911</v>
      </c>
      <c r="F196" s="250">
        <f>IF(F$52=0,0,F$52/NMM_fec!F$52)</f>
        <v>0.61099540416997911</v>
      </c>
      <c r="G196" s="250">
        <f>IF(G$52=0,0,G$52/NMM_fec!G$52)</f>
        <v>0.6122265462562968</v>
      </c>
      <c r="H196" s="250">
        <f>IF(H$52=0,0,H$52/NMM_fec!H$52)</f>
        <v>0.6122265462562968</v>
      </c>
      <c r="I196" s="250">
        <f>IF(I$52=0,0,I$52/NMM_fec!I$52)</f>
        <v>0.6122265462562968</v>
      </c>
      <c r="J196" s="250">
        <f>IF(J$52=0,0,J$52/NMM_fec!J$52)</f>
        <v>0.64561989445144907</v>
      </c>
      <c r="K196" s="250">
        <f>IF(K$52=0,0,K$52/NMM_fec!K$52)</f>
        <v>0.64561989445144907</v>
      </c>
      <c r="L196" s="250">
        <f>IF(L$52=0,0,L$52/NMM_fec!L$52)</f>
        <v>0.64561989445144918</v>
      </c>
      <c r="M196" s="250">
        <f>IF(M$52=0,0,M$52/NMM_fec!M$52)</f>
        <v>0.64561989445144907</v>
      </c>
      <c r="N196" s="250">
        <f>IF(N$52=0,0,N$52/NMM_fec!N$52)</f>
        <v>0.65148552359341161</v>
      </c>
      <c r="O196" s="250">
        <f>IF(O$52=0,0,O$52/NMM_fec!O$52)</f>
        <v>0.7655371519249462</v>
      </c>
      <c r="P196" s="250">
        <f>IF(P$52=0,0,P$52/NMM_fec!P$52)</f>
        <v>0.7655371519249462</v>
      </c>
      <c r="Q196" s="250">
        <f>IF(Q$52=0,0,Q$52/NMM_fec!Q$52)</f>
        <v>0.76591118805535119</v>
      </c>
    </row>
    <row r="197" spans="1:17" x14ac:dyDescent="0.25">
      <c r="A197" s="127" t="s">
        <v>210</v>
      </c>
      <c r="B197" s="249">
        <f>IF(B$57=0,0,B$57/NMM_fec!B$57)</f>
        <v>0.45979396067790768</v>
      </c>
      <c r="C197" s="249">
        <f>IF(C$57=0,0,C$57/NMM_fec!C$57)</f>
        <v>0.46448924846429807</v>
      </c>
      <c r="D197" s="249">
        <f>IF(D$57=0,0,D$57/NMM_fec!D$57)</f>
        <v>0.47049253097094468</v>
      </c>
      <c r="E197" s="249">
        <f>IF(E$57=0,0,E$57/NMM_fec!E$57)</f>
        <v>0.47049253097094468</v>
      </c>
      <c r="F197" s="249">
        <f>IF(F$57=0,0,F$57/NMM_fec!F$57)</f>
        <v>0.47049253097094462</v>
      </c>
      <c r="G197" s="249">
        <f>IF(G$57=0,0,G$57/NMM_fec!G$57)</f>
        <v>0.47144056290739322</v>
      </c>
      <c r="H197" s="249">
        <f>IF(H$57=0,0,H$57/NMM_fec!H$57)</f>
        <v>0.47144056290739333</v>
      </c>
      <c r="I197" s="249">
        <f>IF(I$57=0,0,I$57/NMM_fec!I$57)</f>
        <v>0.47144056290739339</v>
      </c>
      <c r="J197" s="249">
        <f>IF(J$57=0,0,J$57/NMM_fec!J$57)</f>
        <v>0.49715486583455626</v>
      </c>
      <c r="K197" s="249">
        <f>IF(K$57=0,0,K$57/NMM_fec!K$57)</f>
        <v>0.49715486583455631</v>
      </c>
      <c r="L197" s="249">
        <f>IF(L$57=0,0,L$57/NMM_fec!L$57)</f>
        <v>0.49715486583455637</v>
      </c>
      <c r="M197" s="249">
        <f>IF(M$57=0,0,M$57/NMM_fec!M$57)</f>
        <v>0.49715486583455631</v>
      </c>
      <c r="N197" s="249">
        <f>IF(N$57=0,0,N$57/NMM_fec!N$57)</f>
        <v>0.50167165054668994</v>
      </c>
      <c r="O197" s="249">
        <f>IF(O$57=0,0,O$57/NMM_fec!O$57)</f>
        <v>0.58949627068103849</v>
      </c>
      <c r="P197" s="249">
        <f>IF(P$57=0,0,P$57/NMM_fec!P$57)</f>
        <v>0.5894962706810386</v>
      </c>
      <c r="Q197" s="249">
        <f>IF(Q$57=0,0,Q$57/NMM_fec!Q$57)</f>
        <v>0.58978429446070657</v>
      </c>
    </row>
    <row r="198" spans="1:17" x14ac:dyDescent="0.25">
      <c r="A198" s="127" t="s">
        <v>209</v>
      </c>
      <c r="B198" s="249">
        <f>IF(B$58=0,0,B$58/NMM_fec!B$58)</f>
        <v>0.37625004429087305</v>
      </c>
      <c r="C198" s="249">
        <f>IF(C$58=0,0,C$58/NMM_fec!C$58)</f>
        <v>0.36347356959757743</v>
      </c>
      <c r="D198" s="249">
        <f>IF(D$58=0,0,D$58/NMM_fec!D$58)</f>
        <v>0.35574829956652759</v>
      </c>
      <c r="E198" s="249">
        <f>IF(E$58=0,0,E$58/NMM_fec!E$58)</f>
        <v>0.35740275354897449</v>
      </c>
      <c r="F198" s="249">
        <f>IF(F$58=0,0,F$58/NMM_fec!F$58)</f>
        <v>0.35489484345109001</v>
      </c>
      <c r="G198" s="249">
        <f>IF(G$58=0,0,G$58/NMM_fec!G$58)</f>
        <v>0.40238800984906498</v>
      </c>
      <c r="H198" s="249">
        <f>IF(H$58=0,0,H$58/NMM_fec!H$58)</f>
        <v>0.38352489874201029</v>
      </c>
      <c r="I198" s="249">
        <f>IF(I$58=0,0,I$58/NMM_fec!I$58)</f>
        <v>0.40704506371712945</v>
      </c>
      <c r="J198" s="249">
        <f>IF(J$58=0,0,J$58/NMM_fec!J$58)</f>
        <v>0.39925871431886245</v>
      </c>
      <c r="K198" s="249">
        <f>IF(K$58=0,0,K$58/NMM_fec!K$58)</f>
        <v>0.40339190623289106</v>
      </c>
      <c r="L198" s="249">
        <f>IF(L$58=0,0,L$58/NMM_fec!L$58)</f>
        <v>0.41939796943253327</v>
      </c>
      <c r="M198" s="249">
        <f>IF(M$58=0,0,M$58/NMM_fec!M$58)</f>
        <v>0.41913344540717501</v>
      </c>
      <c r="N198" s="249">
        <f>IF(N$58=0,0,N$58/NMM_fec!N$58)</f>
        <v>0.36401644194805</v>
      </c>
      <c r="O198" s="249">
        <f>IF(O$58=0,0,O$58/NMM_fec!O$58)</f>
        <v>0.44004836926484481</v>
      </c>
      <c r="P198" s="249">
        <f>IF(P$58=0,0,P$58/NMM_fec!P$58)</f>
        <v>0.43771356702073638</v>
      </c>
      <c r="Q198" s="249">
        <f>IF(Q$58=0,0,Q$58/NMM_fec!Q$58)</f>
        <v>0.44105353560689459</v>
      </c>
    </row>
    <row r="199" spans="1:17" x14ac:dyDescent="0.25">
      <c r="A199" s="127" t="s">
        <v>208</v>
      </c>
      <c r="B199" s="249">
        <f>IF(B$77=0,0,B$77/NMM_fec!B$77)</f>
        <v>0.45816181273448364</v>
      </c>
      <c r="C199" s="249">
        <f>IF(C$77=0,0,C$77/NMM_fec!C$77)</f>
        <v>0.46209314674400936</v>
      </c>
      <c r="D199" s="249">
        <f>IF(D$77=0,0,D$77/NMM_fec!D$77)</f>
        <v>0.46809663086091313</v>
      </c>
      <c r="E199" s="249">
        <f>IF(E$77=0,0,E$77/NMM_fec!E$77)</f>
        <v>0.4678377811295375</v>
      </c>
      <c r="F199" s="249">
        <f>IF(F$77=0,0,F$77/NMM_fec!F$77)</f>
        <v>0.47005042662773033</v>
      </c>
      <c r="G199" s="249">
        <f>IF(G$77=0,0,G$77/NMM_fec!G$77)</f>
        <v>0.47211572527731915</v>
      </c>
      <c r="H199" s="249">
        <f>IF(H$77=0,0,H$77/NMM_fec!H$77)</f>
        <v>0.47689846146285347</v>
      </c>
      <c r="I199" s="249">
        <f>IF(I$77=0,0,I$77/NMM_fec!I$77)</f>
        <v>0.47430691663386665</v>
      </c>
      <c r="J199" s="249">
        <f>IF(J$77=0,0,J$77/NMM_fec!J$77)</f>
        <v>0.50821525429734582</v>
      </c>
      <c r="K199" s="249">
        <f>IF(K$77=0,0,K$77/NMM_fec!K$77)</f>
        <v>0.49834828339306786</v>
      </c>
      <c r="L199" s="249">
        <f>IF(L$77=0,0,L$77/NMM_fec!L$77)</f>
        <v>0.49939978162610588</v>
      </c>
      <c r="M199" s="249">
        <f>IF(M$77=0,0,M$77/NMM_fec!M$77)</f>
        <v>0.49875630874111687</v>
      </c>
      <c r="N199" s="249">
        <f>IF(N$77=0,0,N$77/NMM_fec!N$77)</f>
        <v>0.52458957230309544</v>
      </c>
      <c r="O199" s="249">
        <f>IF(O$77=0,0,O$77/NMM_fec!O$77)</f>
        <v>0.59988599236597495</v>
      </c>
      <c r="P199" s="249">
        <f>IF(P$77=0,0,P$77/NMM_fec!P$77)</f>
        <v>0.58926700008755128</v>
      </c>
      <c r="Q199" s="249">
        <f>IF(Q$77=0,0,Q$77/NMM_fec!Q$77)</f>
        <v>0.58607513716216264</v>
      </c>
    </row>
    <row r="200" spans="1:17" x14ac:dyDescent="0.25">
      <c r="A200" s="72" t="s">
        <v>207</v>
      </c>
      <c r="B200" s="265">
        <f>IF(B$87=0,0,B$87/NMM_fec!B$87)</f>
        <v>0.35571460421411522</v>
      </c>
      <c r="C200" s="265">
        <f>IF(C$87=0,0,C$87/NMM_fec!C$87)</f>
        <v>0.36133236334437252</v>
      </c>
      <c r="D200" s="265">
        <f>IF(D$87=0,0,D$87/NMM_fec!D$87)</f>
        <v>0.36607628903755551</v>
      </c>
      <c r="E200" s="265">
        <f>IF(E$87=0,0,E$87/NMM_fec!E$87)</f>
        <v>0.36547175371469665</v>
      </c>
      <c r="F200" s="265">
        <f>IF(F$87=0,0,F$87/NMM_fec!F$87)</f>
        <v>0.37140774388840464</v>
      </c>
      <c r="G200" s="265">
        <f>IF(G$87=0,0,G$87/NMM_fec!G$87)</f>
        <v>0.37598633683797794</v>
      </c>
      <c r="H200" s="265">
        <f>IF(H$87=0,0,H$87/NMM_fec!H$87)</f>
        <v>0.39055479600810017</v>
      </c>
      <c r="I200" s="265">
        <f>IF(I$87=0,0,I$87/NMM_fec!I$87)</f>
        <v>0.36590996676090515</v>
      </c>
      <c r="J200" s="265">
        <f>IF(J$87=0,0,J$87/NMM_fec!J$87)</f>
        <v>0.3891340690830194</v>
      </c>
      <c r="K200" s="265">
        <f>IF(K$87=0,0,K$87/NMM_fec!K$87)</f>
        <v>0.3730890252304056</v>
      </c>
      <c r="L200" s="265">
        <f>IF(L$87=0,0,L$87/NMM_fec!L$87)</f>
        <v>0.39942396141385317</v>
      </c>
      <c r="M200" s="265">
        <f>IF(M$87=0,0,M$87/NMM_fec!M$87)</f>
        <v>0.4000744161636674</v>
      </c>
      <c r="N200" s="265">
        <f>IF(N$87=0,0,N$87/NMM_fec!N$87)</f>
        <v>0.36279109765001921</v>
      </c>
      <c r="O200" s="265">
        <f>IF(O$87=0,0,O$87/NMM_fec!O$87)</f>
        <v>0.47292727198331508</v>
      </c>
      <c r="P200" s="265">
        <f>IF(P$87=0,0,P$87/NMM_fec!P$87)</f>
        <v>0.47282511590730386</v>
      </c>
      <c r="Q200" s="265">
        <f>IF(Q$87=0,0,Q$87/NMM_fec!Q$87)</f>
        <v>0.47592317384277327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0.22364451950336128</v>
      </c>
      <c r="C202" s="253">
        <f>IF(C$97=0,0,C$97/NMM_fec!C$97)</f>
        <v>0.22126537616855549</v>
      </c>
      <c r="D202" s="253">
        <f>IF(D$97=0,0,D$97/NMM_fec!D$97)</f>
        <v>0.22139854160314076</v>
      </c>
      <c r="E202" s="253">
        <f>IF(E$97=0,0,E$97/NMM_fec!E$97)</f>
        <v>0.22121149498792159</v>
      </c>
      <c r="F202" s="253">
        <f>IF(F$97=0,0,F$97/NMM_fec!F$97)</f>
        <v>0.22835486375356875</v>
      </c>
      <c r="G202" s="253">
        <f>IF(G$97=0,0,G$97/NMM_fec!G$97)</f>
        <v>0.23225351203664862</v>
      </c>
      <c r="H202" s="253">
        <f>IF(H$97=0,0,H$97/NMM_fec!H$97)</f>
        <v>0.24991961074064417</v>
      </c>
      <c r="I202" s="253">
        <f>IF(I$97=0,0,I$97/NMM_fec!I$97)</f>
        <v>0.24446333959940875</v>
      </c>
      <c r="J202" s="253">
        <f>IF(J$97=0,0,J$97/NMM_fec!J$97)</f>
        <v>0.24903756046585221</v>
      </c>
      <c r="K202" s="253">
        <f>IF(K$97=0,0,K$97/NMM_fec!K$97)</f>
        <v>0.24770298471615151</v>
      </c>
      <c r="L202" s="253">
        <f>IF(L$97=0,0,L$97/NMM_fec!L$97)</f>
        <v>0.25269982847166483</v>
      </c>
      <c r="M202" s="253">
        <f>IF(M$97=0,0,M$97/NMM_fec!M$97)</f>
        <v>0.25023779784499683</v>
      </c>
      <c r="N202" s="253">
        <f>IF(N$97=0,0,N$97/NMM_fec!N$97)</f>
        <v>0.24472650955029851</v>
      </c>
      <c r="O202" s="253">
        <f>IF(O$97=0,0,O$97/NMM_fec!O$97)</f>
        <v>0.24914957301138974</v>
      </c>
      <c r="P202" s="253">
        <f>IF(P$97=0,0,P$97/NMM_fec!P$97)</f>
        <v>0.24907183014885251</v>
      </c>
      <c r="Q202" s="253">
        <f>IF(Q$97=0,0,Q$97/NMM_fec!Q$97)</f>
        <v>0.25138291442414928</v>
      </c>
    </row>
    <row r="203" spans="1:17" x14ac:dyDescent="0.25">
      <c r="A203" s="132" t="s">
        <v>83</v>
      </c>
      <c r="B203" s="252">
        <f>IF(B$98=0,0,B$98/NMM_fec!B$98)</f>
        <v>0.21389242317452833</v>
      </c>
      <c r="C203" s="252">
        <f>IF(C$98=0,0,C$98/NMM_fec!C$98)</f>
        <v>0.21389242317452833</v>
      </c>
      <c r="D203" s="252">
        <f>IF(D$98=0,0,D$98/NMM_fec!D$98)</f>
        <v>0.21389242317452831</v>
      </c>
      <c r="E203" s="252">
        <f>IF(E$98=0,0,E$98/NMM_fec!E$98)</f>
        <v>0.21451855098238257</v>
      </c>
      <c r="F203" s="252">
        <f>IF(F$98=0,0,F$98/NMM_fec!F$98)</f>
        <v>0.21451855098238257</v>
      </c>
      <c r="G203" s="252">
        <f>IF(G$98=0,0,G$98/NMM_fec!G$98)</f>
        <v>0.21451855098238257</v>
      </c>
      <c r="H203" s="252">
        <f>IF(H$98=0,0,H$98/NMM_fec!H$98)</f>
        <v>0.21451855098238257</v>
      </c>
      <c r="I203" s="252">
        <f>IF(I$98=0,0,I$98/NMM_fec!I$98)</f>
        <v>0.21800669006266984</v>
      </c>
      <c r="J203" s="252">
        <f>IF(J$98=0,0,J$98/NMM_fec!J$98)</f>
        <v>0.22809879093562674</v>
      </c>
      <c r="K203" s="252">
        <f>IF(K$98=0,0,K$98/NMM_fec!K$98)</f>
        <v>0.22809879093562674</v>
      </c>
      <c r="L203" s="252">
        <f>IF(L$98=0,0,L$98/NMM_fec!L$98)</f>
        <v>0.22809879093562674</v>
      </c>
      <c r="M203" s="252">
        <f>IF(M$98=0,0,M$98/NMM_fec!M$98)</f>
        <v>0.22809879093562671</v>
      </c>
      <c r="N203" s="252">
        <f>IF(N$98=0,0,N$98/NMM_fec!N$98)</f>
        <v>0.22809879093562674</v>
      </c>
      <c r="O203" s="252">
        <f>IF(O$98=0,0,O$98/NMM_fec!O$98)</f>
        <v>0.22809879093562674</v>
      </c>
      <c r="P203" s="252">
        <f>IF(P$98=0,0,P$98/NMM_fec!P$98)</f>
        <v>0.22809879093562674</v>
      </c>
      <c r="Q203" s="252">
        <f>IF(Q$98=0,0,Q$98/NMM_fec!Q$98)</f>
        <v>0.22809879093562671</v>
      </c>
    </row>
    <row r="204" spans="1:17" x14ac:dyDescent="0.25">
      <c r="A204" s="76" t="s">
        <v>82</v>
      </c>
      <c r="B204" s="251">
        <f>IF(B$99=0,0,B$99/NMM_fec!B$99)</f>
        <v>5.5844166124492244E-2</v>
      </c>
      <c r="C204" s="251">
        <f>IF(C$99=0,0,C$99/NMM_fec!C$99)</f>
        <v>5.5844166124492237E-2</v>
      </c>
      <c r="D204" s="251">
        <f>IF(D$99=0,0,D$99/NMM_fec!D$99)</f>
        <v>5.5844166124492244E-2</v>
      </c>
      <c r="E204" s="251">
        <f>IF(E$99=0,0,E$99/NMM_fec!E$99)</f>
        <v>5.6007638887098921E-2</v>
      </c>
      <c r="F204" s="251">
        <f>IF(F$99=0,0,F$99/NMM_fec!F$99)</f>
        <v>5.6007638887098914E-2</v>
      </c>
      <c r="G204" s="251">
        <f>IF(G$99=0,0,G$99/NMM_fec!G$99)</f>
        <v>5.6007638887098914E-2</v>
      </c>
      <c r="H204" s="251">
        <f>IF(H$99=0,0,H$99/NMM_fec!H$99)</f>
        <v>5.6007638887098914E-2</v>
      </c>
      <c r="I204" s="251">
        <f>IF(I$99=0,0,I$99/NMM_fec!I$99)</f>
        <v>5.6918340703338351E-2</v>
      </c>
      <c r="J204" s="251">
        <f>IF(J$99=0,0,J$99/NMM_fec!J$99)</f>
        <v>5.9553239823793278E-2</v>
      </c>
      <c r="K204" s="251">
        <f>IF(K$99=0,0,K$99/NMM_fec!K$99)</f>
        <v>5.9553239823793278E-2</v>
      </c>
      <c r="L204" s="251">
        <f>IF(L$99=0,0,L$99/NMM_fec!L$99)</f>
        <v>5.9553239823793278E-2</v>
      </c>
      <c r="M204" s="251">
        <f>IF(M$99=0,0,M$99/NMM_fec!M$99)</f>
        <v>5.9553239823793278E-2</v>
      </c>
      <c r="N204" s="251">
        <f>IF(N$99=0,0,N$99/NMM_fec!N$99)</f>
        <v>5.9553239823793278E-2</v>
      </c>
      <c r="O204" s="251">
        <f>IF(O$99=0,0,O$99/NMM_fec!O$99)</f>
        <v>5.9553239823793278E-2</v>
      </c>
      <c r="P204" s="251">
        <f>IF(P$99=0,0,P$99/NMM_fec!P$99)</f>
        <v>5.9553239823793278E-2</v>
      </c>
      <c r="Q204" s="251">
        <f>IF(Q$99=0,0,Q$99/NMM_fec!Q$99)</f>
        <v>5.9553239823793271E-2</v>
      </c>
    </row>
    <row r="205" spans="1:17" x14ac:dyDescent="0.25">
      <c r="A205" s="76" t="s">
        <v>81</v>
      </c>
      <c r="B205" s="251">
        <f>IF(B$100=0,0,B$100/NMM_fec!B$100)</f>
        <v>0.30572792328760823</v>
      </c>
      <c r="C205" s="251">
        <f>IF(C$100=0,0,C$100/NMM_fec!C$100)</f>
        <v>0.30572792328760828</v>
      </c>
      <c r="D205" s="251">
        <f>IF(D$100=0,0,D$100/NMM_fec!D$100)</f>
        <v>0.30572792328760828</v>
      </c>
      <c r="E205" s="251">
        <f>IF(E$100=0,0,E$100/NMM_fec!E$100)</f>
        <v>0.30662288137713212</v>
      </c>
      <c r="F205" s="251">
        <f>IF(F$100=0,0,F$100/NMM_fec!F$100)</f>
        <v>0.30662288137713206</v>
      </c>
      <c r="G205" s="251">
        <f>IF(G$100=0,0,G$100/NMM_fec!G$100)</f>
        <v>0.30662288137713212</v>
      </c>
      <c r="H205" s="251">
        <f>IF(H$100=0,0,H$100/NMM_fec!H$100)</f>
        <v>0.30662288137713212</v>
      </c>
      <c r="I205" s="251">
        <f>IF(I$100=0,0,I$100/NMM_fec!I$100)</f>
        <v>0.31160866582581459</v>
      </c>
      <c r="J205" s="251">
        <f>IF(J$100=0,0,J$100/NMM_fec!J$100)</f>
        <v>0.32603384739935992</v>
      </c>
      <c r="K205" s="251">
        <f>IF(K$100=0,0,K$100/NMM_fec!K$100)</f>
        <v>0.32603384739935992</v>
      </c>
      <c r="L205" s="251">
        <f>IF(L$100=0,0,L$100/NMM_fec!L$100)</f>
        <v>0.32603384739935992</v>
      </c>
      <c r="M205" s="251">
        <f>IF(M$100=0,0,M$100/NMM_fec!M$100)</f>
        <v>0.32603384739935992</v>
      </c>
      <c r="N205" s="251">
        <f>IF(N$100=0,0,N$100/NMM_fec!N$100)</f>
        <v>0.32603384739935992</v>
      </c>
      <c r="O205" s="251">
        <f>IF(O$100=0,0,O$100/NMM_fec!O$100)</f>
        <v>0.32603384739935992</v>
      </c>
      <c r="P205" s="251">
        <f>IF(P$100=0,0,P$100/NMM_fec!P$100)</f>
        <v>0.32603384739935992</v>
      </c>
      <c r="Q205" s="251">
        <f>IF(Q$100=0,0,Q$100/NMM_fec!Q$100)</f>
        <v>0.32603384739935992</v>
      </c>
    </row>
    <row r="206" spans="1:17" x14ac:dyDescent="0.25">
      <c r="A206" s="76" t="s">
        <v>80</v>
      </c>
      <c r="B206" s="251">
        <f>IF(B$101=0,0,B$101/NMM_fec!B$101)</f>
        <v>0.21313044382106261</v>
      </c>
      <c r="C206" s="251">
        <f>IF(C$101=0,0,C$101/NMM_fec!C$101)</f>
        <v>0.21313044382106264</v>
      </c>
      <c r="D206" s="251">
        <f>IF(D$101=0,0,D$101/NMM_fec!D$101)</f>
        <v>0.21313044382106264</v>
      </c>
      <c r="E206" s="251">
        <f>IF(E$101=0,0,E$101/NMM_fec!E$101)</f>
        <v>0.21375434108491195</v>
      </c>
      <c r="F206" s="251">
        <f>IF(F$101=0,0,F$101/NMM_fec!F$101)</f>
        <v>0.21375434108491195</v>
      </c>
      <c r="G206" s="251">
        <f>IF(G$101=0,0,G$101/NMM_fec!G$101)</f>
        <v>0.21375434108491193</v>
      </c>
      <c r="H206" s="251">
        <f>IF(H$101=0,0,H$101/NMM_fec!H$101)</f>
        <v>0.21375434108491195</v>
      </c>
      <c r="I206" s="251">
        <f>IF(I$101=0,0,I$101/NMM_fec!I$101)</f>
        <v>0.2172300538720105</v>
      </c>
      <c r="J206" s="251">
        <f>IF(J$101=0,0,J$101/NMM_fec!J$101)</f>
        <v>0.22728620222087073</v>
      </c>
      <c r="K206" s="251">
        <f>IF(K$101=0,0,K$101/NMM_fec!K$101)</f>
        <v>0.22728620222087073</v>
      </c>
      <c r="L206" s="251">
        <f>IF(L$101=0,0,L$101/NMM_fec!L$101)</f>
        <v>0.22728620222087073</v>
      </c>
      <c r="M206" s="251">
        <f>IF(M$101=0,0,M$101/NMM_fec!M$101)</f>
        <v>0.2272862022208707</v>
      </c>
      <c r="N206" s="251">
        <f>IF(N$101=0,0,N$101/NMM_fec!N$101)</f>
        <v>0.22728620222087073</v>
      </c>
      <c r="O206" s="251">
        <f>IF(O$101=0,0,O$101/NMM_fec!O$101)</f>
        <v>0.22728620222087073</v>
      </c>
      <c r="P206" s="251">
        <f>IF(P$101=0,0,P$101/NMM_fec!P$101)</f>
        <v>0.22728620222087073</v>
      </c>
      <c r="Q206" s="251">
        <f>IF(Q$101=0,0,Q$101/NMM_fec!Q$101)</f>
        <v>0.22728620222087073</v>
      </c>
    </row>
    <row r="207" spans="1:17" x14ac:dyDescent="0.25">
      <c r="A207" s="129" t="s">
        <v>79</v>
      </c>
      <c r="B207" s="250">
        <f>IF(B$102=0,0,B$102/NMM_fec!B$102)</f>
        <v>0.33571547166868831</v>
      </c>
      <c r="C207" s="250">
        <f>IF(C$102=0,0,C$102/NMM_fec!C$102)</f>
        <v>0.3357154716686882</v>
      </c>
      <c r="D207" s="250">
        <f>IF(D$102=0,0,D$102/NMM_fec!D$102)</f>
        <v>0.34234439284379709</v>
      </c>
      <c r="E207" s="250">
        <f>IF(E$102=0,0,E$102/NMM_fec!E$102)</f>
        <v>0.33669821238114045</v>
      </c>
      <c r="F207" s="250">
        <f>IF(F$102=0,0,F$102/NMM_fec!F$102)</f>
        <v>0.33669821238114039</v>
      </c>
      <c r="G207" s="250">
        <f>IF(G$102=0,0,G$102/NMM_fec!G$102)</f>
        <v>0.33669821238114045</v>
      </c>
      <c r="H207" s="250">
        <f>IF(H$102=0,0,H$102/NMM_fec!H$102)</f>
        <v>0.33669821238114045</v>
      </c>
      <c r="I207" s="250">
        <f>IF(I$102=0,0,I$102/NMM_fec!I$102)</f>
        <v>0.34217303116716685</v>
      </c>
      <c r="J207" s="250">
        <f>IF(J$102=0,0,J$102/NMM_fec!J$102)</f>
        <v>0.3580131172927431</v>
      </c>
      <c r="K207" s="250">
        <f>IF(K$102=0,0,K$102/NMM_fec!K$102)</f>
        <v>0.35801311729274299</v>
      </c>
      <c r="L207" s="250">
        <f>IF(L$102=0,0,L$102/NMM_fec!L$102)</f>
        <v>0.35801311729274304</v>
      </c>
      <c r="M207" s="250">
        <f>IF(M$102=0,0,M$102/NMM_fec!M$102)</f>
        <v>0.35801311729274299</v>
      </c>
      <c r="N207" s="250">
        <f>IF(N$102=0,0,N$102/NMM_fec!N$102)</f>
        <v>0.35801311729274304</v>
      </c>
      <c r="O207" s="250">
        <f>IF(O$102=0,0,O$102/NMM_fec!O$102)</f>
        <v>0.35801311729274304</v>
      </c>
      <c r="P207" s="250">
        <f>IF(P$102=0,0,P$102/NMM_fec!P$102)</f>
        <v>0.35801311729274304</v>
      </c>
      <c r="Q207" s="250">
        <f>IF(Q$102=0,0,Q$102/NMM_fec!Q$102)</f>
        <v>0.35801311729274299</v>
      </c>
    </row>
    <row r="208" spans="1:17" x14ac:dyDescent="0.25">
      <c r="A208" s="127" t="s">
        <v>206</v>
      </c>
      <c r="B208" s="249">
        <f>IF(B$107=0,0,B$107/NMM_fec!B$107)</f>
        <v>0.21813879720149706</v>
      </c>
      <c r="C208" s="249">
        <f>IF(C$107=0,0,C$107/NMM_fec!C$107)</f>
        <v>0.21682625190290924</v>
      </c>
      <c r="D208" s="249">
        <f>IF(D$107=0,0,D$107/NMM_fec!D$107)</f>
        <v>0.21687795023570372</v>
      </c>
      <c r="E208" s="249">
        <f>IF(E$107=0,0,E$107/NMM_fec!E$107)</f>
        <v>0.21708801889917312</v>
      </c>
      <c r="F208" s="249">
        <f>IF(F$107=0,0,F$107/NMM_fec!F$107)</f>
        <v>0.22120067384106026</v>
      </c>
      <c r="G208" s="249">
        <f>IF(G$107=0,0,G$107/NMM_fec!G$107)</f>
        <v>0.22378174931959199</v>
      </c>
      <c r="H208" s="249">
        <f>IF(H$107=0,0,H$107/NMM_fec!H$107)</f>
        <v>0.23843398324844164</v>
      </c>
      <c r="I208" s="249">
        <f>IF(I$107=0,0,I$107/NMM_fec!I$107)</f>
        <v>0.23404572019333225</v>
      </c>
      <c r="J208" s="249">
        <f>IF(J$107=0,0,J$107/NMM_fec!J$107)</f>
        <v>0.23943870218515981</v>
      </c>
      <c r="K208" s="249">
        <f>IF(K$107=0,0,K$107/NMM_fec!K$107)</f>
        <v>0.2375811863657053</v>
      </c>
      <c r="L208" s="249">
        <f>IF(L$107=0,0,L$107/NMM_fec!L$107)</f>
        <v>0.24226886688690363</v>
      </c>
      <c r="M208" s="249">
        <f>IF(M$107=0,0,M$107/NMM_fec!M$107)</f>
        <v>0.24033579959418172</v>
      </c>
      <c r="N208" s="249">
        <f>IF(N$107=0,0,N$107/NMM_fec!N$107)</f>
        <v>0.23643695797697564</v>
      </c>
      <c r="O208" s="249">
        <f>IF(O$107=0,0,O$107/NMM_fec!O$107)</f>
        <v>0.2395212272304901</v>
      </c>
      <c r="P208" s="249">
        <f>IF(P$107=0,0,P$107/NMM_fec!P$107)</f>
        <v>0.23946392455440446</v>
      </c>
      <c r="Q208" s="249">
        <f>IF(Q$107=0,0,Q$107/NMM_fec!Q$107)</f>
        <v>0.2412188653836998</v>
      </c>
    </row>
    <row r="209" spans="1:17" x14ac:dyDescent="0.25">
      <c r="A209" s="127" t="s">
        <v>205</v>
      </c>
      <c r="B209" s="249">
        <f>IF(B$115=0,0,B$115/NMM_fec!B$115)</f>
        <v>0.26157599290376982</v>
      </c>
      <c r="C209" s="249">
        <f>IF(C$115=0,0,C$115/NMM_fec!C$115)</f>
        <v>0.26157599290376976</v>
      </c>
      <c r="D209" s="249">
        <f>IF(D$115=0,0,D$115/NMM_fec!D$115)</f>
        <v>0.26157599290376982</v>
      </c>
      <c r="E209" s="249">
        <f>IF(E$115=0,0,E$115/NMM_fec!E$115)</f>
        <v>0.26234170494065895</v>
      </c>
      <c r="F209" s="249">
        <f>IF(F$115=0,0,F$115/NMM_fec!F$115)</f>
        <v>0.262341704940659</v>
      </c>
      <c r="G209" s="249">
        <f>IF(G$115=0,0,G$115/NMM_fec!G$115)</f>
        <v>0.26234170494065895</v>
      </c>
      <c r="H209" s="249">
        <f>IF(H$115=0,0,H$115/NMM_fec!H$115)</f>
        <v>0.26234170494065895</v>
      </c>
      <c r="I209" s="249">
        <f>IF(I$115=0,0,I$115/NMM_fec!I$115)</f>
        <v>0.26660746353916759</v>
      </c>
      <c r="J209" s="249">
        <f>IF(J$115=0,0,J$115/NMM_fec!J$115)</f>
        <v>0.27894942155314867</v>
      </c>
      <c r="K209" s="249">
        <f>IF(K$115=0,0,K$115/NMM_fec!K$115)</f>
        <v>0.27894942155314867</v>
      </c>
      <c r="L209" s="249">
        <f>IF(L$115=0,0,L$115/NMM_fec!L$115)</f>
        <v>0.27894942155314867</v>
      </c>
      <c r="M209" s="249">
        <f>IF(M$115=0,0,M$115/NMM_fec!M$115)</f>
        <v>0.27894942155314867</v>
      </c>
      <c r="N209" s="249">
        <f>IF(N$115=0,0,N$115/NMM_fec!N$115)</f>
        <v>0.27894942155314867</v>
      </c>
      <c r="O209" s="249">
        <f>IF(O$115=0,0,O$115/NMM_fec!O$115)</f>
        <v>0.27894942155314867</v>
      </c>
      <c r="P209" s="249">
        <f>IF(P$115=0,0,P$115/NMM_fec!P$115)</f>
        <v>0.27894942155314867</v>
      </c>
      <c r="Q209" s="249">
        <f>IF(Q$115=0,0,Q$115/NMM_fec!Q$115)</f>
        <v>0.27894942155314867</v>
      </c>
    </row>
    <row r="210" spans="1:17" x14ac:dyDescent="0.25">
      <c r="A210" s="127" t="s">
        <v>204</v>
      </c>
      <c r="B210" s="249">
        <f>IF(B$116=0,0,B$116/NMM_fec!B$116)</f>
        <v>0.22402680229262961</v>
      </c>
      <c r="C210" s="249">
        <f>IF(C$116=0,0,C$116/NMM_fec!C$116)</f>
        <v>0.22273302741138495</v>
      </c>
      <c r="D210" s="249">
        <f>IF(D$116=0,0,D$116/NMM_fec!D$116)</f>
        <v>0.22278392856151319</v>
      </c>
      <c r="E210" s="249">
        <f>IF(E$116=0,0,E$116/NMM_fec!E$116)</f>
        <v>0.22301797615534497</v>
      </c>
      <c r="F210" s="249">
        <f>IF(F$116=0,0,F$116/NMM_fec!F$116)</f>
        <v>0.22707930651176336</v>
      </c>
      <c r="G210" s="249">
        <f>IF(G$116=0,0,G$116/NMM_fec!G$116)</f>
        <v>0.22964357611473332</v>
      </c>
      <c r="H210" s="249">
        <f>IF(H$116=0,0,H$116/NMM_fec!H$116)</f>
        <v>0.24826552755880776</v>
      </c>
      <c r="I210" s="249">
        <f>IF(I$116=0,0,I$116/NMM_fec!I$116)</f>
        <v>0.24001412813657549</v>
      </c>
      <c r="J210" s="249">
        <f>IF(J$116=0,0,J$116/NMM_fec!J$116)</f>
        <v>0.24566724320050345</v>
      </c>
      <c r="K210" s="249">
        <f>IF(K$116=0,0,K$116/NMM_fec!K$116)</f>
        <v>0.24543168908846144</v>
      </c>
      <c r="L210" s="249">
        <f>IF(L$116=0,0,L$116/NMM_fec!L$116)</f>
        <v>0.24849949493281676</v>
      </c>
      <c r="M210" s="249">
        <f>IF(M$116=0,0,M$116/NMM_fec!M$116)</f>
        <v>0.24656352549391564</v>
      </c>
      <c r="N210" s="249">
        <f>IF(N$116=0,0,N$116/NMM_fec!N$116)</f>
        <v>0.24267814270253224</v>
      </c>
      <c r="O210" s="249">
        <f>IF(O$116=0,0,O$116/NMM_fec!O$116)</f>
        <v>0.2457496361549735</v>
      </c>
      <c r="P210" s="249">
        <f>IF(P$116=0,0,P$116/NMM_fec!P$116)</f>
        <v>0.24569242397151622</v>
      </c>
      <c r="Q210" s="249">
        <f>IF(Q$116=0,0,Q$116/NMM_fec!Q$116)</f>
        <v>0.24744712630481103</v>
      </c>
    </row>
    <row r="211" spans="1:17" x14ac:dyDescent="0.25">
      <c r="A211" s="72" t="s">
        <v>203</v>
      </c>
      <c r="B211" s="247">
        <f>IF(B$124=0,0,B$124/NMM_fec!B$124)</f>
        <v>0.26884199270665221</v>
      </c>
      <c r="C211" s="247">
        <f>IF(C$124=0,0,C$124/NMM_fec!C$124)</f>
        <v>0.26884199270665221</v>
      </c>
      <c r="D211" s="247">
        <f>IF(D$124=0,0,D$124/NMM_fec!D$124)</f>
        <v>0.26884199270665221</v>
      </c>
      <c r="E211" s="247">
        <f>IF(E$124=0,0,E$124/NMM_fec!E$124)</f>
        <v>0.26962897452234386</v>
      </c>
      <c r="F211" s="247">
        <f>IF(F$124=0,0,F$124/NMM_fec!F$124)</f>
        <v>0.26962897452234397</v>
      </c>
      <c r="G211" s="247">
        <f>IF(G$124=0,0,G$124/NMM_fec!G$124)</f>
        <v>0.26962897452234391</v>
      </c>
      <c r="H211" s="247">
        <f>IF(H$124=0,0,H$124/NMM_fec!H$124)</f>
        <v>0.26962897452234391</v>
      </c>
      <c r="I211" s="247">
        <f>IF(I$124=0,0,I$124/NMM_fec!I$124)</f>
        <v>0.2740132264152555</v>
      </c>
      <c r="J211" s="247">
        <f>IF(J$124=0,0,J$124/NMM_fec!J$124)</f>
        <v>0.28669801659629163</v>
      </c>
      <c r="K211" s="247">
        <f>IF(K$124=0,0,K$124/NMM_fec!K$124)</f>
        <v>0.28669801659629163</v>
      </c>
      <c r="L211" s="247">
        <f>IF(L$124=0,0,L$124/NMM_fec!L$124)</f>
        <v>0.28669801659629163</v>
      </c>
      <c r="M211" s="247">
        <f>IF(M$124=0,0,M$124/NMM_fec!M$124)</f>
        <v>0.28669801659629163</v>
      </c>
      <c r="N211" s="247">
        <f>IF(N$124=0,0,N$124/NMM_fec!N$124)</f>
        <v>0.28669801659629163</v>
      </c>
      <c r="O211" s="247">
        <f>IF(O$124=0,0,O$124/NMM_fec!O$124)</f>
        <v>0.28669801659629163</v>
      </c>
      <c r="P211" s="247">
        <f>IF(P$124=0,0,P$124/NMM_fec!P$124)</f>
        <v>0.28669801659629168</v>
      </c>
      <c r="Q211" s="247">
        <f>IF(Q$124=0,0,Q$124/NMM_fec!Q$124)</f>
        <v>0.28669801659629163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5672.9354742167743</v>
      </c>
      <c r="C5" s="96">
        <v>6100.255495207497</v>
      </c>
      <c r="D5" s="96">
        <v>6079.1060610162149</v>
      </c>
      <c r="E5" s="96">
        <v>5305.3951416821383</v>
      </c>
      <c r="F5" s="96">
        <v>6436.4250478822632</v>
      </c>
      <c r="G5" s="96">
        <v>6300.5767324311537</v>
      </c>
      <c r="H5" s="96">
        <v>6780.0057595432227</v>
      </c>
      <c r="I5" s="96">
        <v>7038.296388176087</v>
      </c>
      <c r="J5" s="96">
        <v>6574.5517769376984</v>
      </c>
      <c r="K5" s="96">
        <v>4951.6477062625854</v>
      </c>
      <c r="L5" s="96">
        <v>4446.3581013497915</v>
      </c>
      <c r="M5" s="96">
        <v>4958.6068050797603</v>
      </c>
      <c r="N5" s="96">
        <v>5237.2448117583981</v>
      </c>
      <c r="O5" s="96">
        <v>4354.4270758200928</v>
      </c>
      <c r="P5" s="96">
        <v>4750.5299050973153</v>
      </c>
      <c r="Q5" s="96">
        <v>5093.9494001904568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4.1196528747240935</v>
      </c>
      <c r="C10" s="158">
        <v>4.0959539846338</v>
      </c>
      <c r="D10" s="158">
        <v>3.6780888854454958</v>
      </c>
      <c r="E10" s="158">
        <v>2.8010519634214051</v>
      </c>
      <c r="F10" s="158">
        <v>4.0688394055625867</v>
      </c>
      <c r="G10" s="158">
        <v>4.1883157818269083</v>
      </c>
      <c r="H10" s="158">
        <v>4.3806419788308801</v>
      </c>
      <c r="I10" s="158">
        <v>3.3715452711431073</v>
      </c>
      <c r="J10" s="158">
        <v>1.9675353047838273</v>
      </c>
      <c r="K10" s="158">
        <v>1.9370205735778872</v>
      </c>
      <c r="L10" s="158">
        <v>1.5640620045286817</v>
      </c>
      <c r="M10" s="158">
        <v>1.8103891937088905</v>
      </c>
      <c r="N10" s="158">
        <v>2.4198784684792418</v>
      </c>
      <c r="O10" s="158">
        <v>1.3138526966140844</v>
      </c>
      <c r="P10" s="158">
        <v>1.4782564316304152</v>
      </c>
      <c r="Q10" s="158">
        <v>1.6003693880045957</v>
      </c>
    </row>
    <row r="11" spans="1:17" x14ac:dyDescent="0.25">
      <c r="A11" s="92" t="s">
        <v>125</v>
      </c>
      <c r="B11" s="91">
        <v>1.9290128152736514</v>
      </c>
      <c r="C11" s="91">
        <v>1.9179158942266323</v>
      </c>
      <c r="D11" s="91">
        <v>1.3825272083041362</v>
      </c>
      <c r="E11" s="91">
        <v>1.3115826255262313</v>
      </c>
      <c r="F11" s="91">
        <v>1.9052195889553722</v>
      </c>
      <c r="G11" s="91">
        <v>1.9611639774620784</v>
      </c>
      <c r="H11" s="91">
        <v>2.0512200355852652</v>
      </c>
      <c r="I11" s="91">
        <v>1.5787140890471041</v>
      </c>
      <c r="J11" s="91">
        <v>0.92129141285612404</v>
      </c>
      <c r="K11" s="91">
        <v>0.90700299843362675</v>
      </c>
      <c r="L11" s="91">
        <v>0.73236647415845391</v>
      </c>
      <c r="M11" s="91">
        <v>0.84770830492150906</v>
      </c>
      <c r="N11" s="91">
        <v>1.1330994914016541</v>
      </c>
      <c r="O11" s="91">
        <v>0.61520685509702144</v>
      </c>
      <c r="P11" s="91">
        <v>0.69218831964495275</v>
      </c>
      <c r="Q11" s="91">
        <v>0.74936727741636999</v>
      </c>
    </row>
    <row r="12" spans="1:17" x14ac:dyDescent="0.25">
      <c r="A12" s="92" t="s">
        <v>26</v>
      </c>
      <c r="B12" s="91">
        <v>2.190640059450442</v>
      </c>
      <c r="C12" s="91">
        <v>2.1780380904071679</v>
      </c>
      <c r="D12" s="91">
        <v>2.2955616771413596</v>
      </c>
      <c r="E12" s="91">
        <v>1.489469337895174</v>
      </c>
      <c r="F12" s="91">
        <v>2.163619816607214</v>
      </c>
      <c r="G12" s="91">
        <v>2.22715180436483</v>
      </c>
      <c r="H12" s="91">
        <v>2.3294219432456149</v>
      </c>
      <c r="I12" s="91">
        <v>1.7928311820960032</v>
      </c>
      <c r="J12" s="91">
        <v>1.0462438919277033</v>
      </c>
      <c r="K12" s="91">
        <v>1.0300175751442604</v>
      </c>
      <c r="L12" s="91">
        <v>0.83169553037022792</v>
      </c>
      <c r="M12" s="91">
        <v>0.96268088878738156</v>
      </c>
      <c r="N12" s="91">
        <v>1.2867789770775875</v>
      </c>
      <c r="O12" s="91">
        <v>0.69864584151706288</v>
      </c>
      <c r="P12" s="91">
        <v>0.78606811198546245</v>
      </c>
      <c r="Q12" s="91">
        <v>0.85100211058822584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853.38107940398027</v>
      </c>
      <c r="C16" s="204">
        <v>944.10912172425913</v>
      </c>
      <c r="D16" s="204">
        <v>1006.9115067037321</v>
      </c>
      <c r="E16" s="204">
        <v>639.17406909926035</v>
      </c>
      <c r="F16" s="204">
        <v>918.78333832685803</v>
      </c>
      <c r="G16" s="204">
        <v>903.45736996430253</v>
      </c>
      <c r="H16" s="204">
        <v>911.17677744953107</v>
      </c>
      <c r="I16" s="204">
        <v>717.4264679264744</v>
      </c>
      <c r="J16" s="204">
        <v>441.94086386225905</v>
      </c>
      <c r="K16" s="204">
        <v>425.99884422579959</v>
      </c>
      <c r="L16" s="204">
        <v>230.99161437824563</v>
      </c>
      <c r="M16" s="204">
        <v>398.718402698224</v>
      </c>
      <c r="N16" s="204">
        <v>531.52806034275807</v>
      </c>
      <c r="O16" s="204">
        <v>288.61066992136557</v>
      </c>
      <c r="P16" s="204">
        <v>324.87451664431433</v>
      </c>
      <c r="Q16" s="204">
        <v>351.82530457297821</v>
      </c>
    </row>
    <row r="17" spans="1:17" x14ac:dyDescent="0.25">
      <c r="A17" s="152" t="s">
        <v>227</v>
      </c>
      <c r="B17" s="151">
        <v>853.29465265345743</v>
      </c>
      <c r="C17" s="151">
        <v>843.25719249893359</v>
      </c>
      <c r="D17" s="151">
        <v>888.75805414059266</v>
      </c>
      <c r="E17" s="151">
        <v>576.06757440639365</v>
      </c>
      <c r="F17" s="151">
        <v>837.67496088472103</v>
      </c>
      <c r="G17" s="151">
        <v>861.35172735520553</v>
      </c>
      <c r="H17" s="151">
        <v>846.18958954451682</v>
      </c>
      <c r="I17" s="151">
        <v>694.11907711687309</v>
      </c>
      <c r="J17" s="151">
        <v>404.47004092362778</v>
      </c>
      <c r="K17" s="151">
        <v>397.74266775096794</v>
      </c>
      <c r="L17" s="151">
        <v>217.11147319374362</v>
      </c>
      <c r="M17" s="151">
        <v>372.71505357349747</v>
      </c>
      <c r="N17" s="151">
        <v>498.19405471198502</v>
      </c>
      <c r="O17" s="151">
        <v>270.4902790559546</v>
      </c>
      <c r="P17" s="151">
        <v>304.33700500705311</v>
      </c>
      <c r="Q17" s="151">
        <v>329.47708937961772</v>
      </c>
    </row>
    <row r="18" spans="1:17" x14ac:dyDescent="0.25">
      <c r="A18" s="154" t="s">
        <v>33</v>
      </c>
      <c r="B18" s="83">
        <v>28.518849501880791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120.03140619258573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20.835525024985248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94.044315993075017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751.88940608533312</v>
      </c>
      <c r="C22" s="208">
        <v>843.25719249893359</v>
      </c>
      <c r="D22" s="208">
        <v>888.75805414059266</v>
      </c>
      <c r="E22" s="208">
        <v>576.06757440639365</v>
      </c>
      <c r="F22" s="208">
        <v>837.67496088472103</v>
      </c>
      <c r="G22" s="208">
        <v>861.35172735520553</v>
      </c>
      <c r="H22" s="208">
        <v>624.92937843009611</v>
      </c>
      <c r="I22" s="208">
        <v>694.11907711687309</v>
      </c>
      <c r="J22" s="208">
        <v>404.47004092362778</v>
      </c>
      <c r="K22" s="208">
        <v>397.74266775096794</v>
      </c>
      <c r="L22" s="208">
        <v>217.11147319374362</v>
      </c>
      <c r="M22" s="208">
        <v>372.71505357349747</v>
      </c>
      <c r="N22" s="208">
        <v>498.19405471198502</v>
      </c>
      <c r="O22" s="208">
        <v>270.4902790559546</v>
      </c>
      <c r="P22" s="208">
        <v>304.33700500705311</v>
      </c>
      <c r="Q22" s="208">
        <v>329.47708937961772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52.050872041258238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7.1844889287600004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8.6426750522865636E-2</v>
      </c>
      <c r="C25" s="264">
        <v>100.85192922532553</v>
      </c>
      <c r="D25" s="264">
        <v>118.15345256313942</v>
      </c>
      <c r="E25" s="264">
        <v>63.106494692866761</v>
      </c>
      <c r="F25" s="264">
        <v>81.108377442137055</v>
      </c>
      <c r="G25" s="264">
        <v>42.105642609096975</v>
      </c>
      <c r="H25" s="264">
        <v>64.987187905014267</v>
      </c>
      <c r="I25" s="264">
        <v>23.307390809601287</v>
      </c>
      <c r="J25" s="264">
        <v>37.470822938631294</v>
      </c>
      <c r="K25" s="264">
        <v>28.256176474831623</v>
      </c>
      <c r="L25" s="264">
        <v>13.880141184502014</v>
      </c>
      <c r="M25" s="264">
        <v>26.003349124726515</v>
      </c>
      <c r="N25" s="264">
        <v>33.334005630773099</v>
      </c>
      <c r="O25" s="264">
        <v>18.120390865410943</v>
      </c>
      <c r="P25" s="264">
        <v>20.537511637261215</v>
      </c>
      <c r="Q25" s="264">
        <v>22.348215193360485</v>
      </c>
    </row>
    <row r="26" spans="1:17" x14ac:dyDescent="0.25">
      <c r="A26" s="150" t="s">
        <v>33</v>
      </c>
      <c r="B26" s="87">
        <v>8.6426750522865636E-2</v>
      </c>
      <c r="C26" s="87">
        <v>1.8260956901255312</v>
      </c>
      <c r="D26" s="87">
        <v>8.1740954462276161</v>
      </c>
      <c r="E26" s="87">
        <v>25.014343525666764</v>
      </c>
      <c r="F26" s="87">
        <v>44.093908594937055</v>
      </c>
      <c r="G26" s="87">
        <v>4.6664398782217127</v>
      </c>
      <c r="H26" s="87">
        <v>24.713546465814265</v>
      </c>
      <c r="I26" s="87">
        <v>5.8922622320012845</v>
      </c>
      <c r="J26" s="87">
        <v>22.230762081831291</v>
      </c>
      <c r="K26" s="87">
        <v>27.167390761231623</v>
      </c>
      <c r="L26" s="87">
        <v>13.880141184502014</v>
      </c>
      <c r="M26" s="87">
        <v>26.003349124726515</v>
      </c>
      <c r="N26" s="87">
        <v>33.334005630773099</v>
      </c>
      <c r="O26" s="87">
        <v>18.120390865410943</v>
      </c>
      <c r="P26" s="87">
        <v>20.537511637261215</v>
      </c>
      <c r="Q26" s="87">
        <v>22.348215193360485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3.3011082553118034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99.025833535200007</v>
      </c>
      <c r="D33" s="87">
        <v>106.67824886160001</v>
      </c>
      <c r="E33" s="87">
        <v>38.092151167200001</v>
      </c>
      <c r="F33" s="87">
        <v>37.0144688472</v>
      </c>
      <c r="G33" s="87">
        <v>37.439202730875266</v>
      </c>
      <c r="H33" s="87">
        <v>40.273641439199999</v>
      </c>
      <c r="I33" s="87">
        <v>17.415128577600001</v>
      </c>
      <c r="J33" s="87">
        <v>15.240060856800001</v>
      </c>
      <c r="K33" s="87">
        <v>1.0887857136000001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1022.7922119380703</v>
      </c>
      <c r="C36" s="204">
        <v>1107.765019498604</v>
      </c>
      <c r="D36" s="204">
        <v>1176.5164454270375</v>
      </c>
      <c r="E36" s="204">
        <v>760.50485061945551</v>
      </c>
      <c r="F36" s="204">
        <v>1189.4267801498431</v>
      </c>
      <c r="G36" s="204">
        <v>1044.2960666850242</v>
      </c>
      <c r="H36" s="204">
        <v>908.28024011486139</v>
      </c>
      <c r="I36" s="204">
        <v>739.65198497846893</v>
      </c>
      <c r="J36" s="204">
        <v>593.15048777065476</v>
      </c>
      <c r="K36" s="204">
        <v>482.59624146320868</v>
      </c>
      <c r="L36" s="204">
        <v>378.6577249670172</v>
      </c>
      <c r="M36" s="204">
        <v>416.59392318782739</v>
      </c>
      <c r="N36" s="204">
        <v>627.88259294716102</v>
      </c>
      <c r="O36" s="204">
        <v>469.34386320211314</v>
      </c>
      <c r="P36" s="204">
        <v>528.07334202137076</v>
      </c>
      <c r="Q36" s="204">
        <v>571.69540622947375</v>
      </c>
    </row>
    <row r="37" spans="1:17" x14ac:dyDescent="0.25">
      <c r="A37" s="84" t="s">
        <v>33</v>
      </c>
      <c r="B37" s="83">
        <v>0</v>
      </c>
      <c r="C37" s="83">
        <v>56.122425073394467</v>
      </c>
      <c r="D37" s="83">
        <v>22.440145883628382</v>
      </c>
      <c r="E37" s="83">
        <v>12.884810731865967</v>
      </c>
      <c r="F37" s="83">
        <v>88.985765169090499</v>
      </c>
      <c r="G37" s="83">
        <v>131.60179077786464</v>
      </c>
      <c r="H37" s="83">
        <v>0</v>
      </c>
      <c r="I37" s="83">
        <v>165.48450905847869</v>
      </c>
      <c r="J37" s="83">
        <v>198.24640928971036</v>
      </c>
      <c r="K37" s="83">
        <v>339.77484928734719</v>
      </c>
      <c r="L37" s="83">
        <v>227.1813360714356</v>
      </c>
      <c r="M37" s="83">
        <v>27.175234984380289</v>
      </c>
      <c r="N37" s="83">
        <v>129.77082782068263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2.2044011416255672E-14</v>
      </c>
      <c r="C39" s="208">
        <v>1.1022005708127834E-14</v>
      </c>
      <c r="D39" s="208">
        <v>0</v>
      </c>
      <c r="E39" s="208">
        <v>0</v>
      </c>
      <c r="F39" s="208">
        <v>0</v>
      </c>
      <c r="G39" s="208">
        <v>8.2665042810958766E-14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639.64507961489267</v>
      </c>
      <c r="C40" s="208">
        <v>682.93901163447322</v>
      </c>
      <c r="D40" s="208">
        <v>186.4705653611401</v>
      </c>
      <c r="E40" s="208">
        <v>9.5380323769570285</v>
      </c>
      <c r="F40" s="208">
        <v>37.874184685865934</v>
      </c>
      <c r="G40" s="208">
        <v>62.722242434903052</v>
      </c>
      <c r="H40" s="208">
        <v>28.597669185810947</v>
      </c>
      <c r="I40" s="208">
        <v>11.871070997802217</v>
      </c>
      <c r="J40" s="208">
        <v>0</v>
      </c>
      <c r="K40" s="208">
        <v>5.6242522094895229</v>
      </c>
      <c r="L40" s="208">
        <v>32.043395724568448</v>
      </c>
      <c r="M40" s="208">
        <v>1.3360207377222528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158.10913565286623</v>
      </c>
      <c r="D41" s="208">
        <v>487.31294662100743</v>
      </c>
      <c r="E41" s="208">
        <v>378.45126472427029</v>
      </c>
      <c r="F41" s="208">
        <v>687.81706093657908</v>
      </c>
      <c r="G41" s="208">
        <v>299.21748589239917</v>
      </c>
      <c r="H41" s="208">
        <v>0</v>
      </c>
      <c r="I41" s="208">
        <v>15.307070213026925</v>
      </c>
      <c r="J41" s="208">
        <v>394.90407848094441</v>
      </c>
      <c r="K41" s="208">
        <v>53.675507241400048</v>
      </c>
      <c r="L41" s="208">
        <v>0</v>
      </c>
      <c r="M41" s="208">
        <v>313.15247667097111</v>
      </c>
      <c r="N41" s="208">
        <v>488.67394055570037</v>
      </c>
      <c r="O41" s="208">
        <v>469.34386320211314</v>
      </c>
      <c r="P41" s="208">
        <v>528.07334202137076</v>
      </c>
      <c r="Q41" s="208">
        <v>571.69540622947375</v>
      </c>
    </row>
    <row r="42" spans="1:17" x14ac:dyDescent="0.25">
      <c r="A42" s="84" t="s">
        <v>26</v>
      </c>
      <c r="B42" s="208">
        <v>383.14713232317757</v>
      </c>
      <c r="C42" s="208">
        <v>193.82918277059025</v>
      </c>
      <c r="D42" s="208">
        <v>441.97806778078171</v>
      </c>
      <c r="E42" s="208">
        <v>329.04540008988226</v>
      </c>
      <c r="F42" s="208">
        <v>352.56322408026756</v>
      </c>
      <c r="G42" s="208">
        <v>535.73982051742541</v>
      </c>
      <c r="H42" s="208">
        <v>879.68257092905048</v>
      </c>
      <c r="I42" s="208">
        <v>535.64505189644103</v>
      </c>
      <c r="J42" s="208">
        <v>0</v>
      </c>
      <c r="K42" s="208">
        <v>83.521632724971909</v>
      </c>
      <c r="L42" s="208">
        <v>119.43299317101314</v>
      </c>
      <c r="M42" s="208">
        <v>66.77913101528253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16.76526436728</v>
      </c>
      <c r="D43" s="208">
        <v>38.314719780480004</v>
      </c>
      <c r="E43" s="208">
        <v>30.585342696480005</v>
      </c>
      <c r="F43" s="208">
        <v>22.186545278040001</v>
      </c>
      <c r="G43" s="208">
        <v>15.014727062431779</v>
      </c>
      <c r="H43" s="208">
        <v>0</v>
      </c>
      <c r="I43" s="208">
        <v>11.344282812720001</v>
      </c>
      <c r="J43" s="208">
        <v>0</v>
      </c>
      <c r="K43" s="208">
        <v>0</v>
      </c>
      <c r="L43" s="208">
        <v>0</v>
      </c>
      <c r="M43" s="208">
        <v>8.1510597794712378</v>
      </c>
      <c r="N43" s="208">
        <v>9.4378245707780977</v>
      </c>
      <c r="O43" s="208">
        <v>0</v>
      </c>
      <c r="P43" s="208">
        <v>0</v>
      </c>
      <c r="Q43" s="208">
        <v>0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3792.6425300000001</v>
      </c>
      <c r="C45" s="176">
        <v>4044.2854000000002</v>
      </c>
      <c r="D45" s="176">
        <v>3892.0000199999999</v>
      </c>
      <c r="E45" s="176">
        <v>3902.9151700000002</v>
      </c>
      <c r="F45" s="176">
        <v>4324.1460900000002</v>
      </c>
      <c r="G45" s="176">
        <v>4348.6349799999998</v>
      </c>
      <c r="H45" s="176">
        <v>4956.1680999999999</v>
      </c>
      <c r="I45" s="176">
        <v>5577.8463900000006</v>
      </c>
      <c r="J45" s="176">
        <v>5537.4928900000004</v>
      </c>
      <c r="K45" s="176">
        <v>4041.1155999999996</v>
      </c>
      <c r="L45" s="176">
        <v>3835.1446999999998</v>
      </c>
      <c r="M45" s="176">
        <v>4141.4840899999999</v>
      </c>
      <c r="N45" s="176">
        <v>4075.41428</v>
      </c>
      <c r="O45" s="176">
        <v>3595.1586899999998</v>
      </c>
      <c r="P45" s="176">
        <v>3896.1037899999997</v>
      </c>
      <c r="Q45" s="176">
        <v>4168.8283200000005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215.36317142461508</v>
      </c>
      <c r="C47" s="96">
        <v>389.52236884883735</v>
      </c>
      <c r="D47" s="96">
        <v>597.39038295660066</v>
      </c>
      <c r="E47" s="96">
        <v>260.63048816337704</v>
      </c>
      <c r="F47" s="96">
        <v>446.90025224984947</v>
      </c>
      <c r="G47" s="96">
        <v>385.09193055066311</v>
      </c>
      <c r="H47" s="96">
        <v>343.07081618070151</v>
      </c>
      <c r="I47" s="96">
        <v>250.57980982833575</v>
      </c>
      <c r="J47" s="96">
        <v>455.3734551464832</v>
      </c>
      <c r="K47" s="96">
        <v>202.67166552970741</v>
      </c>
      <c r="L47" s="96">
        <v>236.7689390082831</v>
      </c>
      <c r="M47" s="96">
        <v>364.67063829927633</v>
      </c>
      <c r="N47" s="96">
        <v>747.58053477367503</v>
      </c>
      <c r="O47" s="96">
        <v>1056.9089626180678</v>
      </c>
      <c r="P47" s="96">
        <v>1303.799143412866</v>
      </c>
      <c r="Q47" s="96">
        <v>1487.010235127751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0.79782464255055308</v>
      </c>
      <c r="C52" s="158">
        <v>1.4183768607767111</v>
      </c>
      <c r="D52" s="158">
        <v>1.7835211484408462</v>
      </c>
      <c r="E52" s="158">
        <v>0.83304346216280578</v>
      </c>
      <c r="F52" s="158">
        <v>1.5542933163881796</v>
      </c>
      <c r="G52" s="158">
        <v>1.6376439966126224</v>
      </c>
      <c r="H52" s="158">
        <v>1.3109634544537059</v>
      </c>
      <c r="I52" s="158">
        <v>0.53820076326762445</v>
      </c>
      <c r="J52" s="158">
        <v>1.0339507788246425</v>
      </c>
      <c r="K52" s="158">
        <v>0.39895131866159461</v>
      </c>
      <c r="L52" s="158">
        <v>0.52902247269682046</v>
      </c>
      <c r="M52" s="158">
        <v>0.8974366714461941</v>
      </c>
      <c r="N52" s="158">
        <v>1.3498177615395992</v>
      </c>
      <c r="O52" s="158">
        <v>3.4902578037073315</v>
      </c>
      <c r="P52" s="158">
        <v>3.6094315414650433</v>
      </c>
      <c r="Q52" s="158">
        <v>3.8933930846675535</v>
      </c>
    </row>
    <row r="53" spans="1:17" x14ac:dyDescent="0.25">
      <c r="A53" s="92" t="s">
        <v>125</v>
      </c>
      <c r="B53" s="91">
        <v>0.37357855300471399</v>
      </c>
      <c r="C53" s="91">
        <v>0.6641499234347823</v>
      </c>
      <c r="D53" s="91">
        <v>0.6703934002417814</v>
      </c>
      <c r="E53" s="91">
        <v>0.39006964010277351</v>
      </c>
      <c r="F53" s="91">
        <v>0.72779232065948873</v>
      </c>
      <c r="G53" s="91">
        <v>0.76682098040439373</v>
      </c>
      <c r="H53" s="91">
        <v>0.61385397772524242</v>
      </c>
      <c r="I53" s="91">
        <v>0.25201059436417672</v>
      </c>
      <c r="J53" s="91">
        <v>0.48414377700414546</v>
      </c>
      <c r="K53" s="91">
        <v>0.18680753688988411</v>
      </c>
      <c r="L53" s="91">
        <v>0.24771289242865341</v>
      </c>
      <c r="M53" s="91">
        <v>0.42022153146390517</v>
      </c>
      <c r="N53" s="91">
        <v>0.6320473689104853</v>
      </c>
      <c r="O53" s="91">
        <v>1.6343008104563239</v>
      </c>
      <c r="P53" s="91">
        <v>1.6901034895580396</v>
      </c>
      <c r="Q53" s="91">
        <v>1.8230674728206366</v>
      </c>
    </row>
    <row r="54" spans="1:17" x14ac:dyDescent="0.25">
      <c r="A54" s="92" t="s">
        <v>26</v>
      </c>
      <c r="B54" s="91">
        <v>0.42424608954583909</v>
      </c>
      <c r="C54" s="91">
        <v>0.75422693734192892</v>
      </c>
      <c r="D54" s="91">
        <v>1.1131277481990647</v>
      </c>
      <c r="E54" s="91">
        <v>0.44297382206003222</v>
      </c>
      <c r="F54" s="91">
        <v>0.82650099572869073</v>
      </c>
      <c r="G54" s="91">
        <v>0.87082301620822866</v>
      </c>
      <c r="H54" s="91">
        <v>0.69710947672846335</v>
      </c>
      <c r="I54" s="91">
        <v>0.28619016890344767</v>
      </c>
      <c r="J54" s="91">
        <v>0.54980700182049702</v>
      </c>
      <c r="K54" s="91">
        <v>0.21214378177171048</v>
      </c>
      <c r="L54" s="91">
        <v>0.28130958026816705</v>
      </c>
      <c r="M54" s="91">
        <v>0.47721513998228898</v>
      </c>
      <c r="N54" s="91">
        <v>0.71777039262911391</v>
      </c>
      <c r="O54" s="91">
        <v>1.8559569932510074</v>
      </c>
      <c r="P54" s="91">
        <v>1.9193280519070037</v>
      </c>
      <c r="Q54" s="91">
        <v>2.0703256118469167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30.725295393249592</v>
      </c>
      <c r="C58" s="204">
        <v>71.81966795247169</v>
      </c>
      <c r="D58" s="204">
        <v>127.27580073993869</v>
      </c>
      <c r="E58" s="204">
        <v>50.000201647183971</v>
      </c>
      <c r="F58" s="204">
        <v>91.499732130010813</v>
      </c>
      <c r="G58" s="204">
        <v>43.609778979069254</v>
      </c>
      <c r="H58" s="204">
        <v>42.135397278503262</v>
      </c>
      <c r="I58" s="204">
        <v>12.203955996917998</v>
      </c>
      <c r="J58" s="204">
        <v>43.340873155488865</v>
      </c>
      <c r="K58" s="204">
        <v>15.712620472109135</v>
      </c>
      <c r="L58" s="204">
        <v>14.909673004005914</v>
      </c>
      <c r="M58" s="204">
        <v>27.558464803518227</v>
      </c>
      <c r="N58" s="204">
        <v>90.979340895448502</v>
      </c>
      <c r="O58" s="204">
        <v>211.25890557380319</v>
      </c>
      <c r="P58" s="204">
        <v>223.72915297384392</v>
      </c>
      <c r="Q58" s="204">
        <v>231.63561350113503</v>
      </c>
    </row>
    <row r="59" spans="1:17" x14ac:dyDescent="0.25">
      <c r="A59" s="152" t="s">
        <v>225</v>
      </c>
      <c r="B59" s="151">
        <v>28.66869120723301</v>
      </c>
      <c r="C59" s="151">
        <v>48.969218347384789</v>
      </c>
      <c r="D59" s="151">
        <v>60.088346037270561</v>
      </c>
      <c r="E59" s="151">
        <v>26.764972392001741</v>
      </c>
      <c r="F59" s="151">
        <v>47.259068564896282</v>
      </c>
      <c r="G59" s="151">
        <v>41.322569371924956</v>
      </c>
      <c r="H59" s="151">
        <v>16.045372313613196</v>
      </c>
      <c r="I59" s="151">
        <v>11.769268756872213</v>
      </c>
      <c r="J59" s="151">
        <v>28.284490379590356</v>
      </c>
      <c r="K59" s="151">
        <v>11.018214752385505</v>
      </c>
      <c r="L59" s="151">
        <v>12.89490176093325</v>
      </c>
      <c r="M59" s="151">
        <v>18.139283266003293</v>
      </c>
      <c r="N59" s="151">
        <v>54.767579944021591</v>
      </c>
      <c r="O59" s="151">
        <v>83.564147920815003</v>
      </c>
      <c r="P59" s="151">
        <v>87.679668780579476</v>
      </c>
      <c r="Q59" s="151">
        <v>90.991619794559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54.767579944021591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5.8124063657879912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28.66869120723301</v>
      </c>
      <c r="C62" s="208">
        <v>30.958555714822406</v>
      </c>
      <c r="D62" s="208">
        <v>0</v>
      </c>
      <c r="E62" s="208">
        <v>9.9495046263395608</v>
      </c>
      <c r="F62" s="208">
        <v>37.482839917727205</v>
      </c>
      <c r="G62" s="208">
        <v>21.842507792017038</v>
      </c>
      <c r="H62" s="208">
        <v>16.045372313613196</v>
      </c>
      <c r="I62" s="208">
        <v>11.769268756872213</v>
      </c>
      <c r="J62" s="208">
        <v>28.284490379590356</v>
      </c>
      <c r="K62" s="208">
        <v>11.018214752385505</v>
      </c>
      <c r="L62" s="208">
        <v>12.89490176093325</v>
      </c>
      <c r="M62" s="208">
        <v>0.89145496248993095</v>
      </c>
      <c r="N62" s="208">
        <v>0</v>
      </c>
      <c r="O62" s="208">
        <v>47.422533552282289</v>
      </c>
      <c r="P62" s="208">
        <v>53.526202982255263</v>
      </c>
      <c r="Q62" s="208">
        <v>65.80007616092422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12.198256266774395</v>
      </c>
      <c r="D64" s="208">
        <v>60.088346037270561</v>
      </c>
      <c r="E64" s="208">
        <v>16.815467765662181</v>
      </c>
      <c r="F64" s="208">
        <v>9.7762286471690736</v>
      </c>
      <c r="G64" s="208">
        <v>19.480061579907915</v>
      </c>
      <c r="H64" s="208">
        <v>0</v>
      </c>
      <c r="I64" s="208">
        <v>0</v>
      </c>
      <c r="J64" s="208">
        <v>0</v>
      </c>
      <c r="K64" s="208">
        <v>0</v>
      </c>
      <c r="L64" s="208">
        <v>0</v>
      </c>
      <c r="M64" s="208">
        <v>17.247828303513362</v>
      </c>
      <c r="N64" s="208">
        <v>0</v>
      </c>
      <c r="O64" s="208">
        <v>36.141614368532721</v>
      </c>
      <c r="P64" s="208">
        <v>34.153465798324213</v>
      </c>
      <c r="Q64" s="208">
        <v>25.191543633634776</v>
      </c>
    </row>
    <row r="65" spans="1:17" x14ac:dyDescent="0.25">
      <c r="A65" s="152" t="s">
        <v>224</v>
      </c>
      <c r="B65" s="151">
        <v>2.0566041860165818</v>
      </c>
      <c r="C65" s="151">
        <v>22.850449605086897</v>
      </c>
      <c r="D65" s="151">
        <v>67.187454702668134</v>
      </c>
      <c r="E65" s="151">
        <v>23.235229255182226</v>
      </c>
      <c r="F65" s="151">
        <v>44.240663565114524</v>
      </c>
      <c r="G65" s="151">
        <v>2.2872096071442982</v>
      </c>
      <c r="H65" s="151">
        <v>26.09002496489007</v>
      </c>
      <c r="I65" s="151">
        <v>0.43468724004578363</v>
      </c>
      <c r="J65" s="151">
        <v>15.056382775898509</v>
      </c>
      <c r="K65" s="151">
        <v>4.6944057197236297</v>
      </c>
      <c r="L65" s="151">
        <v>2.0147712430726643</v>
      </c>
      <c r="M65" s="151">
        <v>9.4191815375149357</v>
      </c>
      <c r="N65" s="151">
        <v>36.211760951426918</v>
      </c>
      <c r="O65" s="151">
        <v>127.69475765298817</v>
      </c>
      <c r="P65" s="151">
        <v>136.04948419326445</v>
      </c>
      <c r="Q65" s="151">
        <v>140.64399370657603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1.6970085132672628</v>
      </c>
      <c r="F66" s="87">
        <v>17.009133731412451</v>
      </c>
      <c r="G66" s="87">
        <v>0</v>
      </c>
      <c r="H66" s="87">
        <v>0</v>
      </c>
      <c r="I66" s="87">
        <v>0</v>
      </c>
      <c r="J66" s="87">
        <v>12.480418485647284</v>
      </c>
      <c r="K66" s="87">
        <v>4.1602860217651525</v>
      </c>
      <c r="L66" s="87">
        <v>0</v>
      </c>
      <c r="M66" s="87">
        <v>7.6591538936565913</v>
      </c>
      <c r="N66" s="87">
        <v>36.211760951426918</v>
      </c>
      <c r="O66" s="87">
        <v>125.43077853959622</v>
      </c>
      <c r="P66" s="87">
        <v>132.77998220147549</v>
      </c>
      <c r="Q66" s="87">
        <v>137.33115107753761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2.0566041860165818</v>
      </c>
      <c r="C70" s="87">
        <v>22.850449605086897</v>
      </c>
      <c r="D70" s="87">
        <v>67.187454702668134</v>
      </c>
      <c r="E70" s="87">
        <v>21.538220741914962</v>
      </c>
      <c r="F70" s="87">
        <v>27.231529833702073</v>
      </c>
      <c r="G70" s="87">
        <v>2.2872096071442982</v>
      </c>
      <c r="H70" s="87">
        <v>26.09002496489007</v>
      </c>
      <c r="I70" s="87">
        <v>0.43468724004578363</v>
      </c>
      <c r="J70" s="87">
        <v>2.5759642902512239</v>
      </c>
      <c r="K70" s="87">
        <v>0.53411969795847769</v>
      </c>
      <c r="L70" s="87">
        <v>2.0147712430726643</v>
      </c>
      <c r="M70" s="87">
        <v>1.7600276438583446</v>
      </c>
      <c r="N70" s="87">
        <v>0</v>
      </c>
      <c r="O70" s="87">
        <v>2.26397911339195</v>
      </c>
      <c r="P70" s="87">
        <v>3.2695019917889554</v>
      </c>
      <c r="Q70" s="87">
        <v>3.3128426290384088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108.70981207179095</v>
      </c>
      <c r="C77" s="204">
        <v>193.26487771683844</v>
      </c>
      <c r="D77" s="204">
        <v>285.2304624614377</v>
      </c>
      <c r="E77" s="204">
        <v>113.5086501337473</v>
      </c>
      <c r="F77" s="204">
        <v>211.78455178926538</v>
      </c>
      <c r="G77" s="204">
        <v>223.14173017158265</v>
      </c>
      <c r="H77" s="204">
        <v>178.62896577253551</v>
      </c>
      <c r="I77" s="204">
        <v>73.334039475987538</v>
      </c>
      <c r="J77" s="204">
        <v>215.67706004303759</v>
      </c>
      <c r="K77" s="204">
        <v>54.360219733056176</v>
      </c>
      <c r="L77" s="204">
        <v>72.083426007966978</v>
      </c>
      <c r="M77" s="204">
        <v>122.28272567184791</v>
      </c>
      <c r="N77" s="204">
        <v>319.35950658422678</v>
      </c>
      <c r="O77" s="204">
        <v>466.73232141565757</v>
      </c>
      <c r="P77" s="204">
        <v>667.66453984568284</v>
      </c>
      <c r="Q77" s="204">
        <v>802.92401920854513</v>
      </c>
    </row>
    <row r="78" spans="1:17" x14ac:dyDescent="0.25">
      <c r="A78" s="152" t="s">
        <v>222</v>
      </c>
      <c r="B78" s="261">
        <v>108.70981207179095</v>
      </c>
      <c r="C78" s="261">
        <v>193.26487771683844</v>
      </c>
      <c r="D78" s="261">
        <v>285.2304624614377</v>
      </c>
      <c r="E78" s="261">
        <v>113.5086501337473</v>
      </c>
      <c r="F78" s="261">
        <v>211.78455178926538</v>
      </c>
      <c r="G78" s="261">
        <v>223.14173017158265</v>
      </c>
      <c r="H78" s="261">
        <v>178.62896577253551</v>
      </c>
      <c r="I78" s="261">
        <v>73.334039475987538</v>
      </c>
      <c r="J78" s="261">
        <v>215.67706004303759</v>
      </c>
      <c r="K78" s="261">
        <v>54.360219733056176</v>
      </c>
      <c r="L78" s="261">
        <v>72.083426007966978</v>
      </c>
      <c r="M78" s="261">
        <v>122.28272567184791</v>
      </c>
      <c r="N78" s="261">
        <v>319.35950658422678</v>
      </c>
      <c r="O78" s="261">
        <v>466.73232141565757</v>
      </c>
      <c r="P78" s="261">
        <v>667.66453984568284</v>
      </c>
      <c r="Q78" s="261">
        <v>802.92401920854513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152.19420968773107</v>
      </c>
      <c r="K79" s="83">
        <v>0</v>
      </c>
      <c r="L79" s="83">
        <v>0</v>
      </c>
      <c r="M79" s="83">
        <v>0</v>
      </c>
      <c r="N79" s="83">
        <v>319.35950658422678</v>
      </c>
      <c r="O79" s="83">
        <v>259.84431564850007</v>
      </c>
      <c r="P79" s="83">
        <v>144.94859219359253</v>
      </c>
      <c r="Q79" s="83">
        <v>146.94044028477694</v>
      </c>
    </row>
    <row r="80" spans="1:17" x14ac:dyDescent="0.25">
      <c r="A80" s="154" t="s">
        <v>30</v>
      </c>
      <c r="B80" s="208">
        <v>0</v>
      </c>
      <c r="C80" s="208">
        <v>9.3858105287836239E-15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25.244474887580775</v>
      </c>
      <c r="K82" s="208">
        <v>0</v>
      </c>
      <c r="L82" s="208">
        <v>0</v>
      </c>
      <c r="M82" s="208">
        <v>0</v>
      </c>
      <c r="N82" s="208">
        <v>0</v>
      </c>
      <c r="O82" s="208">
        <v>3.9284110348706935</v>
      </c>
      <c r="P82" s="208">
        <v>2.9214204981199727</v>
      </c>
      <c r="Q82" s="208">
        <v>2.8789130001312673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76.446164415644404</v>
      </c>
      <c r="P83" s="208">
        <v>244.86894943206698</v>
      </c>
      <c r="Q83" s="208">
        <v>356.78244977955552</v>
      </c>
    </row>
    <row r="84" spans="1:17" x14ac:dyDescent="0.25">
      <c r="A84" s="154" t="s">
        <v>26</v>
      </c>
      <c r="B84" s="208">
        <v>108.70981207179095</v>
      </c>
      <c r="C84" s="208">
        <v>193.26487771683844</v>
      </c>
      <c r="D84" s="208">
        <v>285.2304624614377</v>
      </c>
      <c r="E84" s="208">
        <v>113.5086501337473</v>
      </c>
      <c r="F84" s="208">
        <v>211.78455178926538</v>
      </c>
      <c r="G84" s="208">
        <v>223.14173017158265</v>
      </c>
      <c r="H84" s="208">
        <v>178.62896577253551</v>
      </c>
      <c r="I84" s="208">
        <v>73.334039475987538</v>
      </c>
      <c r="J84" s="208">
        <v>38.238375467725746</v>
      </c>
      <c r="K84" s="208">
        <v>54.360219733056176</v>
      </c>
      <c r="L84" s="208">
        <v>72.083426007966978</v>
      </c>
      <c r="M84" s="208">
        <v>122.28272567184791</v>
      </c>
      <c r="N84" s="208">
        <v>0</v>
      </c>
      <c r="O84" s="208">
        <v>95.768455812066563</v>
      </c>
      <c r="P84" s="208">
        <v>76.587015441478485</v>
      </c>
      <c r="Q84" s="208">
        <v>53.790537982645297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30.744974504575779</v>
      </c>
      <c r="P85" s="208">
        <v>198.33856228042484</v>
      </c>
      <c r="Q85" s="208">
        <v>242.53167816143608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48.710509317023899</v>
      </c>
      <c r="C87" s="204">
        <v>87.495116318750391</v>
      </c>
      <c r="D87" s="204">
        <v>128.84572860678321</v>
      </c>
      <c r="E87" s="204">
        <v>52.208912920283211</v>
      </c>
      <c r="F87" s="204">
        <v>81.812375014184838</v>
      </c>
      <c r="G87" s="204">
        <v>77.229577403398167</v>
      </c>
      <c r="H87" s="204">
        <v>31.616199675209213</v>
      </c>
      <c r="I87" s="204">
        <v>24.876723592163497</v>
      </c>
      <c r="J87" s="204">
        <v>51.529731169132219</v>
      </c>
      <c r="K87" s="204">
        <v>23.62604400588031</v>
      </c>
      <c r="L87" s="204">
        <v>21.948207523613405</v>
      </c>
      <c r="M87" s="204">
        <v>38.431211152464208</v>
      </c>
      <c r="N87" s="204">
        <v>96.573189532460091</v>
      </c>
      <c r="O87" s="204">
        <v>154.48297782489979</v>
      </c>
      <c r="P87" s="204">
        <v>160.12851905187404</v>
      </c>
      <c r="Q87" s="204">
        <v>160.83707933340381</v>
      </c>
    </row>
    <row r="88" spans="1:17" x14ac:dyDescent="0.25">
      <c r="A88" s="152" t="s">
        <v>220</v>
      </c>
      <c r="B88" s="261">
        <v>48.710509317023899</v>
      </c>
      <c r="C88" s="261">
        <v>87.495116318750391</v>
      </c>
      <c r="D88" s="261">
        <v>128.84572860678321</v>
      </c>
      <c r="E88" s="261">
        <v>52.208912920283211</v>
      </c>
      <c r="F88" s="261">
        <v>81.812375014184838</v>
      </c>
      <c r="G88" s="261">
        <v>77.229577403398167</v>
      </c>
      <c r="H88" s="261">
        <v>31.616199675209213</v>
      </c>
      <c r="I88" s="261">
        <v>24.876723592163497</v>
      </c>
      <c r="J88" s="261">
        <v>51.529731169132219</v>
      </c>
      <c r="K88" s="261">
        <v>23.62604400588031</v>
      </c>
      <c r="L88" s="261">
        <v>21.948207523613405</v>
      </c>
      <c r="M88" s="261">
        <v>38.431211152464208</v>
      </c>
      <c r="N88" s="261">
        <v>96.573189532460091</v>
      </c>
      <c r="O88" s="261">
        <v>154.48297782489979</v>
      </c>
      <c r="P88" s="261">
        <v>160.12851905187404</v>
      </c>
      <c r="Q88" s="261">
        <v>160.83707933340381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30.2930339656548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16.001213931381223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8.9326530870125094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15.61498574382799</v>
      </c>
      <c r="I91" s="208">
        <v>23.755396419848033</v>
      </c>
      <c r="J91" s="208">
        <v>23.106055984032434</v>
      </c>
      <c r="K91" s="208">
        <v>23.62604400588031</v>
      </c>
      <c r="L91" s="208">
        <v>4.1770895957492549</v>
      </c>
      <c r="M91" s="208">
        <v>0</v>
      </c>
      <c r="N91" s="208">
        <v>66.249924724263579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39.777856230011388</v>
      </c>
      <c r="C93" s="208">
        <v>87.495116318750391</v>
      </c>
      <c r="D93" s="208">
        <v>128.84572860678321</v>
      </c>
      <c r="E93" s="208">
        <v>52.208912920283211</v>
      </c>
      <c r="F93" s="208">
        <v>81.812375014184838</v>
      </c>
      <c r="G93" s="208">
        <v>77.229577403398167</v>
      </c>
      <c r="H93" s="208">
        <v>0</v>
      </c>
      <c r="I93" s="208">
        <v>1.1213271723154654</v>
      </c>
      <c r="J93" s="208">
        <v>28.423675185099789</v>
      </c>
      <c r="K93" s="208">
        <v>0</v>
      </c>
      <c r="L93" s="208">
        <v>17.77111792786415</v>
      </c>
      <c r="M93" s="208">
        <v>38.431211152464208</v>
      </c>
      <c r="N93" s="208">
        <v>3.0230842541717314E-2</v>
      </c>
      <c r="O93" s="208">
        <v>154.48297782489979</v>
      </c>
      <c r="P93" s="208">
        <v>160.12851905187404</v>
      </c>
      <c r="Q93" s="208">
        <v>160.83707933340381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26.419730000000087</v>
      </c>
      <c r="C95" s="176">
        <v>35.524330000000134</v>
      </c>
      <c r="D95" s="176">
        <v>54.254870000000217</v>
      </c>
      <c r="E95" s="176">
        <v>44.07967999999974</v>
      </c>
      <c r="F95" s="176">
        <v>60.249300000000233</v>
      </c>
      <c r="G95" s="176">
        <v>39.473200000000411</v>
      </c>
      <c r="H95" s="176">
        <v>89.379289999999799</v>
      </c>
      <c r="I95" s="176">
        <v>139.62688999999909</v>
      </c>
      <c r="J95" s="176">
        <v>143.79183999999992</v>
      </c>
      <c r="K95" s="176">
        <v>108.57383000000019</v>
      </c>
      <c r="L95" s="176">
        <v>127.29860999999997</v>
      </c>
      <c r="M95" s="176">
        <v>175.5007999999998</v>
      </c>
      <c r="N95" s="176">
        <v>239.31868000000011</v>
      </c>
      <c r="O95" s="176">
        <v>220.94450000000009</v>
      </c>
      <c r="P95" s="176">
        <v>248.66750000000022</v>
      </c>
      <c r="Q95" s="176">
        <v>287.72012999999936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868.96189555054787</v>
      </c>
      <c r="C97" s="96">
        <v>958.4344107936779</v>
      </c>
      <c r="D97" s="96">
        <v>968.43325081115302</v>
      </c>
      <c r="E97" s="96">
        <v>721.22796424987735</v>
      </c>
      <c r="F97" s="96">
        <v>654.65332186542332</v>
      </c>
      <c r="G97" s="96">
        <v>430.70380249283875</v>
      </c>
      <c r="H97" s="96">
        <v>192.15197794561527</v>
      </c>
      <c r="I97" s="96">
        <v>354.90008198614117</v>
      </c>
      <c r="J97" s="96">
        <v>581.74249769507924</v>
      </c>
      <c r="K97" s="96">
        <v>507.05936948897062</v>
      </c>
      <c r="L97" s="96">
        <v>444.97969248052777</v>
      </c>
      <c r="M97" s="96">
        <v>487.57485792465218</v>
      </c>
      <c r="N97" s="96">
        <v>642.01901405522335</v>
      </c>
      <c r="O97" s="96">
        <v>334.98563341390292</v>
      </c>
      <c r="P97" s="96">
        <v>355.45824037149032</v>
      </c>
      <c r="Q97" s="96">
        <v>394.45056811514689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3.0811581988358774</v>
      </c>
      <c r="C102" s="158">
        <v>3.2287273604254545</v>
      </c>
      <c r="D102" s="158">
        <v>2.7901968847540868</v>
      </c>
      <c r="E102" s="158">
        <v>2.2734628499573342</v>
      </c>
      <c r="F102" s="158">
        <v>2.51496114850038</v>
      </c>
      <c r="G102" s="158">
        <v>1.8107274675138463</v>
      </c>
      <c r="H102" s="158">
        <v>1.5601513092105286</v>
      </c>
      <c r="I102" s="158">
        <v>1.7524682527389888</v>
      </c>
      <c r="J102" s="158">
        <v>2.5265866029920216</v>
      </c>
      <c r="K102" s="158">
        <v>2.1474836899696559</v>
      </c>
      <c r="L102" s="158">
        <v>2.1158029279226707</v>
      </c>
      <c r="M102" s="158">
        <v>2.1928533164248725</v>
      </c>
      <c r="N102" s="158">
        <v>2.5745500029430124</v>
      </c>
      <c r="O102" s="158">
        <v>1.3703590147959965</v>
      </c>
      <c r="P102" s="158">
        <v>1.5007376885110721</v>
      </c>
      <c r="Q102" s="158">
        <v>1.8069471364804957</v>
      </c>
    </row>
    <row r="103" spans="1:17" x14ac:dyDescent="0.25">
      <c r="A103" s="92" t="s">
        <v>125</v>
      </c>
      <c r="B103" s="91">
        <v>1.4427413746207807</v>
      </c>
      <c r="C103" s="91">
        <v>1.5118401100001653</v>
      </c>
      <c r="D103" s="91">
        <v>1.0487846351300822</v>
      </c>
      <c r="E103" s="91">
        <v>1.0645408984634344</v>
      </c>
      <c r="F103" s="91">
        <v>1.1776216183499411</v>
      </c>
      <c r="G103" s="91">
        <v>0.84786670042828449</v>
      </c>
      <c r="H103" s="91">
        <v>0.73053530497630437</v>
      </c>
      <c r="I103" s="91">
        <v>0.82058703019247436</v>
      </c>
      <c r="J103" s="91">
        <v>1.1830651960929466</v>
      </c>
      <c r="K103" s="91">
        <v>1.0055516045924267</v>
      </c>
      <c r="L103" s="91">
        <v>0.99071720037326949</v>
      </c>
      <c r="M103" s="91">
        <v>1.0267957709136371</v>
      </c>
      <c r="N103" s="91">
        <v>1.2055238876339793</v>
      </c>
      <c r="O103" s="91">
        <v>0.64166573773385993</v>
      </c>
      <c r="P103" s="91">
        <v>0.70271508826963958</v>
      </c>
      <c r="Q103" s="91">
        <v>0.84609657385911374</v>
      </c>
    </row>
    <row r="104" spans="1:17" x14ac:dyDescent="0.25">
      <c r="A104" s="92" t="s">
        <v>26</v>
      </c>
      <c r="B104" s="91">
        <v>1.6384168242150967</v>
      </c>
      <c r="C104" s="91">
        <v>1.7168872504252892</v>
      </c>
      <c r="D104" s="91">
        <v>1.7414122496240043</v>
      </c>
      <c r="E104" s="91">
        <v>1.2089219514939</v>
      </c>
      <c r="F104" s="91">
        <v>1.3373395301504389</v>
      </c>
      <c r="G104" s="91">
        <v>0.9628607670855619</v>
      </c>
      <c r="H104" s="91">
        <v>0.8296160042342241</v>
      </c>
      <c r="I104" s="91">
        <v>0.93188122254651451</v>
      </c>
      <c r="J104" s="91">
        <v>1.3435214068990751</v>
      </c>
      <c r="K104" s="91">
        <v>1.1419320853772295</v>
      </c>
      <c r="L104" s="91">
        <v>1.1250857275494011</v>
      </c>
      <c r="M104" s="91">
        <v>1.1660575455112356</v>
      </c>
      <c r="N104" s="91">
        <v>1.3690261153090333</v>
      </c>
      <c r="O104" s="91">
        <v>0.72869327706213649</v>
      </c>
      <c r="P104" s="91">
        <v>0.79802260024143268</v>
      </c>
      <c r="Q104" s="91">
        <v>0.96085056262138191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643.70518409607791</v>
      </c>
      <c r="C107" s="204">
        <v>713.29915427679032</v>
      </c>
      <c r="D107" s="204">
        <v>721.89622655994833</v>
      </c>
      <c r="E107" s="204">
        <v>510.28524645566995</v>
      </c>
      <c r="F107" s="204">
        <v>474.09509403004768</v>
      </c>
      <c r="G107" s="204">
        <v>305.81966655089315</v>
      </c>
      <c r="H107" s="204">
        <v>117.65891895711016</v>
      </c>
      <c r="I107" s="204">
        <v>222.80653208162505</v>
      </c>
      <c r="J107" s="204">
        <v>401.84194887779756</v>
      </c>
      <c r="K107" s="204">
        <v>357.55128330242167</v>
      </c>
      <c r="L107" s="204">
        <v>299.84148454444323</v>
      </c>
      <c r="M107" s="204">
        <v>336.30862188984241</v>
      </c>
      <c r="N107" s="204">
        <v>461.99180047371169</v>
      </c>
      <c r="O107" s="204">
        <v>217.22291961244483</v>
      </c>
      <c r="P107" s="204">
        <v>238.44203907858738</v>
      </c>
      <c r="Q107" s="204">
        <v>267.33235978456588</v>
      </c>
    </row>
    <row r="108" spans="1:17" x14ac:dyDescent="0.25">
      <c r="A108" s="152" t="s">
        <v>218</v>
      </c>
      <c r="B108" s="151">
        <v>643.70518409607791</v>
      </c>
      <c r="C108" s="151">
        <v>713.29915427679032</v>
      </c>
      <c r="D108" s="151">
        <v>721.89622655994833</v>
      </c>
      <c r="E108" s="151">
        <v>510.28524645566995</v>
      </c>
      <c r="F108" s="151">
        <v>474.09509403004768</v>
      </c>
      <c r="G108" s="151">
        <v>305.81966655089315</v>
      </c>
      <c r="H108" s="151">
        <v>117.65891895711016</v>
      </c>
      <c r="I108" s="151">
        <v>222.80653208162505</v>
      </c>
      <c r="J108" s="151">
        <v>401.84194887779756</v>
      </c>
      <c r="K108" s="151">
        <v>357.55128330242167</v>
      </c>
      <c r="L108" s="151">
        <v>299.84148454444323</v>
      </c>
      <c r="M108" s="151">
        <v>336.30862188984241</v>
      </c>
      <c r="N108" s="151">
        <v>461.99180047371169</v>
      </c>
      <c r="O108" s="151">
        <v>217.22291961244483</v>
      </c>
      <c r="P108" s="151">
        <v>238.44203907858738</v>
      </c>
      <c r="Q108" s="151">
        <v>267.33235978456588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59.851335079562794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52.406058625970253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643.70518409607791</v>
      </c>
      <c r="C113" s="208">
        <v>713.29915427679032</v>
      </c>
      <c r="D113" s="208">
        <v>721.89622655994833</v>
      </c>
      <c r="E113" s="208">
        <v>510.28524645566995</v>
      </c>
      <c r="F113" s="208">
        <v>474.09509403004768</v>
      </c>
      <c r="G113" s="208">
        <v>305.81966655089315</v>
      </c>
      <c r="H113" s="208">
        <v>57.807583877547358</v>
      </c>
      <c r="I113" s="208">
        <v>222.80653208162505</v>
      </c>
      <c r="J113" s="208">
        <v>401.84194887779756</v>
      </c>
      <c r="K113" s="208">
        <v>305.14522467645139</v>
      </c>
      <c r="L113" s="208">
        <v>299.84148454444323</v>
      </c>
      <c r="M113" s="208">
        <v>336.30862188984241</v>
      </c>
      <c r="N113" s="208">
        <v>461.99180047371169</v>
      </c>
      <c r="O113" s="208">
        <v>217.22291961244483</v>
      </c>
      <c r="P113" s="208">
        <v>238.44203907858738</v>
      </c>
      <c r="Q113" s="208">
        <v>267.33235978456588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160.32955325563407</v>
      </c>
      <c r="C116" s="204">
        <v>177.66352915646218</v>
      </c>
      <c r="D116" s="204">
        <v>179.80482736645055</v>
      </c>
      <c r="E116" s="204">
        <v>127.09825494425002</v>
      </c>
      <c r="F116" s="204">
        <v>118.0842666868753</v>
      </c>
      <c r="G116" s="204">
        <v>76.171408474431757</v>
      </c>
      <c r="H116" s="204">
        <v>27.651907679294581</v>
      </c>
      <c r="I116" s="204">
        <v>55.495081651777127</v>
      </c>
      <c r="J116" s="204">
        <v>100.0879622142897</v>
      </c>
      <c r="K116" s="204">
        <v>85.885602496579295</v>
      </c>
      <c r="L116" s="204">
        <v>74.682405008161879</v>
      </c>
      <c r="M116" s="204">
        <v>83.765382718384913</v>
      </c>
      <c r="N116" s="204">
        <v>115.06966357856861</v>
      </c>
      <c r="O116" s="204">
        <v>54.104354786662057</v>
      </c>
      <c r="P116" s="204">
        <v>59.389463604391864</v>
      </c>
      <c r="Q116" s="204">
        <v>66.585261194100525</v>
      </c>
    </row>
    <row r="117" spans="1:17" x14ac:dyDescent="0.25">
      <c r="A117" s="152" t="s">
        <v>216</v>
      </c>
      <c r="B117" s="151">
        <v>160.32955325563407</v>
      </c>
      <c r="C117" s="151">
        <v>177.66352915646218</v>
      </c>
      <c r="D117" s="151">
        <v>179.80482736645055</v>
      </c>
      <c r="E117" s="151">
        <v>127.09825494425002</v>
      </c>
      <c r="F117" s="151">
        <v>118.0842666868753</v>
      </c>
      <c r="G117" s="151">
        <v>76.171408474431757</v>
      </c>
      <c r="H117" s="151">
        <v>27.651907679294581</v>
      </c>
      <c r="I117" s="151">
        <v>55.495081651777127</v>
      </c>
      <c r="J117" s="151">
        <v>100.0879622142897</v>
      </c>
      <c r="K117" s="151">
        <v>85.885602496579295</v>
      </c>
      <c r="L117" s="151">
        <v>74.682405008161879</v>
      </c>
      <c r="M117" s="151">
        <v>83.765382718384913</v>
      </c>
      <c r="N117" s="151">
        <v>115.06966357856861</v>
      </c>
      <c r="O117" s="151">
        <v>54.104354786662057</v>
      </c>
      <c r="P117" s="151">
        <v>59.389463604391864</v>
      </c>
      <c r="Q117" s="151">
        <v>66.585261194100525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160.32955325563407</v>
      </c>
      <c r="C122" s="208">
        <v>177.66352915646218</v>
      </c>
      <c r="D122" s="208">
        <v>179.80482736645055</v>
      </c>
      <c r="E122" s="208">
        <v>127.09825494425002</v>
      </c>
      <c r="F122" s="208">
        <v>118.0842666868753</v>
      </c>
      <c r="G122" s="208">
        <v>76.171408474431757</v>
      </c>
      <c r="H122" s="208">
        <v>27.651907679294581</v>
      </c>
      <c r="I122" s="208">
        <v>55.495081651777127</v>
      </c>
      <c r="J122" s="208">
        <v>100.0879622142897</v>
      </c>
      <c r="K122" s="208">
        <v>85.885602496579295</v>
      </c>
      <c r="L122" s="208">
        <v>74.682405008161879</v>
      </c>
      <c r="M122" s="208">
        <v>83.765382718384913</v>
      </c>
      <c r="N122" s="208">
        <v>115.06966357856861</v>
      </c>
      <c r="O122" s="208">
        <v>54.104354786662057</v>
      </c>
      <c r="P122" s="208">
        <v>59.389463604391864</v>
      </c>
      <c r="Q122" s="208">
        <v>66.585261194100525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61.845999999999989</v>
      </c>
      <c r="C125" s="176">
        <v>64.242999999999995</v>
      </c>
      <c r="D125" s="176">
        <v>63.942</v>
      </c>
      <c r="E125" s="176">
        <v>81.570999999999998</v>
      </c>
      <c r="F125" s="176">
        <v>59.959000000000003</v>
      </c>
      <c r="G125" s="176">
        <v>46.901999999999994</v>
      </c>
      <c r="H125" s="176">
        <v>45.280999999999999</v>
      </c>
      <c r="I125" s="176">
        <v>74.846000000000004</v>
      </c>
      <c r="J125" s="176">
        <v>77.286000000000001</v>
      </c>
      <c r="K125" s="176">
        <v>61.475000000000001</v>
      </c>
      <c r="L125" s="176">
        <v>68.34</v>
      </c>
      <c r="M125" s="176">
        <v>65.308000000000007</v>
      </c>
      <c r="N125" s="176">
        <v>62.383000000000003</v>
      </c>
      <c r="O125" s="176">
        <v>62.28799999999999</v>
      </c>
      <c r="P125" s="176">
        <v>56.125999999999998</v>
      </c>
      <c r="Q125" s="176">
        <v>58.725999999999999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1</v>
      </c>
      <c r="C129" s="77">
        <f t="shared" si="0"/>
        <v>1</v>
      </c>
      <c r="D129" s="77">
        <f t="shared" si="0"/>
        <v>1</v>
      </c>
      <c r="E129" s="77">
        <f t="shared" si="0"/>
        <v>0.99999999999999989</v>
      </c>
      <c r="F129" s="77">
        <f t="shared" si="0"/>
        <v>1</v>
      </c>
      <c r="G129" s="77">
        <f t="shared" si="0"/>
        <v>1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0.99999999999999989</v>
      </c>
      <c r="M129" s="77">
        <f t="shared" si="0"/>
        <v>1</v>
      </c>
      <c r="N129" s="77">
        <f t="shared" si="0"/>
        <v>1</v>
      </c>
      <c r="O129" s="77">
        <f t="shared" si="0"/>
        <v>0.99999999999999989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7.2619420641178143E-4</v>
      </c>
      <c r="C134" s="238">
        <f t="shared" si="5"/>
        <v>6.7143974344216842E-4</v>
      </c>
      <c r="D134" s="238">
        <f t="shared" si="5"/>
        <v>6.050377882090525E-4</v>
      </c>
      <c r="E134" s="238">
        <f t="shared" si="5"/>
        <v>5.2796292992670442E-4</v>
      </c>
      <c r="F134" s="238">
        <f t="shared" si="5"/>
        <v>6.3215828278794786E-4</v>
      </c>
      <c r="G134" s="238">
        <f t="shared" si="5"/>
        <v>6.6475117432794064E-4</v>
      </c>
      <c r="H134" s="238">
        <f t="shared" si="5"/>
        <v>6.461118373925997E-4</v>
      </c>
      <c r="I134" s="238">
        <f t="shared" si="5"/>
        <v>4.7902860084254195E-4</v>
      </c>
      <c r="J134" s="238">
        <f t="shared" si="5"/>
        <v>2.9926531443338455E-4</v>
      </c>
      <c r="K134" s="238">
        <f t="shared" si="5"/>
        <v>3.9118707316920884E-4</v>
      </c>
      <c r="L134" s="238">
        <f t="shared" si="5"/>
        <v>3.5176249165668318E-4</v>
      </c>
      <c r="M134" s="238">
        <f t="shared" si="5"/>
        <v>3.6510037292214177E-4</v>
      </c>
      <c r="N134" s="238">
        <f t="shared" si="5"/>
        <v>4.6205181454306901E-4</v>
      </c>
      <c r="O134" s="238">
        <f t="shared" si="5"/>
        <v>3.0172802844944633E-4</v>
      </c>
      <c r="P134" s="238">
        <f t="shared" si="5"/>
        <v>3.1117716573981504E-4</v>
      </c>
      <c r="Q134" s="238">
        <f t="shared" si="5"/>
        <v>3.1417064879850587E-4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0.15043024608380567</v>
      </c>
      <c r="C136" s="237">
        <f t="shared" si="7"/>
        <v>0.15476550489827406</v>
      </c>
      <c r="D136" s="237">
        <f t="shared" si="7"/>
        <v>0.1656347983728732</v>
      </c>
      <c r="E136" s="237">
        <f t="shared" si="7"/>
        <v>0.12047624201966654</v>
      </c>
      <c r="F136" s="237">
        <f t="shared" si="7"/>
        <v>0.14274746174961822</v>
      </c>
      <c r="G136" s="237">
        <f t="shared" si="7"/>
        <v>0.14339280487037137</v>
      </c>
      <c r="H136" s="237">
        <f t="shared" si="7"/>
        <v>0.13439174091659151</v>
      </c>
      <c r="I136" s="237">
        <f t="shared" si="7"/>
        <v>0.10193183525656969</v>
      </c>
      <c r="J136" s="237">
        <f t="shared" si="7"/>
        <v>6.7219922947828192E-2</v>
      </c>
      <c r="K136" s="237">
        <f t="shared" si="7"/>
        <v>8.6031735191301778E-2</v>
      </c>
      <c r="L136" s="237">
        <f t="shared" si="7"/>
        <v>5.1950744657323703E-2</v>
      </c>
      <c r="M136" s="237">
        <f t="shared" si="7"/>
        <v>8.0409360607048674E-2</v>
      </c>
      <c r="N136" s="237">
        <f t="shared" si="7"/>
        <v>0.10149001611484688</v>
      </c>
      <c r="O136" s="237">
        <f t="shared" si="7"/>
        <v>6.627982623110297E-2</v>
      </c>
      <c r="P136" s="237">
        <f t="shared" si="7"/>
        <v>6.8387005899220671E-2</v>
      </c>
      <c r="Q136" s="237">
        <f t="shared" si="7"/>
        <v>6.9067294732025386E-2</v>
      </c>
    </row>
    <row r="137" spans="1:17" x14ac:dyDescent="0.25">
      <c r="A137" s="142" t="s">
        <v>227</v>
      </c>
      <c r="B137" s="235">
        <f t="shared" ref="B137:Q137" si="8">IF(B$17=0,0,B$17/B$5)</f>
        <v>0.15041501115809294</v>
      </c>
      <c r="C137" s="235">
        <f t="shared" si="8"/>
        <v>0.1382330941976801</v>
      </c>
      <c r="D137" s="235">
        <f t="shared" si="8"/>
        <v>0.14619880706473862</v>
      </c>
      <c r="E137" s="235">
        <f t="shared" si="8"/>
        <v>0.10858146453229958</v>
      </c>
      <c r="F137" s="235">
        <f t="shared" si="8"/>
        <v>0.13014599791857065</v>
      </c>
      <c r="G137" s="235">
        <f t="shared" si="8"/>
        <v>0.13670998131354278</v>
      </c>
      <c r="H137" s="235">
        <f t="shared" si="8"/>
        <v>0.12480661809961732</v>
      </c>
      <c r="I137" s="235">
        <f t="shared" si="8"/>
        <v>9.8620324981333732E-2</v>
      </c>
      <c r="J137" s="235">
        <f t="shared" si="8"/>
        <v>6.1520549939607025E-2</v>
      </c>
      <c r="K137" s="235">
        <f t="shared" si="8"/>
        <v>8.0325316206951436E-2</v>
      </c>
      <c r="L137" s="235">
        <f t="shared" si="8"/>
        <v>4.8829057004615657E-2</v>
      </c>
      <c r="M137" s="235">
        <f t="shared" si="8"/>
        <v>7.5165276906343101E-2</v>
      </c>
      <c r="N137" s="235">
        <f t="shared" si="8"/>
        <v>9.5125218052336383E-2</v>
      </c>
      <c r="O137" s="235">
        <f t="shared" si="8"/>
        <v>6.2118454241195831E-2</v>
      </c>
      <c r="P137" s="235">
        <f t="shared" si="8"/>
        <v>6.4063801530961778E-2</v>
      </c>
      <c r="Q137" s="235">
        <f t="shared" si="8"/>
        <v>6.4680086804022624E-2</v>
      </c>
    </row>
    <row r="138" spans="1:17" x14ac:dyDescent="0.25">
      <c r="A138" s="142" t="s">
        <v>226</v>
      </c>
      <c r="B138" s="235">
        <f t="shared" ref="B138:Q138" si="9">IF(B$25=0,0,B$25/B$5)</f>
        <v>1.523492571274099E-5</v>
      </c>
      <c r="C138" s="235">
        <f t="shared" si="9"/>
        <v>1.6532410700593962E-2</v>
      </c>
      <c r="D138" s="235">
        <f t="shared" si="9"/>
        <v>1.9435991308134584E-2</v>
      </c>
      <c r="E138" s="235">
        <f t="shared" si="9"/>
        <v>1.1894777487366963E-2</v>
      </c>
      <c r="F138" s="235">
        <f t="shared" si="9"/>
        <v>1.2601463831047583E-2</v>
      </c>
      <c r="G138" s="235">
        <f t="shared" si="9"/>
        <v>6.6828235568285833E-3</v>
      </c>
      <c r="H138" s="235">
        <f t="shared" si="9"/>
        <v>9.585122816974205E-3</v>
      </c>
      <c r="I138" s="235">
        <f t="shared" si="9"/>
        <v>3.3115102752359644E-3</v>
      </c>
      <c r="J138" s="235">
        <f t="shared" si="9"/>
        <v>5.699373008221177E-3</v>
      </c>
      <c r="K138" s="235">
        <f t="shared" si="9"/>
        <v>5.7064189843503378E-3</v>
      </c>
      <c r="L138" s="235">
        <f t="shared" si="9"/>
        <v>3.1216876527080414E-3</v>
      </c>
      <c r="M138" s="235">
        <f t="shared" si="9"/>
        <v>5.2440837007055744E-3</v>
      </c>
      <c r="N138" s="235">
        <f t="shared" si="9"/>
        <v>6.3647980625105146E-3</v>
      </c>
      <c r="O138" s="235">
        <f t="shared" si="9"/>
        <v>4.1613719899071299E-3</v>
      </c>
      <c r="P138" s="235">
        <f t="shared" si="9"/>
        <v>4.3232043682588919E-3</v>
      </c>
      <c r="Q138" s="235">
        <f t="shared" si="9"/>
        <v>4.387207928002762E-3</v>
      </c>
    </row>
    <row r="139" spans="1:17" x14ac:dyDescent="0.25">
      <c r="A139" s="127" t="s">
        <v>212</v>
      </c>
      <c r="B139" s="237">
        <f t="shared" ref="B139:Q139" si="10">IF(B$36=0,0,B$36/B$5)</f>
        <v>0.18029329199787533</v>
      </c>
      <c r="C139" s="237">
        <f t="shared" si="10"/>
        <v>0.18159321693474806</v>
      </c>
      <c r="D139" s="237">
        <f t="shared" si="10"/>
        <v>0.19353444957503585</v>
      </c>
      <c r="E139" s="237">
        <f t="shared" si="10"/>
        <v>0.14334556245292757</v>
      </c>
      <c r="F139" s="237">
        <f t="shared" si="10"/>
        <v>0.18479618286570318</v>
      </c>
      <c r="G139" s="237">
        <f t="shared" si="10"/>
        <v>0.16574610722692842</v>
      </c>
      <c r="H139" s="237">
        <f t="shared" si="10"/>
        <v>0.13396452338353962</v>
      </c>
      <c r="I139" s="237">
        <f t="shared" si="10"/>
        <v>0.1050896330852221</v>
      </c>
      <c r="J139" s="237">
        <f t="shared" si="10"/>
        <v>9.0219152254807103E-2</v>
      </c>
      <c r="K139" s="237">
        <f t="shared" si="10"/>
        <v>9.7461748107169691E-2</v>
      </c>
      <c r="L139" s="237">
        <f t="shared" si="10"/>
        <v>8.5161319969272647E-2</v>
      </c>
      <c r="M139" s="237">
        <f t="shared" si="10"/>
        <v>8.4014308769361348E-2</v>
      </c>
      <c r="N139" s="237">
        <f t="shared" si="10"/>
        <v>0.11988795932118175</v>
      </c>
      <c r="O139" s="237">
        <f t="shared" si="10"/>
        <v>0.10778544571531699</v>
      </c>
      <c r="P139" s="237">
        <f t="shared" si="10"/>
        <v>0.11116093416331269</v>
      </c>
      <c r="Q139" s="237">
        <f t="shared" si="10"/>
        <v>0.11223028760515343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0.66855026771190729</v>
      </c>
      <c r="C141" s="209">
        <f t="shared" si="12"/>
        <v>0.66296983842353574</v>
      </c>
      <c r="D141" s="209">
        <f t="shared" si="12"/>
        <v>0.64022571426388197</v>
      </c>
      <c r="E141" s="209">
        <f t="shared" si="12"/>
        <v>0.73565023259747908</v>
      </c>
      <c r="F141" s="209">
        <f t="shared" si="12"/>
        <v>0.67182419710189079</v>
      </c>
      <c r="G141" s="209">
        <f t="shared" si="12"/>
        <v>0.69019633672837222</v>
      </c>
      <c r="H141" s="209">
        <f t="shared" si="12"/>
        <v>0.73099762386247635</v>
      </c>
      <c r="I141" s="209">
        <f t="shared" si="12"/>
        <v>0.79249950305736572</v>
      </c>
      <c r="J141" s="209">
        <f t="shared" si="12"/>
        <v>0.8422616594829313</v>
      </c>
      <c r="K141" s="209">
        <f t="shared" si="12"/>
        <v>0.81611532962835942</v>
      </c>
      <c r="L141" s="209">
        <f t="shared" si="12"/>
        <v>0.86253617288174689</v>
      </c>
      <c r="M141" s="209">
        <f t="shared" si="12"/>
        <v>0.83521123025066779</v>
      </c>
      <c r="N141" s="209">
        <f t="shared" si="12"/>
        <v>0.77815997274942827</v>
      </c>
      <c r="O141" s="209">
        <f t="shared" si="12"/>
        <v>0.82563300002513051</v>
      </c>
      <c r="P141" s="209">
        <f t="shared" si="12"/>
        <v>0.82014088277172681</v>
      </c>
      <c r="Q141" s="209">
        <f t="shared" si="12"/>
        <v>0.81838824701402269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1</v>
      </c>
      <c r="C143" s="77">
        <f t="shared" si="13"/>
        <v>1</v>
      </c>
      <c r="D143" s="77">
        <f t="shared" si="13"/>
        <v>1</v>
      </c>
      <c r="E143" s="77">
        <f t="shared" si="13"/>
        <v>1</v>
      </c>
      <c r="F143" s="77">
        <f t="shared" si="13"/>
        <v>0.99999999999999989</v>
      </c>
      <c r="G143" s="77">
        <f t="shared" si="13"/>
        <v>1</v>
      </c>
      <c r="H143" s="77">
        <f t="shared" si="13"/>
        <v>0.99999999999999989</v>
      </c>
      <c r="I143" s="77">
        <f t="shared" si="13"/>
        <v>1</v>
      </c>
      <c r="J143" s="77">
        <f t="shared" si="13"/>
        <v>1</v>
      </c>
      <c r="K143" s="77">
        <f t="shared" si="13"/>
        <v>1</v>
      </c>
      <c r="L143" s="77">
        <f t="shared" si="13"/>
        <v>1</v>
      </c>
      <c r="M143" s="77">
        <f t="shared" si="13"/>
        <v>1</v>
      </c>
      <c r="N143" s="77">
        <f t="shared" si="13"/>
        <v>1</v>
      </c>
      <c r="O143" s="77">
        <f t="shared" si="13"/>
        <v>1.0000000000000002</v>
      </c>
      <c r="P143" s="77">
        <f t="shared" si="13"/>
        <v>1</v>
      </c>
      <c r="Q143" s="77">
        <f t="shared" si="13"/>
        <v>1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3.7045546704805128E-3</v>
      </c>
      <c r="C148" s="238">
        <f t="shared" si="18"/>
        <v>3.6413232569119623E-3</v>
      </c>
      <c r="D148" s="238">
        <f t="shared" si="18"/>
        <v>2.9855203554062164E-3</v>
      </c>
      <c r="E148" s="238">
        <f t="shared" si="18"/>
        <v>3.1962625248992738E-3</v>
      </c>
      <c r="F148" s="238">
        <f t="shared" si="18"/>
        <v>3.4779423564057815E-3</v>
      </c>
      <c r="G148" s="238">
        <f t="shared" si="18"/>
        <v>4.2526053305528095E-3</v>
      </c>
      <c r="H148" s="238">
        <f t="shared" si="18"/>
        <v>3.8212619454147858E-3</v>
      </c>
      <c r="I148" s="238">
        <f t="shared" si="18"/>
        <v>2.1478217404519886E-3</v>
      </c>
      <c r="J148" s="238">
        <f t="shared" si="18"/>
        <v>2.2705556662103729E-3</v>
      </c>
      <c r="K148" s="238">
        <f t="shared" si="18"/>
        <v>1.9684612430597346E-3</v>
      </c>
      <c r="L148" s="238">
        <f t="shared" si="18"/>
        <v>2.2343406821547364E-3</v>
      </c>
      <c r="M148" s="238">
        <f t="shared" si="18"/>
        <v>2.460951272719932E-3</v>
      </c>
      <c r="N148" s="238">
        <f t="shared" si="18"/>
        <v>1.8055817383584598E-3</v>
      </c>
      <c r="O148" s="238">
        <f t="shared" si="18"/>
        <v>3.302325864530109E-3</v>
      </c>
      <c r="P148" s="238">
        <f t="shared" si="18"/>
        <v>2.7683953925731848E-3</v>
      </c>
      <c r="Q148" s="238">
        <f t="shared" si="18"/>
        <v>2.6182691905500348E-3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0.14266736132275318</v>
      </c>
      <c r="C150" s="237">
        <f t="shared" si="20"/>
        <v>0.18437880259539827</v>
      </c>
      <c r="D150" s="237">
        <f t="shared" si="20"/>
        <v>0.21305297904198944</v>
      </c>
      <c r="E150" s="237">
        <f t="shared" si="20"/>
        <v>0.1918432567100177</v>
      </c>
      <c r="F150" s="237">
        <f t="shared" si="20"/>
        <v>0.20474307559543703</v>
      </c>
      <c r="G150" s="237">
        <f t="shared" si="20"/>
        <v>0.11324511245070586</v>
      </c>
      <c r="H150" s="237">
        <f t="shared" si="20"/>
        <v>0.12281836662058074</v>
      </c>
      <c r="I150" s="237">
        <f t="shared" si="20"/>
        <v>4.870287037602327E-2</v>
      </c>
      <c r="J150" s="237">
        <f t="shared" si="20"/>
        <v>9.51765472178151E-2</v>
      </c>
      <c r="K150" s="237">
        <f t="shared" si="20"/>
        <v>7.7527465080243274E-2</v>
      </c>
      <c r="L150" s="237">
        <f t="shared" si="20"/>
        <v>6.297140607402188E-2</v>
      </c>
      <c r="M150" s="237">
        <f t="shared" si="20"/>
        <v>7.5570835458657531E-2</v>
      </c>
      <c r="N150" s="237">
        <f t="shared" si="20"/>
        <v>0.12169838119580238</v>
      </c>
      <c r="O150" s="237">
        <f t="shared" si="20"/>
        <v>0.19988372986306602</v>
      </c>
      <c r="P150" s="237">
        <f t="shared" si="20"/>
        <v>0.17159786774226848</v>
      </c>
      <c r="Q150" s="237">
        <f t="shared" si="20"/>
        <v>0.1557727095814071</v>
      </c>
    </row>
    <row r="151" spans="1:17" x14ac:dyDescent="0.25">
      <c r="A151" s="142" t="s">
        <v>225</v>
      </c>
      <c r="B151" s="235">
        <f t="shared" ref="B151:Q151" si="21">IF(B$59=0,0,B$59/B$47)</f>
        <v>0.13311789113055522</v>
      </c>
      <c r="C151" s="235">
        <f t="shared" si="21"/>
        <v>0.12571606219202358</v>
      </c>
      <c r="D151" s="235">
        <f t="shared" si="21"/>
        <v>0.10058472274006439</v>
      </c>
      <c r="E151" s="235">
        <f t="shared" si="21"/>
        <v>0.10269317523291456</v>
      </c>
      <c r="F151" s="235">
        <f t="shared" si="21"/>
        <v>0.10574858332922814</v>
      </c>
      <c r="G151" s="235">
        <f t="shared" si="21"/>
        <v>0.10730572648675253</v>
      </c>
      <c r="H151" s="235">
        <f t="shared" si="21"/>
        <v>4.6769854959513121E-2</v>
      </c>
      <c r="I151" s="235">
        <f t="shared" si="21"/>
        <v>4.696814465991879E-2</v>
      </c>
      <c r="J151" s="235">
        <f t="shared" si="21"/>
        <v>6.2112734196357322E-2</v>
      </c>
      <c r="K151" s="235">
        <f t="shared" si="21"/>
        <v>5.4364850279332542E-2</v>
      </c>
      <c r="L151" s="235">
        <f t="shared" si="21"/>
        <v>5.446196538677793E-2</v>
      </c>
      <c r="M151" s="235">
        <f t="shared" si="21"/>
        <v>4.9741551309422462E-2</v>
      </c>
      <c r="N151" s="235">
        <f t="shared" si="21"/>
        <v>7.3259772554942329E-2</v>
      </c>
      <c r="O151" s="235">
        <f t="shared" si="21"/>
        <v>7.9064660132901476E-2</v>
      </c>
      <c r="P151" s="235">
        <f t="shared" si="21"/>
        <v>6.7249368296919104E-2</v>
      </c>
      <c r="Q151" s="235">
        <f t="shared" si="21"/>
        <v>6.1190984194363522E-2</v>
      </c>
    </row>
    <row r="152" spans="1:17" x14ac:dyDescent="0.25">
      <c r="A152" s="142" t="s">
        <v>224</v>
      </c>
      <c r="B152" s="235">
        <f t="shared" ref="B152:Q152" si="22">IF(B$65=0,0,B$65/B$47)</f>
        <v>9.5494701921979633E-3</v>
      </c>
      <c r="C152" s="235">
        <f t="shared" si="22"/>
        <v>5.8662740403374658E-2</v>
      </c>
      <c r="D152" s="235">
        <f t="shared" si="22"/>
        <v>0.11246825630192507</v>
      </c>
      <c r="E152" s="235">
        <f t="shared" si="22"/>
        <v>8.9150081477103127E-2</v>
      </c>
      <c r="F152" s="235">
        <f t="shared" si="22"/>
        <v>9.8994492266208892E-2</v>
      </c>
      <c r="G152" s="235">
        <f t="shared" si="22"/>
        <v>5.9393859639533279E-3</v>
      </c>
      <c r="H152" s="235">
        <f t="shared" si="22"/>
        <v>7.604851166106763E-2</v>
      </c>
      <c r="I152" s="235">
        <f t="shared" si="22"/>
        <v>1.7347257161044779E-3</v>
      </c>
      <c r="J152" s="235">
        <f t="shared" si="22"/>
        <v>3.3063813021457777E-2</v>
      </c>
      <c r="K152" s="235">
        <f t="shared" si="22"/>
        <v>2.3162614800910728E-2</v>
      </c>
      <c r="L152" s="235">
        <f t="shared" si="22"/>
        <v>8.5094406872439458E-3</v>
      </c>
      <c r="M152" s="235">
        <f t="shared" si="22"/>
        <v>2.5829284149235077E-2</v>
      </c>
      <c r="N152" s="235">
        <f t="shared" si="22"/>
        <v>4.8438608640860061E-2</v>
      </c>
      <c r="O152" s="235">
        <f t="shared" si="22"/>
        <v>0.12081906973016451</v>
      </c>
      <c r="P152" s="235">
        <f t="shared" si="22"/>
        <v>0.10434849944534938</v>
      </c>
      <c r="Q152" s="235">
        <f t="shared" si="22"/>
        <v>9.4581725387043569E-2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0.50477438344115089</v>
      </c>
      <c r="C154" s="237">
        <f t="shared" si="24"/>
        <v>0.4961586116042519</v>
      </c>
      <c r="D154" s="237">
        <f t="shared" si="24"/>
        <v>0.47746075363613477</v>
      </c>
      <c r="E154" s="237">
        <f t="shared" si="24"/>
        <v>0.4355156257183313</v>
      </c>
      <c r="F154" s="237">
        <f t="shared" si="24"/>
        <v>0.47389669332937084</v>
      </c>
      <c r="G154" s="237">
        <f t="shared" si="24"/>
        <v>0.57945054795747242</v>
      </c>
      <c r="H154" s="237">
        <f t="shared" si="24"/>
        <v>0.52067665726031453</v>
      </c>
      <c r="I154" s="237">
        <f t="shared" si="24"/>
        <v>0.29265741532099632</v>
      </c>
      <c r="J154" s="237">
        <f t="shared" si="24"/>
        <v>0.47362677293883815</v>
      </c>
      <c r="K154" s="237">
        <f t="shared" si="24"/>
        <v>0.26821815270022592</v>
      </c>
      <c r="L154" s="237">
        <f t="shared" si="24"/>
        <v>0.30444629396867473</v>
      </c>
      <c r="M154" s="237">
        <f t="shared" si="24"/>
        <v>0.33532374923887742</v>
      </c>
      <c r="N154" s="237">
        <f t="shared" si="24"/>
        <v>0.42719077307291142</v>
      </c>
      <c r="O154" s="237">
        <f t="shared" si="24"/>
        <v>0.44160125225877123</v>
      </c>
      <c r="P154" s="237">
        <f t="shared" si="24"/>
        <v>0.51209156197018424</v>
      </c>
      <c r="Q154" s="237">
        <f t="shared" si="24"/>
        <v>0.53995863662603838</v>
      </c>
    </row>
    <row r="155" spans="1:17" x14ac:dyDescent="0.25">
      <c r="A155" s="142" t="s">
        <v>222</v>
      </c>
      <c r="B155" s="259">
        <f t="shared" ref="B155:Q155" si="25">IF(B$78=0,0,B$78/B$47)</f>
        <v>0.50477438344115089</v>
      </c>
      <c r="C155" s="259">
        <f t="shared" si="25"/>
        <v>0.4961586116042519</v>
      </c>
      <c r="D155" s="259">
        <f t="shared" si="25"/>
        <v>0.47746075363613477</v>
      </c>
      <c r="E155" s="259">
        <f t="shared" si="25"/>
        <v>0.4355156257183313</v>
      </c>
      <c r="F155" s="259">
        <f t="shared" si="25"/>
        <v>0.47389669332937084</v>
      </c>
      <c r="G155" s="259">
        <f t="shared" si="25"/>
        <v>0.57945054795747242</v>
      </c>
      <c r="H155" s="259">
        <f t="shared" si="25"/>
        <v>0.52067665726031453</v>
      </c>
      <c r="I155" s="259">
        <f t="shared" si="25"/>
        <v>0.29265741532099632</v>
      </c>
      <c r="J155" s="259">
        <f t="shared" si="25"/>
        <v>0.47362677293883815</v>
      </c>
      <c r="K155" s="259">
        <f t="shared" si="25"/>
        <v>0.26821815270022592</v>
      </c>
      <c r="L155" s="259">
        <f t="shared" si="25"/>
        <v>0.30444629396867473</v>
      </c>
      <c r="M155" s="259">
        <f t="shared" si="25"/>
        <v>0.33532374923887742</v>
      </c>
      <c r="N155" s="259">
        <f t="shared" si="25"/>
        <v>0.42719077307291142</v>
      </c>
      <c r="O155" s="259">
        <f t="shared" si="25"/>
        <v>0.44160125225877123</v>
      </c>
      <c r="P155" s="259">
        <f t="shared" si="25"/>
        <v>0.51209156197018424</v>
      </c>
      <c r="Q155" s="259">
        <f t="shared" si="25"/>
        <v>0.53995863662603838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0.22617845472281387</v>
      </c>
      <c r="C157" s="237">
        <f t="shared" si="27"/>
        <v>0.22462154504072854</v>
      </c>
      <c r="D157" s="237">
        <f t="shared" si="27"/>
        <v>0.2156809555070183</v>
      </c>
      <c r="E157" s="237">
        <f t="shared" si="27"/>
        <v>0.20031774980813408</v>
      </c>
      <c r="F157" s="237">
        <f t="shared" si="27"/>
        <v>0.18306629858075313</v>
      </c>
      <c r="G157" s="237">
        <f t="shared" si="27"/>
        <v>0.20054841786210256</v>
      </c>
      <c r="H157" s="237">
        <f t="shared" si="27"/>
        <v>9.2156482522128602E-2</v>
      </c>
      <c r="I157" s="237">
        <f t="shared" si="27"/>
        <v>9.9276648063568049E-2</v>
      </c>
      <c r="J157" s="237">
        <f t="shared" si="27"/>
        <v>0.11315927748260224</v>
      </c>
      <c r="K157" s="237">
        <f t="shared" si="27"/>
        <v>0.11657299970437766</v>
      </c>
      <c r="L157" s="237">
        <f t="shared" si="27"/>
        <v>9.2698846459947054E-2</v>
      </c>
      <c r="M157" s="237">
        <f t="shared" si="27"/>
        <v>0.10538608573395658</v>
      </c>
      <c r="N157" s="237">
        <f t="shared" si="27"/>
        <v>0.12918098457672789</v>
      </c>
      <c r="O157" s="237">
        <f t="shared" si="27"/>
        <v>0.14616488580268089</v>
      </c>
      <c r="P157" s="237">
        <f t="shared" si="27"/>
        <v>0.1228168616775714</v>
      </c>
      <c r="Q157" s="237">
        <f t="shared" si="27"/>
        <v>0.10816138015323484</v>
      </c>
    </row>
    <row r="158" spans="1:17" x14ac:dyDescent="0.25">
      <c r="A158" s="142" t="s">
        <v>220</v>
      </c>
      <c r="B158" s="259">
        <f t="shared" ref="B158:Q158" si="28">IF(B$88=0,0,B$88/B$47)</f>
        <v>0.22617845472281387</v>
      </c>
      <c r="C158" s="259">
        <f t="shared" si="28"/>
        <v>0.22462154504072854</v>
      </c>
      <c r="D158" s="259">
        <f t="shared" si="28"/>
        <v>0.2156809555070183</v>
      </c>
      <c r="E158" s="259">
        <f t="shared" si="28"/>
        <v>0.20031774980813408</v>
      </c>
      <c r="F158" s="259">
        <f t="shared" si="28"/>
        <v>0.18306629858075313</v>
      </c>
      <c r="G158" s="259">
        <f t="shared" si="28"/>
        <v>0.20054841786210256</v>
      </c>
      <c r="H158" s="259">
        <f t="shared" si="28"/>
        <v>9.2156482522128602E-2</v>
      </c>
      <c r="I158" s="259">
        <f t="shared" si="28"/>
        <v>9.9276648063568049E-2</v>
      </c>
      <c r="J158" s="259">
        <f t="shared" si="28"/>
        <v>0.11315927748260224</v>
      </c>
      <c r="K158" s="259">
        <f t="shared" si="28"/>
        <v>0.11657299970437766</v>
      </c>
      <c r="L158" s="259">
        <f t="shared" si="28"/>
        <v>9.2698846459947054E-2</v>
      </c>
      <c r="M158" s="259">
        <f t="shared" si="28"/>
        <v>0.10538608573395658</v>
      </c>
      <c r="N158" s="259">
        <f t="shared" si="28"/>
        <v>0.12918098457672789</v>
      </c>
      <c r="O158" s="259">
        <f t="shared" si="28"/>
        <v>0.14616488580268089</v>
      </c>
      <c r="P158" s="259">
        <f t="shared" si="28"/>
        <v>0.1228168616775714</v>
      </c>
      <c r="Q158" s="259">
        <f t="shared" si="28"/>
        <v>0.10816138015323484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0.12267524584280164</v>
      </c>
      <c r="C160" s="209">
        <f t="shared" si="30"/>
        <v>9.1199717502709388E-2</v>
      </c>
      <c r="D160" s="209">
        <f t="shared" si="30"/>
        <v>9.0819791459451293E-2</v>
      </c>
      <c r="E160" s="209">
        <f t="shared" si="30"/>
        <v>0.16912710523861757</v>
      </c>
      <c r="F160" s="209">
        <f t="shared" si="30"/>
        <v>0.13481599013803314</v>
      </c>
      <c r="G160" s="209">
        <f t="shared" si="30"/>
        <v>0.10250331639916634</v>
      </c>
      <c r="H160" s="209">
        <f t="shared" si="30"/>
        <v>0.26052723165156122</v>
      </c>
      <c r="I160" s="209">
        <f t="shared" si="30"/>
        <v>0.55721524449896032</v>
      </c>
      <c r="J160" s="209">
        <f t="shared" si="30"/>
        <v>0.31576684669453425</v>
      </c>
      <c r="K160" s="209">
        <f t="shared" si="30"/>
        <v>0.53571292127209336</v>
      </c>
      <c r="L160" s="209">
        <f t="shared" si="30"/>
        <v>0.53764911281520156</v>
      </c>
      <c r="M160" s="209">
        <f t="shared" si="30"/>
        <v>0.48125837829578855</v>
      </c>
      <c r="N160" s="209">
        <f t="shared" si="30"/>
        <v>0.32012427941619992</v>
      </c>
      <c r="O160" s="209">
        <f t="shared" si="30"/>
        <v>0.20904780621095195</v>
      </c>
      <c r="P160" s="209">
        <f t="shared" si="30"/>
        <v>0.19072531321740271</v>
      </c>
      <c r="Q160" s="209">
        <f t="shared" si="30"/>
        <v>0.1934890044487696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1</v>
      </c>
      <c r="D162" s="77">
        <f t="shared" si="31"/>
        <v>1</v>
      </c>
      <c r="E162" s="77">
        <f t="shared" si="31"/>
        <v>1</v>
      </c>
      <c r="F162" s="77">
        <f t="shared" si="31"/>
        <v>1</v>
      </c>
      <c r="G162" s="77">
        <f t="shared" si="31"/>
        <v>1</v>
      </c>
      <c r="H162" s="77">
        <f t="shared" si="31"/>
        <v>0.99999999999999989</v>
      </c>
      <c r="I162" s="77">
        <f t="shared" si="31"/>
        <v>1</v>
      </c>
      <c r="J162" s="77">
        <f t="shared" si="31"/>
        <v>1</v>
      </c>
      <c r="K162" s="77">
        <f t="shared" si="31"/>
        <v>1</v>
      </c>
      <c r="L162" s="77">
        <f t="shared" si="31"/>
        <v>1</v>
      </c>
      <c r="M162" s="77">
        <f t="shared" si="31"/>
        <v>1</v>
      </c>
      <c r="N162" s="77">
        <f t="shared" si="31"/>
        <v>0.99999999999999989</v>
      </c>
      <c r="O162" s="77">
        <f t="shared" si="31"/>
        <v>1</v>
      </c>
      <c r="P162" s="77">
        <f t="shared" si="31"/>
        <v>1</v>
      </c>
      <c r="Q162" s="77">
        <f t="shared" si="31"/>
        <v>1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3.5457920705300309E-3</v>
      </c>
      <c r="C167" s="238">
        <f t="shared" si="36"/>
        <v>3.3687515014738994E-3</v>
      </c>
      <c r="D167" s="238">
        <f t="shared" si="36"/>
        <v>2.8811452750275119E-3</v>
      </c>
      <c r="E167" s="238">
        <f t="shared" si="36"/>
        <v>3.1522111768390445E-3</v>
      </c>
      <c r="F167" s="238">
        <f t="shared" si="36"/>
        <v>3.8416686580525425E-3</v>
      </c>
      <c r="G167" s="238">
        <f t="shared" si="36"/>
        <v>4.2041130285678241E-3</v>
      </c>
      <c r="H167" s="238">
        <f t="shared" si="36"/>
        <v>8.1193611738521777E-3</v>
      </c>
      <c r="I167" s="238">
        <f t="shared" si="36"/>
        <v>4.9379201124203249E-3</v>
      </c>
      <c r="J167" s="238">
        <f t="shared" si="36"/>
        <v>4.3431356880451492E-3</v>
      </c>
      <c r="K167" s="238">
        <f t="shared" si="36"/>
        <v>4.2351720906645572E-3</v>
      </c>
      <c r="L167" s="238">
        <f t="shared" si="36"/>
        <v>4.7548303072622979E-3</v>
      </c>
      <c r="M167" s="238">
        <f t="shared" si="36"/>
        <v>4.4974700413361905E-3</v>
      </c>
      <c r="N167" s="238">
        <f t="shared" si="36"/>
        <v>4.010083730513256E-3</v>
      </c>
      <c r="O167" s="238">
        <f t="shared" si="36"/>
        <v>4.0907993600513689E-3</v>
      </c>
      <c r="P167" s="238">
        <f t="shared" si="36"/>
        <v>4.2219803005344517E-3</v>
      </c>
      <c r="Q167" s="238">
        <f t="shared" si="36"/>
        <v>4.5809216224858285E-3</v>
      </c>
    </row>
    <row r="168" spans="1:17" x14ac:dyDescent="0.25">
      <c r="A168" s="127" t="s">
        <v>206</v>
      </c>
      <c r="B168" s="237">
        <f t="shared" ref="B168:Q168" si="37">IF(B$107=0,0,B$107/B$97)</f>
        <v>0.74077492625639918</v>
      </c>
      <c r="C168" s="237">
        <f t="shared" si="37"/>
        <v>0.74423366507271849</v>
      </c>
      <c r="D168" s="237">
        <f t="shared" si="37"/>
        <v>0.7454269315466947</v>
      </c>
      <c r="E168" s="237">
        <f t="shared" si="37"/>
        <v>0.70752282461260196</v>
      </c>
      <c r="F168" s="237">
        <f t="shared" si="37"/>
        <v>0.72419260423077347</v>
      </c>
      <c r="G168" s="237">
        <f t="shared" si="37"/>
        <v>0.7100463584970973</v>
      </c>
      <c r="H168" s="237">
        <f t="shared" si="37"/>
        <v>0.61232218484064282</v>
      </c>
      <c r="I168" s="237">
        <f t="shared" si="37"/>
        <v>0.6278007343214016</v>
      </c>
      <c r="J168" s="237">
        <f t="shared" si="37"/>
        <v>0.69075570457708479</v>
      </c>
      <c r="K168" s="237">
        <f t="shared" si="37"/>
        <v>0.70514678323126623</v>
      </c>
      <c r="L168" s="237">
        <f t="shared" si="37"/>
        <v>0.67383183909581279</v>
      </c>
      <c r="M168" s="237">
        <f t="shared" si="37"/>
        <v>0.68975792419102577</v>
      </c>
      <c r="N168" s="237">
        <f t="shared" si="37"/>
        <v>0.71959208428361809</v>
      </c>
      <c r="O168" s="237">
        <f t="shared" si="37"/>
        <v>0.64845443489227983</v>
      </c>
      <c r="P168" s="237">
        <f t="shared" si="37"/>
        <v>0.67080183266926374</v>
      </c>
      <c r="Q168" s="237">
        <f t="shared" si="37"/>
        <v>0.67773348904526609</v>
      </c>
    </row>
    <row r="169" spans="1:17" x14ac:dyDescent="0.25">
      <c r="A169" s="142" t="s">
        <v>218</v>
      </c>
      <c r="B169" s="235">
        <f t="shared" ref="B169:Q169" si="38">IF(B$108=0,0,B$108/B$97)</f>
        <v>0.74077492625639918</v>
      </c>
      <c r="C169" s="235">
        <f t="shared" si="38"/>
        <v>0.74423366507271849</v>
      </c>
      <c r="D169" s="235">
        <f t="shared" si="38"/>
        <v>0.7454269315466947</v>
      </c>
      <c r="E169" s="235">
        <f t="shared" si="38"/>
        <v>0.70752282461260196</v>
      </c>
      <c r="F169" s="235">
        <f t="shared" si="38"/>
        <v>0.72419260423077347</v>
      </c>
      <c r="G169" s="235">
        <f t="shared" si="38"/>
        <v>0.7100463584970973</v>
      </c>
      <c r="H169" s="235">
        <f t="shared" si="38"/>
        <v>0.61232218484064282</v>
      </c>
      <c r="I169" s="235">
        <f t="shared" si="38"/>
        <v>0.6278007343214016</v>
      </c>
      <c r="J169" s="235">
        <f t="shared" si="38"/>
        <v>0.69075570457708479</v>
      </c>
      <c r="K169" s="235">
        <f t="shared" si="38"/>
        <v>0.70514678323126623</v>
      </c>
      <c r="L169" s="235">
        <f t="shared" si="38"/>
        <v>0.67383183909581279</v>
      </c>
      <c r="M169" s="235">
        <f t="shared" si="38"/>
        <v>0.68975792419102577</v>
      </c>
      <c r="N169" s="235">
        <f t="shared" si="38"/>
        <v>0.71959208428361809</v>
      </c>
      <c r="O169" s="235">
        <f t="shared" si="38"/>
        <v>0.64845443489227983</v>
      </c>
      <c r="P169" s="235">
        <f t="shared" si="38"/>
        <v>0.67080183266926374</v>
      </c>
      <c r="Q169" s="235">
        <f t="shared" si="38"/>
        <v>0.67773348904526609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0.18450700091291591</v>
      </c>
      <c r="C172" s="237">
        <f t="shared" si="41"/>
        <v>0.18536847921532712</v>
      </c>
      <c r="D172" s="237">
        <f t="shared" si="41"/>
        <v>0.18566568962377869</v>
      </c>
      <c r="E172" s="237">
        <f t="shared" si="41"/>
        <v>0.1762248016498365</v>
      </c>
      <c r="F172" s="237">
        <f t="shared" si="41"/>
        <v>0.18037679294194403</v>
      </c>
      <c r="G172" s="237">
        <f t="shared" si="41"/>
        <v>0.17685334569503422</v>
      </c>
      <c r="H172" s="237">
        <f t="shared" si="41"/>
        <v>0.14390644309225323</v>
      </c>
      <c r="I172" s="237">
        <f t="shared" si="41"/>
        <v>0.15636818493027063</v>
      </c>
      <c r="J172" s="237">
        <f t="shared" si="41"/>
        <v>0.17204856549220318</v>
      </c>
      <c r="K172" s="237">
        <f t="shared" si="41"/>
        <v>0.1693797761456165</v>
      </c>
      <c r="L172" s="237">
        <f t="shared" si="41"/>
        <v>0.16783328828299274</v>
      </c>
      <c r="M172" s="237">
        <f t="shared" si="41"/>
        <v>0.17180004538160512</v>
      </c>
      <c r="N172" s="237">
        <f t="shared" si="41"/>
        <v>0.17923092783770866</v>
      </c>
      <c r="O172" s="237">
        <f t="shared" si="41"/>
        <v>0.16151246319215001</v>
      </c>
      <c r="P172" s="237">
        <f t="shared" si="41"/>
        <v>0.16707859562440805</v>
      </c>
      <c r="Q172" s="237">
        <f t="shared" si="41"/>
        <v>0.16880508377075817</v>
      </c>
    </row>
    <row r="173" spans="1:17" x14ac:dyDescent="0.25">
      <c r="A173" s="142" t="s">
        <v>216</v>
      </c>
      <c r="B173" s="235">
        <f t="shared" ref="B173:Q173" si="42">IF(B$117=0,0,B$117/B$97)</f>
        <v>0.18450700091291591</v>
      </c>
      <c r="C173" s="235">
        <f t="shared" si="42"/>
        <v>0.18536847921532712</v>
      </c>
      <c r="D173" s="235">
        <f t="shared" si="42"/>
        <v>0.18566568962377869</v>
      </c>
      <c r="E173" s="235">
        <f t="shared" si="42"/>
        <v>0.1762248016498365</v>
      </c>
      <c r="F173" s="235">
        <f t="shared" si="42"/>
        <v>0.18037679294194403</v>
      </c>
      <c r="G173" s="235">
        <f t="shared" si="42"/>
        <v>0.17685334569503422</v>
      </c>
      <c r="H173" s="235">
        <f t="shared" si="42"/>
        <v>0.14390644309225323</v>
      </c>
      <c r="I173" s="235">
        <f t="shared" si="42"/>
        <v>0.15636818493027063</v>
      </c>
      <c r="J173" s="235">
        <f t="shared" si="42"/>
        <v>0.17204856549220318</v>
      </c>
      <c r="K173" s="235">
        <f t="shared" si="42"/>
        <v>0.1693797761456165</v>
      </c>
      <c r="L173" s="235">
        <f t="shared" si="42"/>
        <v>0.16783328828299274</v>
      </c>
      <c r="M173" s="235">
        <f t="shared" si="42"/>
        <v>0.17180004538160512</v>
      </c>
      <c r="N173" s="235">
        <f t="shared" si="42"/>
        <v>0.17923092783770866</v>
      </c>
      <c r="O173" s="235">
        <f t="shared" si="42"/>
        <v>0.16151246319215001</v>
      </c>
      <c r="P173" s="235">
        <f t="shared" si="42"/>
        <v>0.16707859562440805</v>
      </c>
      <c r="Q173" s="235">
        <f t="shared" si="42"/>
        <v>0.16880508377075817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7.1172280760154902E-2</v>
      </c>
      <c r="C176" s="209">
        <f t="shared" si="45"/>
        <v>6.7029104210480583E-2</v>
      </c>
      <c r="D176" s="209">
        <f t="shared" si="45"/>
        <v>6.6026233554499103E-2</v>
      </c>
      <c r="E176" s="209">
        <f t="shared" si="45"/>
        <v>0.11310016256072238</v>
      </c>
      <c r="F176" s="209">
        <f t="shared" si="45"/>
        <v>9.1588934169230016E-2</v>
      </c>
      <c r="G176" s="209">
        <f t="shared" si="45"/>
        <v>0.10889618277930069</v>
      </c>
      <c r="H176" s="209">
        <f t="shared" si="45"/>
        <v>0.23565201089325175</v>
      </c>
      <c r="I176" s="209">
        <f t="shared" si="45"/>
        <v>0.21089316063590746</v>
      </c>
      <c r="J176" s="209">
        <f t="shared" si="45"/>
        <v>0.13285259424266699</v>
      </c>
      <c r="K176" s="209">
        <f t="shared" si="45"/>
        <v>0.12123826853245276</v>
      </c>
      <c r="L176" s="209">
        <f t="shared" si="45"/>
        <v>0.15358004231393221</v>
      </c>
      <c r="M176" s="209">
        <f t="shared" si="45"/>
        <v>0.13394456038603295</v>
      </c>
      <c r="N176" s="209">
        <f t="shared" si="45"/>
        <v>9.7166904148159886E-2</v>
      </c>
      <c r="O176" s="209">
        <f t="shared" si="45"/>
        <v>0.18594230255551863</v>
      </c>
      <c r="P176" s="209">
        <f t="shared" si="45"/>
        <v>0.15789759140579374</v>
      </c>
      <c r="Q176" s="209">
        <f t="shared" si="45"/>
        <v>0.14888050556148996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2.8739055552755066</v>
      </c>
      <c r="C180" s="230">
        <f>IF(C$5=0,0,(C$5-C$45)/NMM_fec!C$5)</f>
        <v>3.1605984553042554</v>
      </c>
      <c r="D180" s="230">
        <f>IF(D$5=0,0,(D$5-D$45)/NMM_fec!D$5)</f>
        <v>3.1900601722742796</v>
      </c>
      <c r="E180" s="230">
        <f>IF(E$5=0,0,(E$5-E$45)/NMM_fec!E$5)</f>
        <v>3.1527033003320879</v>
      </c>
      <c r="F180" s="230">
        <f>IF(F$5=0,0,(F$5-F$45)/NMM_fec!F$5)</f>
        <v>3.2687998015107076</v>
      </c>
      <c r="G180" s="230">
        <f>IF(G$5=0,0,(G$5-G$45)/NMM_fec!G$5)</f>
        <v>2.9345062217197078</v>
      </c>
      <c r="H180" s="230">
        <f>IF(H$5=0,0,(H$5-H$45)/NMM_fec!H$5)</f>
        <v>2.6215371558761542</v>
      </c>
      <c r="I180" s="230">
        <f>IF(I$5=0,0,(I$5-I$45)/NMM_fec!I$5)</f>
        <v>2.7275033714438774</v>
      </c>
      <c r="J180" s="230">
        <f>IF(J$5=0,0,(J$5-J$45)/NMM_fec!J$5)</f>
        <v>3.3188565591893151</v>
      </c>
      <c r="K180" s="230">
        <f>IF(K$5=0,0,(K$5-K$45)/NMM_fec!K$5)</f>
        <v>2.9598426893177514</v>
      </c>
      <c r="L180" s="230">
        <f>IF(L$5=0,0,(L$5-L$45)/NMM_fec!L$5)</f>
        <v>2.4606310565567457</v>
      </c>
      <c r="M180" s="230">
        <f>IF(M$5=0,0,(M$5-M$45)/NMM_fec!M$5)</f>
        <v>2.8419925426724744</v>
      </c>
      <c r="N180" s="230">
        <f>IF(N$5=0,0,(N$5-N$45)/NMM_fec!N$5)</f>
        <v>3.0231300408370694</v>
      </c>
      <c r="O180" s="230">
        <f>IF(O$5=0,0,(O$5-O$45)/NMM_fec!O$5)</f>
        <v>3.6387836911622706</v>
      </c>
      <c r="P180" s="230">
        <f>IF(P$5=0,0,(P$5-P$45)/NMM_fec!P$5)</f>
        <v>3.6394213272720104</v>
      </c>
      <c r="Q180" s="230">
        <f>IF(Q$5=0,0,(Q$5-Q$45)/NMM_fec!Q$5)</f>
        <v>3.6398705678059375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</v>
      </c>
      <c r="C185" s="227">
        <f>IF(C$10=0,0,C$10/NMM_fec!C$10)</f>
        <v>1.3251221999999998</v>
      </c>
      <c r="D185" s="227">
        <f>IF(D$10=0,0,D$10/NMM_fec!D$10)</f>
        <v>1.1290146721952163</v>
      </c>
      <c r="E185" s="227">
        <f>IF(E$10=0,0,E$10/NMM_fec!E$10)</f>
        <v>1.3251222</v>
      </c>
      <c r="F185" s="227">
        <f>IF(F$10=0,0,F$10/NMM_fec!F$10)</f>
        <v>1.3251222000000005</v>
      </c>
      <c r="G185" s="227">
        <f>IF(G$10=0,0,G$10/NMM_fec!G$10)</f>
        <v>1.3251222</v>
      </c>
      <c r="H185" s="227">
        <f>IF(H$10=0,0,H$10/NMM_fec!H$10)</f>
        <v>1.3251222</v>
      </c>
      <c r="I185" s="227">
        <f>IF(I$10=0,0,I$10/NMM_fec!I$10)</f>
        <v>1.3251222</v>
      </c>
      <c r="J185" s="227">
        <f>IF(J$10=0,0,J$10/NMM_fec!J$10)</f>
        <v>1.3251222</v>
      </c>
      <c r="K185" s="227">
        <f>IF(K$10=0,0,K$10/NMM_fec!K$10)</f>
        <v>1.3251222</v>
      </c>
      <c r="L185" s="227">
        <f>IF(L$10=0,0,L$10/NMM_fec!L$10)</f>
        <v>1.3251222</v>
      </c>
      <c r="M185" s="227">
        <f>IF(M$10=0,0,M$10/NMM_fec!M$10)</f>
        <v>1.3251222</v>
      </c>
      <c r="N185" s="227">
        <f>IF(N$10=0,0,N$10/NMM_fec!N$10)</f>
        <v>1.3251222000000002</v>
      </c>
      <c r="O185" s="227">
        <f>IF(O$10=0,0,O$10/NMM_fec!O$10)</f>
        <v>1.3251222000000002</v>
      </c>
      <c r="P185" s="227">
        <f>IF(P$10=0,0,P$10/NMM_fec!P$10)</f>
        <v>1.3251222</v>
      </c>
      <c r="Q185" s="227">
        <f>IF(Q$10=0,0,Q$10/NMM_fec!Q$10)</f>
        <v>1.3251222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3.8495643500953136</v>
      </c>
      <c r="C187" s="226">
        <f>IF(C$16=0,0,C$16/NMM_fec!C$16)</f>
        <v>4.2834758460587166</v>
      </c>
      <c r="D187" s="226">
        <f>IF(D$16=0,0,D$16/NMM_fec!D$16)</f>
        <v>4.3345292425647086</v>
      </c>
      <c r="E187" s="226">
        <f>IF(E$16=0,0,E$16/NMM_fec!E$16)</f>
        <v>4.2405987358383079</v>
      </c>
      <c r="F187" s="226">
        <f>IF(F$16=0,0,F$16/NMM_fec!F$16)</f>
        <v>4.1963505401453025</v>
      </c>
      <c r="G187" s="226">
        <f>IF(G$16=0,0,G$16/NMM_fec!G$16)</f>
        <v>4.00864358691814</v>
      </c>
      <c r="H187" s="226">
        <f>IF(H$16=0,0,H$16/NMM_fec!H$16)</f>
        <v>3.8653967720755191</v>
      </c>
      <c r="I187" s="226">
        <f>IF(I$16=0,0,I$16/NMM_fec!I$16)</f>
        <v>3.9543726809675954</v>
      </c>
      <c r="J187" s="226">
        <f>IF(J$16=0,0,J$16/NMM_fec!J$16)</f>
        <v>4.1741766461234997</v>
      </c>
      <c r="K187" s="226">
        <f>IF(K$16=0,0,K$16/NMM_fec!K$16)</f>
        <v>4.0869882105887863</v>
      </c>
      <c r="L187" s="226">
        <f>IF(L$16=0,0,L$16/NMM_fec!L$16)</f>
        <v>2.7445518874604646</v>
      </c>
      <c r="M187" s="226">
        <f>IF(M$16=0,0,M$16/NMM_fec!M$16)</f>
        <v>4.0928283381456234</v>
      </c>
      <c r="N187" s="226">
        <f>IF(N$16=0,0,N$16/NMM_fec!N$16)</f>
        <v>4.0818950934139915</v>
      </c>
      <c r="O187" s="226">
        <f>IF(O$16=0,0,O$16/NMM_fec!O$16)</f>
        <v>4.0822058782217745</v>
      </c>
      <c r="P187" s="226">
        <f>IF(P$16=0,0,P$16/NMM_fec!P$16)</f>
        <v>4.0840877693807949</v>
      </c>
      <c r="Q187" s="226">
        <f>IF(Q$16=0,0,Q$16/NMM_fec!Q$16)</f>
        <v>4.0854136381265578</v>
      </c>
    </row>
    <row r="188" spans="1:17" x14ac:dyDescent="0.25">
      <c r="A188" s="127" t="s">
        <v>212</v>
      </c>
      <c r="B188" s="226">
        <f>IF(B$36=0,0,B$36/NMM_fec!B$36)</f>
        <v>2.8370641315804885</v>
      </c>
      <c r="C188" s="226">
        <f>IF(C$36=0,0,C$36/NMM_fec!C$36)</f>
        <v>3.090544080552176</v>
      </c>
      <c r="D188" s="226">
        <f>IF(D$36=0,0,D$36/NMM_fec!D$36)</f>
        <v>3.114309726465847</v>
      </c>
      <c r="E188" s="226">
        <f>IF(E$36=0,0,E$36/NMM_fec!E$36)</f>
        <v>3.1025814171720172</v>
      </c>
      <c r="F188" s="226">
        <f>IF(F$36=0,0,F$36/NMM_fec!F$36)</f>
        <v>3.3404850146377756</v>
      </c>
      <c r="G188" s="226">
        <f>IF(G$36=0,0,G$36/NMM_fec!G$36)</f>
        <v>2.8492239627520939</v>
      </c>
      <c r="H188" s="226">
        <f>IF(H$36=0,0,H$36/NMM_fec!H$36)</f>
        <v>2.3693240878590887</v>
      </c>
      <c r="I188" s="226">
        <f>IF(I$36=0,0,I$36/NMM_fec!I$36)</f>
        <v>2.5069218512415099</v>
      </c>
      <c r="J188" s="226">
        <f>IF(J$36=0,0,J$36/NMM_fec!J$36)</f>
        <v>3.4449642721305831</v>
      </c>
      <c r="K188" s="226">
        <f>IF(K$36=0,0,K$36/NMM_fec!K$36)</f>
        <v>2.8470301476008997</v>
      </c>
      <c r="L188" s="226">
        <f>IF(L$36=0,0,L$36/NMM_fec!L$36)</f>
        <v>2.7665289524571945</v>
      </c>
      <c r="M188" s="226">
        <f>IF(M$36=0,0,M$36/NMM_fec!M$36)</f>
        <v>2.6295615831887127</v>
      </c>
      <c r="N188" s="226">
        <f>IF(N$36=0,0,N$36/NMM_fec!N$36)</f>
        <v>2.9650174387726533</v>
      </c>
      <c r="O188" s="226">
        <f>IF(O$36=0,0,O$36/NMM_fec!O$36)</f>
        <v>4.0821300000000003</v>
      </c>
      <c r="P188" s="226">
        <f>IF(P$36=0,0,P$36/NMM_fec!P$36)</f>
        <v>4.0821300000000003</v>
      </c>
      <c r="Q188" s="226">
        <f>IF(Q$36=0,0,Q$36/NMM_fec!Q$36)</f>
        <v>4.0821300000000003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2.0935064932089578</v>
      </c>
      <c r="C191" s="230">
        <f>IF(C$47=0,0,(C$47-C$95)/NMM_fec!C$47)</f>
        <v>2.2062725194729218</v>
      </c>
      <c r="D191" s="230">
        <f>IF(D$47=0,0,(D$47-D$95)/NMM_fec!D$47)</f>
        <v>2.2936308949605184</v>
      </c>
      <c r="E191" s="230">
        <f>IF(E$47=0,0,(E$47-E$95)/NMM_fec!E$47)</f>
        <v>2.2979579943190656</v>
      </c>
      <c r="F191" s="230">
        <f>IF(F$47=0,0,(F$47-F$95)/NMM_fec!F$47)</f>
        <v>2.1990547481898921</v>
      </c>
      <c r="G191" s="230">
        <f>IF(G$47=0,0,(G$47-G$95)/NMM_fec!G$47)</f>
        <v>1.8656394235758562</v>
      </c>
      <c r="H191" s="230">
        <f>IF(H$47=0,0,(H$47-H$95)/NMM_fec!H$47)</f>
        <v>1.7106663525474546</v>
      </c>
      <c r="I191" s="230">
        <f>IF(I$47=0,0,(I$47-I$95)/NMM_fec!I$47)</f>
        <v>1.8224027556645472</v>
      </c>
      <c r="J191" s="230">
        <f>IF(J$47=0,0,(J$47-J$95)/NMM_fec!J$47)</f>
        <v>2.6639244061281504</v>
      </c>
      <c r="K191" s="230">
        <f>IF(K$47=0,0,(K$47-K$95)/NMM_fec!K$47)</f>
        <v>2.0850173156534391</v>
      </c>
      <c r="L191" s="230">
        <f>IF(L$47=0,0,(L$47-L$95)/NMM_fec!L$47)</f>
        <v>1.8292465281215726</v>
      </c>
      <c r="M191" s="230">
        <f>IF(M$47=0,0,(M$47-M$95)/NMM_fec!M$47)</f>
        <v>1.8633653610028178</v>
      </c>
      <c r="N191" s="230">
        <f>IF(N$47=0,0,(N$47-N$95)/NMM_fec!N$47)</f>
        <v>3.328605417420762</v>
      </c>
      <c r="O191" s="230">
        <f>IF(O$47=0,0,(O$47-O$95)/NMM_fec!O$47)</f>
        <v>2.1172895113330066</v>
      </c>
      <c r="P191" s="230">
        <f>IF(P$47=0,0,(P$47-P$95)/NMM_fec!P$47)</f>
        <v>2.5841503367137175</v>
      </c>
      <c r="Q191" s="230">
        <f>IF(Q$47=0,0,(Q$47-Q$95)/NMM_fec!Q$47)</f>
        <v>2.7229892984539474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</v>
      </c>
      <c r="C196" s="227">
        <f>IF(C$52=0,0,C$52/NMM_fec!C$52)</f>
        <v>1.3251222</v>
      </c>
      <c r="D196" s="227">
        <f>IF(D$52=0,0,D$52/NMM_fec!D$52)</f>
        <v>1.1290146721952161</v>
      </c>
      <c r="E196" s="227">
        <f>IF(E$52=0,0,E$52/NMM_fec!E$52)</f>
        <v>1.3251222000000002</v>
      </c>
      <c r="F196" s="227">
        <f>IF(F$52=0,0,F$52/NMM_fec!F$52)</f>
        <v>1.3251222000000002</v>
      </c>
      <c r="G196" s="227">
        <f>IF(G$52=0,0,G$52/NMM_fec!G$52)</f>
        <v>1.3251222000000002</v>
      </c>
      <c r="H196" s="227">
        <f>IF(H$52=0,0,H$52/NMM_fec!H$52)</f>
        <v>1.3251222</v>
      </c>
      <c r="I196" s="227">
        <f>IF(I$52=0,0,I$52/NMM_fec!I$52)</f>
        <v>1.3251222000000002</v>
      </c>
      <c r="J196" s="227">
        <f>IF(J$52=0,0,J$52/NMM_fec!J$52)</f>
        <v>1.3251222000000002</v>
      </c>
      <c r="K196" s="227">
        <f>IF(K$52=0,0,K$52/NMM_fec!K$52)</f>
        <v>1.3251222000000002</v>
      </c>
      <c r="L196" s="227">
        <f>IF(L$52=0,0,L$52/NMM_fec!L$52)</f>
        <v>1.3251222000000002</v>
      </c>
      <c r="M196" s="227">
        <f>IF(M$52=0,0,M$52/NMM_fec!M$52)</f>
        <v>1.3251221999999998</v>
      </c>
      <c r="N196" s="227">
        <f>IF(N$52=0,0,N$52/NMM_fec!N$52)</f>
        <v>1.3251222</v>
      </c>
      <c r="O196" s="227">
        <f>IF(O$52=0,0,O$52/NMM_fec!O$52)</f>
        <v>1.3251222000000002</v>
      </c>
      <c r="P196" s="227">
        <f>IF(P$52=0,0,P$52/NMM_fec!P$52)</f>
        <v>1.3251222</v>
      </c>
      <c r="Q196" s="227">
        <f>IF(Q$52=0,0,Q$52/NMM_fec!Q$52)</f>
        <v>1.3251222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1.7923180335272852</v>
      </c>
      <c r="C198" s="226">
        <f>IF(C$58=0,0,C$58/NMM_fec!C$58)</f>
        <v>2.2857503020688772</v>
      </c>
      <c r="D198" s="226">
        <f>IF(D$58=0,0,D$58/NMM_fec!D$58)</f>
        <v>2.748001647774132</v>
      </c>
      <c r="E198" s="226">
        <f>IF(E$58=0,0,E$58/NMM_fec!E$58)</f>
        <v>2.6857219512619497</v>
      </c>
      <c r="F198" s="226">
        <f>IF(F$58=0,0,F$58/NMM_fec!F$58)</f>
        <v>2.8920407650978572</v>
      </c>
      <c r="G198" s="226">
        <f>IF(G$58=0,0,G$58/NMM_fec!G$58)</f>
        <v>1.3820645415470605</v>
      </c>
      <c r="H198" s="226">
        <f>IF(H$58=0,0,H$58/NMM_fec!H$58)</f>
        <v>2.3207085132639418</v>
      </c>
      <c r="I198" s="226">
        <f>IF(I$58=0,0,I$58/NMM_fec!I$58)</f>
        <v>1.3375427580047514</v>
      </c>
      <c r="J198" s="226">
        <f>IF(J$58=0,0,J$58/NMM_fec!J$58)</f>
        <v>2.2389555085479165</v>
      </c>
      <c r="K198" s="226">
        <f>IF(K$58=0,0,K$58/NMM_fec!K$58)</f>
        <v>2.094210348445074</v>
      </c>
      <c r="L198" s="226">
        <f>IF(L$58=0,0,L$58/NMM_fec!L$58)</f>
        <v>1.5867971895131243</v>
      </c>
      <c r="M198" s="226">
        <f>IF(M$58=0,0,M$58/NMM_fec!M$58)</f>
        <v>1.6682660224120445</v>
      </c>
      <c r="N198" s="226">
        <f>IF(N$58=0,0,N$58/NMM_fec!N$58)</f>
        <v>3.3950127985182279</v>
      </c>
      <c r="O198" s="226">
        <f>IF(O$58=0,0,O$58/NMM_fec!O$58)</f>
        <v>3.2380787195350491</v>
      </c>
      <c r="P198" s="226">
        <f>IF(P$58=0,0,P$58/NMM_fec!P$58)</f>
        <v>3.3123791832930314</v>
      </c>
      <c r="Q198" s="226">
        <f>IF(Q$58=0,0,Q$58/NMM_fec!Q$58)</f>
        <v>3.2398170967747837</v>
      </c>
    </row>
    <row r="199" spans="1:17" x14ac:dyDescent="0.25">
      <c r="A199" s="127" t="s">
        <v>208</v>
      </c>
      <c r="B199" s="226">
        <f>IF(B$77=0,0,B$77/NMM_fec!B$77)</f>
        <v>2.2732744036738364</v>
      </c>
      <c r="C199" s="226">
        <f>IF(C$77=0,0,C$77/NMM_fec!C$77)</f>
        <v>2.3134281682352733</v>
      </c>
      <c r="D199" s="226">
        <f>IF(D$77=0,0,D$77/NMM_fec!D$77)</f>
        <v>2.3117746900387575</v>
      </c>
      <c r="E199" s="226">
        <f>IF(E$77=0,0,E$77/NMM_fec!E$77)</f>
        <v>2.3255059264633093</v>
      </c>
      <c r="F199" s="226">
        <f>IF(F$77=0,0,F$77/NMM_fec!F$77)</f>
        <v>2.208131423897842</v>
      </c>
      <c r="G199" s="226">
        <f>IF(G$77=0,0,G$77/NMM_fec!G$77)</f>
        <v>2.1489356488520359</v>
      </c>
      <c r="H199" s="226">
        <f>IF(H$77=0,0,H$77/NMM_fec!H$77)</f>
        <v>1.8957353936778787</v>
      </c>
      <c r="I199" s="226">
        <f>IF(I$77=0,0,I$77/NMM_fec!I$77)</f>
        <v>2.0329329698225531</v>
      </c>
      <c r="J199" s="226">
        <f>IF(J$77=0,0,J$77/NMM_fec!J$77)</f>
        <v>3.2460888912361825</v>
      </c>
      <c r="K199" s="226">
        <f>IF(K$77=0,0,K$77/NMM_fec!K$77)</f>
        <v>2.1247668387722025</v>
      </c>
      <c r="L199" s="226">
        <f>IF(L$77=0,0,L$77/NMM_fec!L$77)</f>
        <v>2.0719792879498522</v>
      </c>
      <c r="M199" s="226">
        <f>IF(M$77=0,0,M$77/NMM_fec!M$77)</f>
        <v>2.1042830584669199</v>
      </c>
      <c r="N199" s="226">
        <f>IF(N$77=0,0,N$77/NMM_fec!N$77)</f>
        <v>3.785953965675676</v>
      </c>
      <c r="O199" s="226">
        <f>IF(O$77=0,0,O$77/NMM_fec!O$77)</f>
        <v>2.079487849413765</v>
      </c>
      <c r="P199" s="226">
        <f>IF(P$77=0,0,P$77/NMM_fec!P$77)</f>
        <v>2.8779342088368396</v>
      </c>
      <c r="Q199" s="226">
        <f>IF(Q$77=0,0,Q$77/NMM_fec!Q$77)</f>
        <v>3.1681237647950136</v>
      </c>
    </row>
    <row r="200" spans="1:17" x14ac:dyDescent="0.25">
      <c r="A200" s="72" t="s">
        <v>207</v>
      </c>
      <c r="B200" s="258">
        <f>IF(B$87=0,0,B$87/NMM_fec!B$87)</f>
        <v>2.3634217546246559</v>
      </c>
      <c r="C200" s="258">
        <f>IF(C$87=0,0,C$87/NMM_fec!C$87)</f>
        <v>2.3084654220346623</v>
      </c>
      <c r="D200" s="258">
        <f>IF(D$87=0,0,D$87/NMM_fec!D$87)</f>
        <v>2.3064927399825188</v>
      </c>
      <c r="E200" s="258">
        <f>IF(E$87=0,0,E$87/NMM_fec!E$87)</f>
        <v>2.3226318290680874</v>
      </c>
      <c r="F200" s="258">
        <f>IF(F$87=0,0,F$87/NMM_fec!F$87)</f>
        <v>2.1641605692391579</v>
      </c>
      <c r="G200" s="258">
        <f>IF(G$87=0,0,G$87/NMM_fec!G$87)</f>
        <v>2.062112160643705</v>
      </c>
      <c r="H200" s="258">
        <f>IF(H$87=0,0,H$87/NMM_fec!H$87)</f>
        <v>1.5427701373540925</v>
      </c>
      <c r="I200" s="258">
        <f>IF(I$87=0,0,I$87/NMM_fec!I$87)</f>
        <v>2.3371184679423225</v>
      </c>
      <c r="J200" s="258">
        <f>IF(J$87=0,0,J$87/NMM_fec!J$87)</f>
        <v>2.2510233916583142</v>
      </c>
      <c r="K200" s="258">
        <f>IF(K$87=0,0,K$87/NMM_fec!K$87)</f>
        <v>2.6612424040941955</v>
      </c>
      <c r="L200" s="258">
        <f>IF(L$87=0,0,L$87/NMM_fec!L$87)</f>
        <v>1.9892009042469612</v>
      </c>
      <c r="M200" s="258">
        <f>IF(M$87=0,0,M$87/NMM_fec!M$87)</f>
        <v>1.9716575495834274</v>
      </c>
      <c r="N200" s="258">
        <f>IF(N$87=0,0,N$87/NMM_fec!N$87)</f>
        <v>3.025091077953622</v>
      </c>
      <c r="O200" s="258">
        <f>IF(O$87=0,0,O$87/NMM_fec!O$87)</f>
        <v>2.0026992089631204</v>
      </c>
      <c r="P200" s="258">
        <f>IF(P$87=0,0,P$87/NMM_fec!P$87)</f>
        <v>2.0048758820685104</v>
      </c>
      <c r="Q200" s="258">
        <f>IF(Q$87=0,0,Q$87/NMM_fec!Q$87)</f>
        <v>1.943816775081002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1.9284234698195943</v>
      </c>
      <c r="C202" s="230">
        <f>IF(C$97=0,0,(C$97-C$125)/NMM_fec!C$97)</f>
        <v>2.0388234737862918</v>
      </c>
      <c r="D202" s="230">
        <f>IF(D$97=0,0,(D$97-D$125)/NMM_fec!D$97)</f>
        <v>2.0332635818116764</v>
      </c>
      <c r="E202" s="230">
        <f>IF(E$97=0,0,(E$97-E$125)/NMM_fec!E$97)</f>
        <v>2.0712845985436377</v>
      </c>
      <c r="F202" s="230">
        <f>IF(F$97=0,0,(F$97-F$125)/NMM_fec!F$97)</f>
        <v>1.7407765059082503</v>
      </c>
      <c r="G202" s="230">
        <f>IF(G$97=0,0,(G$97-G$125)/NMM_fec!G$97)</f>
        <v>1.5603945530551975</v>
      </c>
      <c r="H202" s="230">
        <f>IF(H$97=0,0,(H$97-H$125)/NMM_fec!H$97)</f>
        <v>0.69302638901826319</v>
      </c>
      <c r="I202" s="230">
        <f>IF(I$97=0,0,(I$97-I$125)/NMM_fec!I$97)</f>
        <v>1.1764466929645998</v>
      </c>
      <c r="J202" s="230">
        <f>IF(J$97=0,0,(J$97-J$125)/NMM_fec!J$97)</f>
        <v>1.4698399138262397</v>
      </c>
      <c r="K202" s="230">
        <f>IF(K$97=0,0,(K$97-K$125)/NMM_fec!K$97)</f>
        <v>1.5274977495704791</v>
      </c>
      <c r="L202" s="230">
        <f>IF(L$97=0,0,(L$97-L$125)/NMM_fec!L$97)</f>
        <v>1.3104829591481717</v>
      </c>
      <c r="M202" s="230">
        <f>IF(M$97=0,0,(M$97-M$125)/NMM_fec!M$97)</f>
        <v>1.417613759615872</v>
      </c>
      <c r="N202" s="230">
        <f>IF(N$97=0,0,(N$97-N$125)/NMM_fec!N$97)</f>
        <v>1.657427480949774</v>
      </c>
      <c r="O202" s="230">
        <f>IF(O$97=0,0,(O$97-O$125)/NMM_fec!O$97)</f>
        <v>1.4649658909217833</v>
      </c>
      <c r="P202" s="230">
        <f>IF(P$97=0,0,(P$97-P$125)/NMM_fec!P$97)</f>
        <v>1.4683487306817955</v>
      </c>
      <c r="Q202" s="230">
        <f>IF(Q$97=0,0,(Q$97-Q$125)/NMM_fec!Q$97)</f>
        <v>1.3677860871147127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1.3251222000000002</v>
      </c>
      <c r="C207" s="227">
        <f>IF(C$102=0,0,C$102/NMM_fec!C$102)</f>
        <v>1.3251222</v>
      </c>
      <c r="D207" s="227">
        <f>IF(D$102=0,0,D$102/NMM_fec!D$102)</f>
        <v>1.1290146721952163</v>
      </c>
      <c r="E207" s="227">
        <f>IF(E$102=0,0,E$102/NMM_fec!E$102)</f>
        <v>1.3251222</v>
      </c>
      <c r="F207" s="227">
        <f>IF(F$102=0,0,F$102/NMM_fec!F$102)</f>
        <v>1.3251222</v>
      </c>
      <c r="G207" s="227">
        <f>IF(G$102=0,0,G$102/NMM_fec!G$102)</f>
        <v>1.3251222</v>
      </c>
      <c r="H207" s="227">
        <f>IF(H$102=0,0,H$102/NMM_fec!H$102)</f>
        <v>1.3251221999999998</v>
      </c>
      <c r="I207" s="227">
        <f>IF(I$102=0,0,I$102/NMM_fec!I$102)</f>
        <v>1.3251222</v>
      </c>
      <c r="J207" s="227">
        <f>IF(J$102=0,0,J$102/NMM_fec!J$102)</f>
        <v>1.3251222000000002</v>
      </c>
      <c r="K207" s="227">
        <f>IF(K$102=0,0,K$102/NMM_fec!K$102)</f>
        <v>1.3251222</v>
      </c>
      <c r="L207" s="227">
        <f>IF(L$102=0,0,L$102/NMM_fec!L$102)</f>
        <v>1.3251222000000002</v>
      </c>
      <c r="M207" s="227">
        <f>IF(M$102=0,0,M$102/NMM_fec!M$102)</f>
        <v>1.3251222</v>
      </c>
      <c r="N207" s="227">
        <f>IF(N$102=0,0,N$102/NMM_fec!N$102)</f>
        <v>1.3251222</v>
      </c>
      <c r="O207" s="227">
        <f>IF(O$102=0,0,O$102/NMM_fec!O$102)</f>
        <v>1.3251222000000002</v>
      </c>
      <c r="P207" s="227">
        <f>IF(P$102=0,0,P$102/NMM_fec!P$102)</f>
        <v>1.3251221999999998</v>
      </c>
      <c r="Q207" s="227">
        <f>IF(Q$102=0,0,Q$102/NMM_fec!Q$102)</f>
        <v>1.3251222</v>
      </c>
    </row>
    <row r="208" spans="1:17" x14ac:dyDescent="0.25">
      <c r="A208" s="127" t="s">
        <v>206</v>
      </c>
      <c r="B208" s="226">
        <f>IF(B$107=0,0,B$107/NMM_fec!B$107)</f>
        <v>2.1732398928901477</v>
      </c>
      <c r="C208" s="226">
        <f>IF(C$107=0,0,C$107/NMM_fec!C$107)</f>
        <v>2.2328461456416684</v>
      </c>
      <c r="D208" s="226">
        <f>IF(D$107=0,0,D$107/NMM_fec!D$107)</f>
        <v>2.2304983837056076</v>
      </c>
      <c r="E208" s="226">
        <f>IF(E$107=0,0,E$107/NMM_fec!E$107)</f>
        <v>2.2497333411058555</v>
      </c>
      <c r="F208" s="226">
        <f>IF(F$107=0,0,F$107/NMM_fec!F$107)</f>
        <v>2.063511619129704</v>
      </c>
      <c r="G208" s="226">
        <f>IF(G$107=0,0,G$107/NMM_fec!G$107)</f>
        <v>1.9466400782505549</v>
      </c>
      <c r="H208" s="226">
        <f>IF(H$107=0,0,H$107/NMM_fec!H$107)</f>
        <v>1.1805624462343789</v>
      </c>
      <c r="I208" s="226">
        <f>IF(I$107=0,0,I$107/NMM_fec!I$107)</f>
        <v>1.6514493584748025</v>
      </c>
      <c r="J208" s="226">
        <f>IF(J$107=0,0,J$107/NMM_fec!J$107)</f>
        <v>1.8831766355833586</v>
      </c>
      <c r="K208" s="226">
        <f>IF(K$107=0,0,K$107/NMM_fec!K$107)</f>
        <v>1.9631211032593341</v>
      </c>
      <c r="L208" s="226">
        <f>IF(L$107=0,0,L$107/NMM_fec!L$107)</f>
        <v>1.7626559352276372</v>
      </c>
      <c r="M208" s="226">
        <f>IF(M$107=0,0,M$107/NMM_fec!M$107)</f>
        <v>1.8449743330968609</v>
      </c>
      <c r="N208" s="226">
        <f>IF(N$107=0,0,N$107/NMM_fec!N$107)</f>
        <v>2.0110039362475831</v>
      </c>
      <c r="O208" s="226">
        <f>IF(O$107=0,0,O$107/NMM_fec!O$107)</f>
        <v>1.879662360865012</v>
      </c>
      <c r="P208" s="226">
        <f>IF(P$107=0,0,P$107/NMM_fec!P$107)</f>
        <v>1.8821025575962627</v>
      </c>
      <c r="Q208" s="226">
        <f>IF(Q$107=0,0,Q$107/NMM_fec!Q$107)</f>
        <v>1.8073695578880822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2.1808135243799365</v>
      </c>
      <c r="C210" s="226">
        <f>IF(C$116=0,0,C$116/NMM_fec!C$116)</f>
        <v>2.2379794198740068</v>
      </c>
      <c r="D210" s="226">
        <f>IF(D$116=0,0,D$116/NMM_fec!D$116)</f>
        <v>2.2357303347580872</v>
      </c>
      <c r="E210" s="226">
        <f>IF(E$116=0,0,E$116/NMM_fec!E$116)</f>
        <v>2.2541506760094152</v>
      </c>
      <c r="F210" s="226">
        <f>IF(F$116=0,0,F$116/NMM_fec!F$116)</f>
        <v>2.0752231491557946</v>
      </c>
      <c r="G210" s="226">
        <f>IF(G$116=0,0,G$116/NMM_fec!G$116)</f>
        <v>1.9622507046659661</v>
      </c>
      <c r="H210" s="226">
        <f>IF(H$116=0,0,H$116/NMM_fec!H$116)</f>
        <v>1.1418348742199895</v>
      </c>
      <c r="I210" s="226">
        <f>IF(I$116=0,0,I$116/NMM_fec!I$116)</f>
        <v>1.6745497146709463</v>
      </c>
      <c r="J210" s="226">
        <f>IF(J$116=0,0,J$116/NMM_fec!J$116)</f>
        <v>1.9006836633679667</v>
      </c>
      <c r="K210" s="226">
        <f>IF(K$116=0,0,K$116/NMM_fec!K$116)</f>
        <v>1.910443474274639</v>
      </c>
      <c r="L210" s="226">
        <f>IF(L$116=0,0,L$116/NMM_fec!L$116)</f>
        <v>1.7833338064376734</v>
      </c>
      <c r="M210" s="226">
        <f>IF(M$116=0,0,M$116/NMM_fec!M$116)</f>
        <v>1.8635476285653101</v>
      </c>
      <c r="N210" s="226">
        <f>IF(N$116=0,0,N$116/NMM_fec!N$116)</f>
        <v>2.0245323000499518</v>
      </c>
      <c r="O210" s="226">
        <f>IF(O$116=0,0,O$116/NMM_fec!O$116)</f>
        <v>1.8972698420226346</v>
      </c>
      <c r="P210" s="226">
        <f>IF(P$116=0,0,P$116/NMM_fec!P$116)</f>
        <v>1.8996403380723967</v>
      </c>
      <c r="Q210" s="226">
        <f>IF(Q$116=0,0,Q$116/NMM_fec!Q$116)</f>
        <v>1.8269370308705288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475.35636627204644</v>
      </c>
      <c r="C3" s="46">
        <f t="shared" ref="C3:Q3" si="0">SUM(C4,C7)</f>
        <v>544.50161997331804</v>
      </c>
      <c r="D3" s="46">
        <f t="shared" si="0"/>
        <v>648.00134300796469</v>
      </c>
      <c r="E3" s="46">
        <f t="shared" si="0"/>
        <v>606.91148672209079</v>
      </c>
      <c r="F3" s="46">
        <f t="shared" si="0"/>
        <v>597.85856998924157</v>
      </c>
      <c r="G3" s="46">
        <f t="shared" si="0"/>
        <v>627.25020191925978</v>
      </c>
      <c r="H3" s="46">
        <f t="shared" si="0"/>
        <v>662.63098870090562</v>
      </c>
      <c r="I3" s="46">
        <f t="shared" si="0"/>
        <v>775.13640696943253</v>
      </c>
      <c r="J3" s="46">
        <f t="shared" si="0"/>
        <v>926.80622113372726</v>
      </c>
      <c r="K3" s="46">
        <f t="shared" si="0"/>
        <v>905.47852553263442</v>
      </c>
      <c r="L3" s="46">
        <f t="shared" si="0"/>
        <v>704.3</v>
      </c>
      <c r="M3" s="46">
        <f t="shared" si="0"/>
        <v>821.08129132633235</v>
      </c>
      <c r="N3" s="46">
        <f t="shared" si="0"/>
        <v>611.95630973278708</v>
      </c>
      <c r="O3" s="46">
        <f t="shared" si="0"/>
        <v>601.52205861704226</v>
      </c>
      <c r="P3" s="46">
        <f t="shared" si="0"/>
        <v>528.81731346038498</v>
      </c>
      <c r="Q3" s="46">
        <f t="shared" si="0"/>
        <v>605.4780921438562</v>
      </c>
    </row>
    <row r="4" spans="1:17" x14ac:dyDescent="0.25">
      <c r="A4" s="269" t="s">
        <v>234</v>
      </c>
      <c r="B4" s="214">
        <f>SUM(B5:B6)</f>
        <v>292.54248208101802</v>
      </c>
      <c r="C4" s="214">
        <f t="shared" ref="C4:Q4" si="1">SUM(C5:C6)</f>
        <v>325.90051457975989</v>
      </c>
      <c r="D4" s="214">
        <f t="shared" si="1"/>
        <v>404.20809162298787</v>
      </c>
      <c r="E4" s="214">
        <f t="shared" si="1"/>
        <v>366.31246673640555</v>
      </c>
      <c r="F4" s="214">
        <f t="shared" si="1"/>
        <v>340.34051127922265</v>
      </c>
      <c r="G4" s="214">
        <f t="shared" si="1"/>
        <v>301.30460375912054</v>
      </c>
      <c r="H4" s="214">
        <f t="shared" si="1"/>
        <v>310.27289061463694</v>
      </c>
      <c r="I4" s="214">
        <f t="shared" si="1"/>
        <v>435.48812397314452</v>
      </c>
      <c r="J4" s="214">
        <f t="shared" si="1"/>
        <v>513.73528362468778</v>
      </c>
      <c r="K4" s="214">
        <f t="shared" si="1"/>
        <v>411.41782211701053</v>
      </c>
      <c r="L4" s="214">
        <f t="shared" si="1"/>
        <v>267.39999999999998</v>
      </c>
      <c r="M4" s="214">
        <f t="shared" si="1"/>
        <v>250.68066900038895</v>
      </c>
      <c r="N4" s="214">
        <f t="shared" si="1"/>
        <v>163.05831870489564</v>
      </c>
      <c r="O4" s="214">
        <f t="shared" si="1"/>
        <v>176.16939220623615</v>
      </c>
      <c r="P4" s="214">
        <f t="shared" si="1"/>
        <v>178.94882561949149</v>
      </c>
      <c r="Q4" s="214">
        <f t="shared" si="1"/>
        <v>213.25752447994222</v>
      </c>
    </row>
    <row r="5" spans="1:17" x14ac:dyDescent="0.25">
      <c r="A5" s="268" t="s">
        <v>35</v>
      </c>
      <c r="B5" s="214">
        <v>37.005230238930821</v>
      </c>
      <c r="C5" s="214">
        <v>33.349764000749744</v>
      </c>
      <c r="D5" s="214">
        <v>44.727821677101929</v>
      </c>
      <c r="E5" s="214">
        <v>36.297879794054275</v>
      </c>
      <c r="F5" s="214">
        <v>30.083028361350493</v>
      </c>
      <c r="G5" s="214">
        <v>20.47608947588575</v>
      </c>
      <c r="H5" s="214">
        <v>17.103313737249401</v>
      </c>
      <c r="I5" s="214">
        <v>21.08757672905179</v>
      </c>
      <c r="J5" s="214">
        <v>8.5218473305929194</v>
      </c>
      <c r="K5" s="214">
        <v>2.2341456821647743</v>
      </c>
      <c r="L5" s="214">
        <v>0</v>
      </c>
      <c r="M5" s="214">
        <v>0</v>
      </c>
      <c r="N5" s="214">
        <v>0</v>
      </c>
      <c r="O5" s="214">
        <v>0</v>
      </c>
      <c r="P5" s="214">
        <v>0</v>
      </c>
      <c r="Q5" s="214">
        <v>0</v>
      </c>
    </row>
    <row r="6" spans="1:17" x14ac:dyDescent="0.25">
      <c r="A6" s="268" t="s">
        <v>56</v>
      </c>
      <c r="B6" s="214">
        <v>255.53725184208719</v>
      </c>
      <c r="C6" s="214">
        <v>292.55075057901013</v>
      </c>
      <c r="D6" s="214">
        <v>359.48026994588594</v>
      </c>
      <c r="E6" s="214">
        <v>330.01458694235129</v>
      </c>
      <c r="F6" s="214">
        <v>310.25748291787215</v>
      </c>
      <c r="G6" s="214">
        <v>280.82851428323477</v>
      </c>
      <c r="H6" s="214">
        <v>293.16957687738756</v>
      </c>
      <c r="I6" s="214">
        <v>414.40054724409276</v>
      </c>
      <c r="J6" s="214">
        <v>505.21343629409489</v>
      </c>
      <c r="K6" s="214">
        <v>409.18367643484578</v>
      </c>
      <c r="L6" s="214">
        <v>267.39999999999998</v>
      </c>
      <c r="M6" s="214">
        <v>250.68066900038895</v>
      </c>
      <c r="N6" s="214">
        <v>163.05831870489564</v>
      </c>
      <c r="O6" s="214">
        <v>176.16939220623615</v>
      </c>
      <c r="P6" s="214">
        <v>178.94882561949149</v>
      </c>
      <c r="Q6" s="214">
        <v>213.25752447994222</v>
      </c>
    </row>
    <row r="7" spans="1:17" x14ac:dyDescent="0.25">
      <c r="A7" s="223" t="s">
        <v>55</v>
      </c>
      <c r="B7" s="213">
        <v>182.81388419102842</v>
      </c>
      <c r="C7" s="213">
        <v>218.60110539355816</v>
      </c>
      <c r="D7" s="213">
        <v>243.79325138497683</v>
      </c>
      <c r="E7" s="213">
        <v>240.59901998568523</v>
      </c>
      <c r="F7" s="213">
        <v>257.51805871001892</v>
      </c>
      <c r="G7" s="213">
        <v>325.94559816013924</v>
      </c>
      <c r="H7" s="213">
        <v>352.35809808626868</v>
      </c>
      <c r="I7" s="213">
        <v>339.648282996288</v>
      </c>
      <c r="J7" s="213">
        <v>413.07093750903948</v>
      </c>
      <c r="K7" s="213">
        <v>494.06070341562389</v>
      </c>
      <c r="L7" s="213">
        <v>436.9</v>
      </c>
      <c r="M7" s="213">
        <v>570.40062232594346</v>
      </c>
      <c r="N7" s="213">
        <v>448.89799102789141</v>
      </c>
      <c r="O7" s="213">
        <v>425.35266641080614</v>
      </c>
      <c r="P7" s="213">
        <v>349.86848784089352</v>
      </c>
      <c r="Q7" s="213">
        <v>392.22056766391398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292.7</v>
      </c>
      <c r="C10" s="215">
        <v>268</v>
      </c>
      <c r="D10" s="215">
        <v>274</v>
      </c>
      <c r="E10" s="215">
        <v>290</v>
      </c>
      <c r="F10" s="215">
        <v>262</v>
      </c>
      <c r="G10" s="215">
        <v>161</v>
      </c>
      <c r="H10" s="215">
        <v>150</v>
      </c>
      <c r="I10" s="215">
        <v>169</v>
      </c>
      <c r="J10" s="215">
        <v>58.7</v>
      </c>
      <c r="K10" s="215">
        <v>15</v>
      </c>
      <c r="L10" s="215">
        <v>0</v>
      </c>
      <c r="M10" s="215">
        <v>0</v>
      </c>
      <c r="N10" s="215">
        <v>0</v>
      </c>
      <c r="O10" s="215">
        <v>0</v>
      </c>
      <c r="P10" s="215">
        <v>0</v>
      </c>
      <c r="Q10" s="215">
        <v>0</v>
      </c>
    </row>
    <row r="11" spans="1:17" x14ac:dyDescent="0.25">
      <c r="A11" s="222" t="s">
        <v>232</v>
      </c>
      <c r="B11" s="214">
        <v>339.6</v>
      </c>
      <c r="C11" s="214">
        <v>395</v>
      </c>
      <c r="D11" s="214">
        <v>370</v>
      </c>
      <c r="E11" s="214">
        <v>443</v>
      </c>
      <c r="F11" s="214">
        <v>454</v>
      </c>
      <c r="G11" s="214">
        <v>371</v>
      </c>
      <c r="H11" s="214">
        <v>432</v>
      </c>
      <c r="I11" s="214">
        <v>558</v>
      </c>
      <c r="J11" s="214">
        <v>584.70000000000005</v>
      </c>
      <c r="K11" s="214">
        <v>250</v>
      </c>
      <c r="L11" s="214">
        <v>250</v>
      </c>
      <c r="M11" s="214">
        <v>286.5</v>
      </c>
      <c r="N11" s="214">
        <v>313</v>
      </c>
      <c r="O11" s="214">
        <v>324</v>
      </c>
      <c r="P11" s="214">
        <v>358.3</v>
      </c>
      <c r="Q11" s="214">
        <v>390.69</v>
      </c>
    </row>
    <row r="12" spans="1:17" x14ac:dyDescent="0.25">
      <c r="A12" s="221" t="s">
        <v>231</v>
      </c>
      <c r="B12" s="213">
        <v>62.535164835164807</v>
      </c>
      <c r="C12" s="213">
        <v>73.666666666666643</v>
      </c>
      <c r="D12" s="213">
        <v>75.553072625698306</v>
      </c>
      <c r="E12" s="213">
        <v>76.94475138121544</v>
      </c>
      <c r="F12" s="213">
        <v>79.555555555555543</v>
      </c>
      <c r="G12" s="213">
        <v>83.028901734104039</v>
      </c>
      <c r="H12" s="213">
        <v>86.965517241379303</v>
      </c>
      <c r="I12" s="213">
        <v>85.290502793296071</v>
      </c>
      <c r="J12" s="213">
        <v>96.140229885057494</v>
      </c>
      <c r="K12" s="213">
        <v>103.05555555555557</v>
      </c>
      <c r="L12" s="213">
        <v>83.333333333333343</v>
      </c>
      <c r="M12" s="213">
        <v>105.96489348959456</v>
      </c>
      <c r="N12" s="213">
        <v>83.201768289121659</v>
      </c>
      <c r="O12" s="213">
        <v>80.999937599761182</v>
      </c>
      <c r="P12" s="213">
        <v>68.247619047619068</v>
      </c>
      <c r="Q12" s="213">
        <v>77.2022155688623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325.22222222222223</v>
      </c>
      <c r="C15" s="120">
        <v>325.22222222222223</v>
      </c>
      <c r="D15" s="120">
        <v>325.22222222222223</v>
      </c>
      <c r="E15" s="120">
        <v>325.22222222222223</v>
      </c>
      <c r="F15" s="120">
        <v>325.22222222222223</v>
      </c>
      <c r="G15" s="120">
        <v>325.22222222222223</v>
      </c>
      <c r="H15" s="120">
        <v>294.08040861930795</v>
      </c>
      <c r="I15" s="120">
        <v>294.08040861930795</v>
      </c>
      <c r="J15" s="120">
        <v>294.08040861930795</v>
      </c>
      <c r="K15" s="120">
        <v>262.93859501639366</v>
      </c>
      <c r="L15" s="120">
        <v>262.93859501639366</v>
      </c>
      <c r="M15" s="120">
        <v>262.93859501639366</v>
      </c>
      <c r="N15" s="120">
        <v>231.79678141347938</v>
      </c>
      <c r="O15" s="120">
        <v>231.79678141347938</v>
      </c>
      <c r="P15" s="120">
        <v>231.79678141347938</v>
      </c>
      <c r="Q15" s="120">
        <v>200.6549678105651</v>
      </c>
    </row>
    <row r="16" spans="1:17" x14ac:dyDescent="0.25">
      <c r="A16" s="180" t="s">
        <v>232</v>
      </c>
      <c r="B16" s="189">
        <v>377.33333333333337</v>
      </c>
      <c r="C16" s="189">
        <v>447.24939969218707</v>
      </c>
      <c r="D16" s="189">
        <v>447.24939969218707</v>
      </c>
      <c r="E16" s="189">
        <v>482.20743287161395</v>
      </c>
      <c r="F16" s="189">
        <v>482.20743287161389</v>
      </c>
      <c r="G16" s="189">
        <v>482.20743287161389</v>
      </c>
      <c r="H16" s="189">
        <v>482.20743287161395</v>
      </c>
      <c r="I16" s="189">
        <v>622.03956558932134</v>
      </c>
      <c r="J16" s="189">
        <v>622.03956558932134</v>
      </c>
      <c r="K16" s="189">
        <v>587.08153240989452</v>
      </c>
      <c r="L16" s="189">
        <v>587.08153240989452</v>
      </c>
      <c r="M16" s="189">
        <v>587.08153240989452</v>
      </c>
      <c r="N16" s="189">
        <v>552.1234992304677</v>
      </c>
      <c r="O16" s="189">
        <v>552.1234992304677</v>
      </c>
      <c r="P16" s="189">
        <v>517.16546605104088</v>
      </c>
      <c r="Q16" s="189">
        <v>517.16546605104088</v>
      </c>
    </row>
    <row r="17" spans="1:17" x14ac:dyDescent="0.25">
      <c r="A17" s="108" t="s">
        <v>231</v>
      </c>
      <c r="B17" s="118">
        <v>69.483516483516453</v>
      </c>
      <c r="C17" s="118">
        <v>83.344022132063088</v>
      </c>
      <c r="D17" s="118">
        <v>83.344022132063088</v>
      </c>
      <c r="E17" s="118">
        <v>83.344022132063088</v>
      </c>
      <c r="F17" s="118">
        <v>90.274274956336399</v>
      </c>
      <c r="G17" s="118">
        <v>90.274274956336399</v>
      </c>
      <c r="H17" s="118">
        <v>97.204527780609709</v>
      </c>
      <c r="I17" s="118">
        <v>90.274274956336399</v>
      </c>
      <c r="J17" s="118">
        <v>104.13478060488303</v>
      </c>
      <c r="K17" s="118">
        <v>111.06503342915636</v>
      </c>
      <c r="L17" s="118">
        <v>111.06503342915636</v>
      </c>
      <c r="M17" s="118">
        <v>117.99528625342967</v>
      </c>
      <c r="N17" s="118">
        <v>117.99528625342967</v>
      </c>
      <c r="O17" s="118">
        <v>111.06503342915636</v>
      </c>
      <c r="P17" s="118">
        <v>111.06503342915636</v>
      </c>
      <c r="Q17" s="118">
        <v>104.13478060488305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0</v>
      </c>
      <c r="E19" s="120">
        <v>31.141813602914269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104.87409953828055</v>
      </c>
      <c r="D20" s="189">
        <v>0</v>
      </c>
      <c r="E20" s="189">
        <v>69.916066358853698</v>
      </c>
      <c r="F20" s="189">
        <v>0</v>
      </c>
      <c r="G20" s="189">
        <v>0</v>
      </c>
      <c r="H20" s="189">
        <v>34.958033179426849</v>
      </c>
      <c r="I20" s="189">
        <v>139.8321327177074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19" t="s">
        <v>231</v>
      </c>
      <c r="B21" s="118"/>
      <c r="C21" s="118">
        <v>20.790758472819952</v>
      </c>
      <c r="D21" s="118">
        <v>0</v>
      </c>
      <c r="E21" s="118">
        <v>6.9302528242733175</v>
      </c>
      <c r="F21" s="118">
        <v>6.9302528242733175</v>
      </c>
      <c r="G21" s="118">
        <v>6.9302528242733175</v>
      </c>
      <c r="H21" s="118">
        <v>6.9302528242733175</v>
      </c>
      <c r="I21" s="118">
        <v>0</v>
      </c>
      <c r="J21" s="118">
        <v>13.860505648546637</v>
      </c>
      <c r="K21" s="118">
        <v>13.860505648546635</v>
      </c>
      <c r="L21" s="118">
        <v>0</v>
      </c>
      <c r="M21" s="118">
        <v>13.860505648546635</v>
      </c>
      <c r="N21" s="118">
        <v>0</v>
      </c>
      <c r="O21" s="118">
        <v>0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0</v>
      </c>
      <c r="E23" s="120">
        <f t="shared" si="2"/>
        <v>31.141813602914283</v>
      </c>
      <c r="F23" s="120">
        <f t="shared" si="2"/>
        <v>0</v>
      </c>
      <c r="G23" s="120">
        <f t="shared" si="2"/>
        <v>0</v>
      </c>
      <c r="H23" s="120">
        <f t="shared" si="2"/>
        <v>31.141813602914283</v>
      </c>
      <c r="I23" s="120">
        <f t="shared" si="2"/>
        <v>0</v>
      </c>
      <c r="J23" s="120">
        <f t="shared" si="2"/>
        <v>0</v>
      </c>
      <c r="K23" s="120">
        <f t="shared" si="2"/>
        <v>31.141813602914283</v>
      </c>
      <c r="L23" s="120">
        <f t="shared" si="2"/>
        <v>0</v>
      </c>
      <c r="M23" s="120">
        <f t="shared" si="2"/>
        <v>0</v>
      </c>
      <c r="N23" s="120">
        <f t="shared" si="2"/>
        <v>31.141813602914283</v>
      </c>
      <c r="O23" s="120">
        <f t="shared" si="2"/>
        <v>0</v>
      </c>
      <c r="P23" s="120">
        <f t="shared" si="2"/>
        <v>0</v>
      </c>
      <c r="Q23" s="120">
        <f t="shared" si="2"/>
        <v>31.141813602914283</v>
      </c>
    </row>
    <row r="24" spans="1:17" x14ac:dyDescent="0.25">
      <c r="A24" s="179" t="s">
        <v>232</v>
      </c>
      <c r="B24" s="189"/>
      <c r="C24" s="189">
        <f t="shared" ref="C24:Q24" si="3">B16+C20-C16</f>
        <v>34.958033179426877</v>
      </c>
      <c r="D24" s="189">
        <f t="shared" si="3"/>
        <v>0</v>
      </c>
      <c r="E24" s="189">
        <f t="shared" si="3"/>
        <v>34.95803317942682</v>
      </c>
      <c r="F24" s="189">
        <f t="shared" si="3"/>
        <v>0</v>
      </c>
      <c r="G24" s="189">
        <f t="shared" si="3"/>
        <v>0</v>
      </c>
      <c r="H24" s="189">
        <f t="shared" si="3"/>
        <v>34.95803317942682</v>
      </c>
      <c r="I24" s="189">
        <f t="shared" si="3"/>
        <v>0</v>
      </c>
      <c r="J24" s="189">
        <f t="shared" si="3"/>
        <v>0</v>
      </c>
      <c r="K24" s="189">
        <f t="shared" si="3"/>
        <v>34.95803317942682</v>
      </c>
      <c r="L24" s="189">
        <f t="shared" si="3"/>
        <v>0</v>
      </c>
      <c r="M24" s="189">
        <f t="shared" si="3"/>
        <v>0</v>
      </c>
      <c r="N24" s="189">
        <f t="shared" si="3"/>
        <v>34.95803317942682</v>
      </c>
      <c r="O24" s="189">
        <f t="shared" si="3"/>
        <v>0</v>
      </c>
      <c r="P24" s="189">
        <f t="shared" si="3"/>
        <v>34.95803317942682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6.9302528242733104</v>
      </c>
      <c r="D25" s="118">
        <f t="shared" si="4"/>
        <v>0</v>
      </c>
      <c r="E25" s="118">
        <f t="shared" si="4"/>
        <v>6.9302528242733104</v>
      </c>
      <c r="F25" s="118">
        <f t="shared" si="4"/>
        <v>0</v>
      </c>
      <c r="G25" s="118">
        <f t="shared" si="4"/>
        <v>6.9302528242733104</v>
      </c>
      <c r="H25" s="118">
        <f t="shared" si="4"/>
        <v>0</v>
      </c>
      <c r="I25" s="118">
        <f t="shared" si="4"/>
        <v>6.9302528242733104</v>
      </c>
      <c r="J25" s="118">
        <f t="shared" si="4"/>
        <v>0</v>
      </c>
      <c r="K25" s="118">
        <f t="shared" si="4"/>
        <v>6.9302528242733104</v>
      </c>
      <c r="L25" s="118">
        <f t="shared" si="4"/>
        <v>0</v>
      </c>
      <c r="M25" s="118">
        <f t="shared" si="4"/>
        <v>6.9302528242733246</v>
      </c>
      <c r="N25" s="118">
        <f t="shared" si="4"/>
        <v>0</v>
      </c>
      <c r="O25" s="118">
        <f t="shared" si="4"/>
        <v>6.9302528242733104</v>
      </c>
      <c r="P25" s="118">
        <f t="shared" si="4"/>
        <v>0</v>
      </c>
      <c r="Q25" s="118">
        <f t="shared" si="4"/>
        <v>6.9302528242733104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32.52222222222224</v>
      </c>
      <c r="C27" s="120">
        <f t="shared" ref="C27:Q27" si="5">C15-C10</f>
        <v>57.222222222222229</v>
      </c>
      <c r="D27" s="120">
        <f t="shared" si="5"/>
        <v>51.222222222222229</v>
      </c>
      <c r="E27" s="120">
        <f t="shared" si="5"/>
        <v>35.222222222222229</v>
      </c>
      <c r="F27" s="120">
        <f t="shared" si="5"/>
        <v>63.222222222222229</v>
      </c>
      <c r="G27" s="120">
        <f t="shared" si="5"/>
        <v>164.22222222222223</v>
      </c>
      <c r="H27" s="120">
        <f t="shared" si="5"/>
        <v>144.08040861930795</v>
      </c>
      <c r="I27" s="120">
        <f t="shared" si="5"/>
        <v>125.08040861930795</v>
      </c>
      <c r="J27" s="120">
        <f t="shared" si="5"/>
        <v>235.38040861930796</v>
      </c>
      <c r="K27" s="120">
        <f t="shared" si="5"/>
        <v>247.93859501639366</v>
      </c>
      <c r="L27" s="120">
        <f t="shared" si="5"/>
        <v>262.93859501639366</v>
      </c>
      <c r="M27" s="120">
        <f t="shared" si="5"/>
        <v>262.93859501639366</v>
      </c>
      <c r="N27" s="120">
        <f t="shared" si="5"/>
        <v>231.79678141347938</v>
      </c>
      <c r="O27" s="120">
        <f t="shared" si="5"/>
        <v>231.79678141347938</v>
      </c>
      <c r="P27" s="120">
        <f t="shared" si="5"/>
        <v>231.79678141347938</v>
      </c>
      <c r="Q27" s="120">
        <f t="shared" si="5"/>
        <v>200.6549678105651</v>
      </c>
    </row>
    <row r="28" spans="1:17" x14ac:dyDescent="0.25">
      <c r="A28" s="180" t="s">
        <v>232</v>
      </c>
      <c r="B28" s="189">
        <f t="shared" ref="B28:Q28" si="6">B16-B11</f>
        <v>37.733333333333348</v>
      </c>
      <c r="C28" s="189">
        <f t="shared" si="6"/>
        <v>52.249399692187069</v>
      </c>
      <c r="D28" s="189">
        <f t="shared" si="6"/>
        <v>77.249399692187069</v>
      </c>
      <c r="E28" s="189">
        <f t="shared" si="6"/>
        <v>39.207432871613946</v>
      </c>
      <c r="F28" s="189">
        <f t="shared" si="6"/>
        <v>28.207432871613889</v>
      </c>
      <c r="G28" s="189">
        <f t="shared" si="6"/>
        <v>111.20743287161389</v>
      </c>
      <c r="H28" s="189">
        <f t="shared" si="6"/>
        <v>50.207432871613946</v>
      </c>
      <c r="I28" s="189">
        <f t="shared" si="6"/>
        <v>64.039565589321342</v>
      </c>
      <c r="J28" s="189">
        <f t="shared" si="6"/>
        <v>37.339565589321296</v>
      </c>
      <c r="K28" s="189">
        <f t="shared" si="6"/>
        <v>337.08153240989452</v>
      </c>
      <c r="L28" s="189">
        <f t="shared" si="6"/>
        <v>337.08153240989452</v>
      </c>
      <c r="M28" s="189">
        <f t="shared" si="6"/>
        <v>300.58153240989452</v>
      </c>
      <c r="N28" s="189">
        <f t="shared" si="6"/>
        <v>239.1234992304677</v>
      </c>
      <c r="O28" s="189">
        <f t="shared" si="6"/>
        <v>228.1234992304677</v>
      </c>
      <c r="P28" s="189">
        <f t="shared" si="6"/>
        <v>158.86546605104087</v>
      </c>
      <c r="Q28" s="189">
        <f t="shared" si="6"/>
        <v>126.47546605104088</v>
      </c>
    </row>
    <row r="29" spans="1:17" x14ac:dyDescent="0.25">
      <c r="A29" s="108" t="s">
        <v>231</v>
      </c>
      <c r="B29" s="118">
        <f t="shared" ref="B29:Q29" si="7">B17-B12</f>
        <v>6.9483516483516468</v>
      </c>
      <c r="C29" s="118">
        <f t="shared" si="7"/>
        <v>9.6773554653964453</v>
      </c>
      <c r="D29" s="118">
        <f t="shared" si="7"/>
        <v>7.7909495063647825</v>
      </c>
      <c r="E29" s="118">
        <f t="shared" si="7"/>
        <v>6.3992707508476485</v>
      </c>
      <c r="F29" s="118">
        <f t="shared" si="7"/>
        <v>10.718719400780856</v>
      </c>
      <c r="G29" s="118">
        <f t="shared" si="7"/>
        <v>7.2453732222323595</v>
      </c>
      <c r="H29" s="118">
        <f t="shared" si="7"/>
        <v>10.239010539230406</v>
      </c>
      <c r="I29" s="118">
        <f t="shared" si="7"/>
        <v>4.983772163040328</v>
      </c>
      <c r="J29" s="118">
        <f t="shared" si="7"/>
        <v>7.9945507198255399</v>
      </c>
      <c r="K29" s="118">
        <f t="shared" si="7"/>
        <v>8.0094778736007868</v>
      </c>
      <c r="L29" s="118">
        <f t="shared" si="7"/>
        <v>27.731700095823015</v>
      </c>
      <c r="M29" s="118">
        <f t="shared" si="7"/>
        <v>12.03039276383511</v>
      </c>
      <c r="N29" s="118">
        <f t="shared" si="7"/>
        <v>34.793517964308009</v>
      </c>
      <c r="O29" s="118">
        <f t="shared" si="7"/>
        <v>30.065095829395176</v>
      </c>
      <c r="P29" s="118">
        <f t="shared" si="7"/>
        <v>42.81741438153729</v>
      </c>
      <c r="Q29" s="118">
        <f t="shared" si="7"/>
        <v>26.932565036020748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318.95855578989546</v>
      </c>
      <c r="C32" s="38">
        <v>294.87110999999999</v>
      </c>
      <c r="D32" s="38">
        <v>356.39474000000001</v>
      </c>
      <c r="E32" s="38">
        <v>477.55810999999989</v>
      </c>
      <c r="F32" s="38">
        <v>286.39344</v>
      </c>
      <c r="G32" s="38">
        <v>265.86047288292173</v>
      </c>
      <c r="H32" s="38">
        <v>250.4692</v>
      </c>
      <c r="I32" s="38">
        <v>251.42998</v>
      </c>
      <c r="J32" s="38">
        <v>120.60480000000001</v>
      </c>
      <c r="K32" s="38">
        <v>89.789410000000004</v>
      </c>
      <c r="L32" s="38">
        <v>165.25844715629933</v>
      </c>
      <c r="M32" s="38">
        <v>67.903923777759871</v>
      </c>
      <c r="N32" s="38">
        <v>79.750911043216192</v>
      </c>
      <c r="O32" s="38">
        <v>80.204637239883652</v>
      </c>
      <c r="P32" s="38">
        <v>102.51332699787271</v>
      </c>
      <c r="Q32" s="38">
        <v>123.29243139433632</v>
      </c>
    </row>
    <row r="33" spans="1:17" x14ac:dyDescent="0.25">
      <c r="A33" s="55" t="s">
        <v>33</v>
      </c>
      <c r="B33" s="54">
        <v>0.33440550714168671</v>
      </c>
      <c r="C33" s="54">
        <v>0.59282000000000001</v>
      </c>
      <c r="D33" s="54">
        <v>0</v>
      </c>
      <c r="E33" s="54">
        <v>0.39968999999999999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28.948350967847869</v>
      </c>
      <c r="C34" s="51">
        <v>32.603770000000004</v>
      </c>
      <c r="D34" s="51">
        <v>21.999970000000001</v>
      </c>
      <c r="E34" s="51">
        <v>25.291079999999866</v>
      </c>
      <c r="F34" s="51">
        <v>22.188299999999998</v>
      </c>
      <c r="G34" s="51">
        <v>9.5530817794087923</v>
      </c>
      <c r="H34" s="51">
        <v>8.8933099999999996</v>
      </c>
      <c r="I34" s="51">
        <v>23.797449999999998</v>
      </c>
      <c r="J34" s="51">
        <v>0.99897999999999998</v>
      </c>
      <c r="K34" s="51">
        <v>0</v>
      </c>
      <c r="L34" s="51">
        <v>5.2543962214198565</v>
      </c>
      <c r="M34" s="51">
        <v>0</v>
      </c>
      <c r="N34" s="51">
        <v>3.0347424453541456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1.104849999999864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1.1466082745956991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4.1081222133198443</v>
      </c>
      <c r="C37" s="51">
        <v>0</v>
      </c>
      <c r="D37" s="51">
        <v>0</v>
      </c>
      <c r="E37" s="51">
        <v>1.00404</v>
      </c>
      <c r="F37" s="51">
        <v>2.00135</v>
      </c>
      <c r="G37" s="51">
        <v>0</v>
      </c>
      <c r="H37" s="51">
        <v>0</v>
      </c>
      <c r="I37" s="51">
        <v>4.0995799999999996</v>
      </c>
      <c r="J37" s="51">
        <v>0.99897999999999998</v>
      </c>
      <c r="K37" s="51">
        <v>0</v>
      </c>
      <c r="L37" s="51">
        <v>4.1077879468241578</v>
      </c>
      <c r="M37" s="51">
        <v>0</v>
      </c>
      <c r="N37" s="51">
        <v>3.0347424453541456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29</v>
      </c>
      <c r="B38" s="51">
        <v>24.840228754528024</v>
      </c>
      <c r="C38" s="51">
        <v>31.497050000000002</v>
      </c>
      <c r="D38" s="51">
        <v>21.999970000000001</v>
      </c>
      <c r="E38" s="51">
        <v>21.069230000000001</v>
      </c>
      <c r="F38" s="51">
        <v>19.089559999999999</v>
      </c>
      <c r="G38" s="51">
        <v>9.5530817794087923</v>
      </c>
      <c r="H38" s="51">
        <v>4.7463300000000004</v>
      </c>
      <c r="I38" s="51">
        <v>12.384969999999999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1.1067199999999999</v>
      </c>
      <c r="D39" s="51">
        <v>0</v>
      </c>
      <c r="E39" s="51">
        <v>2.1129600000000002</v>
      </c>
      <c r="F39" s="51">
        <v>1.0973900000000001</v>
      </c>
      <c r="G39" s="51">
        <v>0</v>
      </c>
      <c r="H39" s="51">
        <v>4.1469800000000001</v>
      </c>
      <c r="I39" s="51">
        <v>7.3129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122.81473035735115</v>
      </c>
      <c r="C40" s="51">
        <v>111.20156</v>
      </c>
      <c r="D40" s="51">
        <v>125.19949</v>
      </c>
      <c r="E40" s="51">
        <v>141.10238000000001</v>
      </c>
      <c r="F40" s="51">
        <v>89.996989999999997</v>
      </c>
      <c r="G40" s="51">
        <v>110.25205166579855</v>
      </c>
      <c r="H40" s="51">
        <v>88.700469999999996</v>
      </c>
      <c r="I40" s="51">
        <v>92.704710000000006</v>
      </c>
      <c r="J40" s="51">
        <v>62.247920000000001</v>
      </c>
      <c r="K40" s="51">
        <v>46.251460000000002</v>
      </c>
      <c r="L40" s="51">
        <v>106.33517631405124</v>
      </c>
      <c r="M40" s="51">
        <v>26.607399170648776</v>
      </c>
      <c r="N40" s="51">
        <v>37.127680323145768</v>
      </c>
      <c r="O40" s="51">
        <v>41.535569331134482</v>
      </c>
      <c r="P40" s="51">
        <v>52.748773964382266</v>
      </c>
      <c r="Q40" s="51">
        <v>66.661737847001334</v>
      </c>
    </row>
    <row r="41" spans="1:17" x14ac:dyDescent="0.25">
      <c r="A41" s="53" t="s">
        <v>66</v>
      </c>
      <c r="B41" s="51">
        <v>122.81473035735115</v>
      </c>
      <c r="C41" s="51">
        <v>111.20156</v>
      </c>
      <c r="D41" s="51">
        <v>125.19949</v>
      </c>
      <c r="E41" s="51">
        <v>141.10238000000001</v>
      </c>
      <c r="F41" s="51">
        <v>89.996989999999997</v>
      </c>
      <c r="G41" s="51">
        <v>110.25205166579855</v>
      </c>
      <c r="H41" s="51">
        <v>88.700469999999996</v>
      </c>
      <c r="I41" s="51">
        <v>92.704710000000006</v>
      </c>
      <c r="J41" s="51">
        <v>62.247920000000001</v>
      </c>
      <c r="K41" s="51">
        <v>46.251460000000002</v>
      </c>
      <c r="L41" s="51">
        <v>106.33517631405124</v>
      </c>
      <c r="M41" s="51">
        <v>26.607399170648776</v>
      </c>
      <c r="N41" s="51">
        <v>37.127680323145768</v>
      </c>
      <c r="O41" s="51">
        <v>41.535569331134482</v>
      </c>
      <c r="P41" s="51">
        <v>52.748773964382266</v>
      </c>
      <c r="Q41" s="51">
        <v>66.661737847001334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84.579574695313369</v>
      </c>
      <c r="C43" s="51">
        <v>75.474829999999997</v>
      </c>
      <c r="D43" s="51">
        <v>133.99950000000001</v>
      </c>
      <c r="E43" s="51">
        <v>228.46994000000001</v>
      </c>
      <c r="F43" s="51">
        <v>96.80462</v>
      </c>
      <c r="G43" s="51">
        <v>94.583211951132554</v>
      </c>
      <c r="H43" s="51">
        <v>94.877539999999996</v>
      </c>
      <c r="I43" s="51">
        <v>78.325130000000001</v>
      </c>
      <c r="J43" s="51">
        <v>11.89645</v>
      </c>
      <c r="K43" s="51">
        <v>9.1999399999999998</v>
      </c>
      <c r="L43" s="51">
        <v>3.7020723746539494</v>
      </c>
      <c r="M43" s="51">
        <v>2.2213109988217878</v>
      </c>
      <c r="N43" s="51">
        <v>3.0579870498983981</v>
      </c>
      <c r="O43" s="51">
        <v>2.00634864815687</v>
      </c>
      <c r="P43" s="51">
        <v>1.5521434899610314</v>
      </c>
      <c r="Q43" s="51">
        <v>2.316808381916172</v>
      </c>
    </row>
    <row r="44" spans="1:17" x14ac:dyDescent="0.25">
      <c r="A44" s="53" t="s">
        <v>23</v>
      </c>
      <c r="B44" s="51">
        <v>84.579574695313369</v>
      </c>
      <c r="C44" s="51">
        <v>75.474829999999997</v>
      </c>
      <c r="D44" s="51">
        <v>133.99950000000001</v>
      </c>
      <c r="E44" s="51">
        <v>228.46994000000001</v>
      </c>
      <c r="F44" s="51">
        <v>96.80462</v>
      </c>
      <c r="G44" s="51">
        <v>94.583211951132554</v>
      </c>
      <c r="H44" s="51">
        <v>94.877539999999996</v>
      </c>
      <c r="I44" s="51">
        <v>78.325130000000001</v>
      </c>
      <c r="J44" s="51">
        <v>11.89645</v>
      </c>
      <c r="K44" s="51">
        <v>9.1999399999999998</v>
      </c>
      <c r="L44" s="51">
        <v>3.7020723746539494</v>
      </c>
      <c r="M44" s="51">
        <v>2.2213109988217878</v>
      </c>
      <c r="N44" s="51">
        <v>3.0579870498983981</v>
      </c>
      <c r="O44" s="51">
        <v>2.00634864815687</v>
      </c>
      <c r="P44" s="51">
        <v>1.5521434899610314</v>
      </c>
      <c r="Q44" s="51">
        <v>2.316808381916172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22.355956414734464</v>
      </c>
      <c r="C49" s="51">
        <v>13.29942</v>
      </c>
      <c r="D49" s="51">
        <v>15.503349999999999</v>
      </c>
      <c r="E49" s="51">
        <v>12.500019999999999</v>
      </c>
      <c r="F49" s="51">
        <v>16.607040000000001</v>
      </c>
      <c r="G49" s="51">
        <v>4.8724491983864349</v>
      </c>
      <c r="H49" s="51">
        <v>1.6999200000000001</v>
      </c>
      <c r="I49" s="51">
        <v>3.1991499999999999</v>
      </c>
      <c r="J49" s="51">
        <v>7.7936899999999998</v>
      </c>
      <c r="K49" s="51">
        <v>5.0055899999999998</v>
      </c>
      <c r="L49" s="51">
        <v>0.95539533465319737</v>
      </c>
      <c r="M49" s="51">
        <v>1.0748157668990936</v>
      </c>
      <c r="N49" s="51">
        <v>1.0990105348797103</v>
      </c>
      <c r="O49" s="51">
        <v>0.97926449593226461</v>
      </c>
      <c r="P49" s="51">
        <v>0.66860933663082245</v>
      </c>
      <c r="Q49" s="51">
        <v>0.90762524722876337</v>
      </c>
    </row>
    <row r="50" spans="1:17" x14ac:dyDescent="0.25">
      <c r="A50" s="63" t="s">
        <v>21</v>
      </c>
      <c r="B50" s="62">
        <v>59.925537847506845</v>
      </c>
      <c r="C50" s="62">
        <v>61.698709999999998</v>
      </c>
      <c r="D50" s="62">
        <v>59.692430000000002</v>
      </c>
      <c r="E50" s="62">
        <v>69.795000000000002</v>
      </c>
      <c r="F50" s="62">
        <v>60.796489999999999</v>
      </c>
      <c r="G50" s="62">
        <v>46.599678288195392</v>
      </c>
      <c r="H50" s="62">
        <v>56.297960000000003</v>
      </c>
      <c r="I50" s="62">
        <v>53.40354</v>
      </c>
      <c r="J50" s="62">
        <v>37.667760000000001</v>
      </c>
      <c r="K50" s="62">
        <v>29.332419999999999</v>
      </c>
      <c r="L50" s="62">
        <v>49.011406911521071</v>
      </c>
      <c r="M50" s="62">
        <v>38.000397841390217</v>
      </c>
      <c r="N50" s="62">
        <v>35.43149068993818</v>
      </c>
      <c r="O50" s="62">
        <v>35.683454764660027</v>
      </c>
      <c r="P50" s="62">
        <v>47.543800206898588</v>
      </c>
      <c r="Q50" s="62">
        <v>53.406259918190045</v>
      </c>
    </row>
    <row r="51" spans="1:17" x14ac:dyDescent="0.25">
      <c r="A51" s="191" t="s">
        <v>105</v>
      </c>
      <c r="B51" s="190">
        <f t="shared" ref="B51:Q51" si="8">SUM(B52:B54)</f>
        <v>318.95855578989551</v>
      </c>
      <c r="C51" s="190">
        <f t="shared" si="8"/>
        <v>294.87111000000004</v>
      </c>
      <c r="D51" s="190">
        <f t="shared" si="8"/>
        <v>356.39474000000001</v>
      </c>
      <c r="E51" s="190">
        <f t="shared" si="8"/>
        <v>477.55810999999994</v>
      </c>
      <c r="F51" s="190">
        <f t="shared" si="8"/>
        <v>286.39344</v>
      </c>
      <c r="G51" s="190">
        <f t="shared" si="8"/>
        <v>265.86047288292173</v>
      </c>
      <c r="H51" s="190">
        <f t="shared" si="8"/>
        <v>250.46919999999997</v>
      </c>
      <c r="I51" s="190">
        <f t="shared" si="8"/>
        <v>251.42998</v>
      </c>
      <c r="J51" s="190">
        <f t="shared" si="8"/>
        <v>120.60480000000001</v>
      </c>
      <c r="K51" s="190">
        <f t="shared" si="8"/>
        <v>89.789410000000004</v>
      </c>
      <c r="L51" s="190">
        <f t="shared" si="8"/>
        <v>165.25844715629933</v>
      </c>
      <c r="M51" s="190">
        <f t="shared" si="8"/>
        <v>67.903923777759871</v>
      </c>
      <c r="N51" s="190">
        <f t="shared" si="8"/>
        <v>79.750911043216192</v>
      </c>
      <c r="O51" s="190">
        <f t="shared" si="8"/>
        <v>80.204637239883667</v>
      </c>
      <c r="P51" s="190">
        <f t="shared" si="8"/>
        <v>102.5133269978727</v>
      </c>
      <c r="Q51" s="190">
        <f t="shared" si="8"/>
        <v>123.2924313943363</v>
      </c>
    </row>
    <row r="52" spans="1:17" x14ac:dyDescent="0.25">
      <c r="A52" s="216" t="s">
        <v>35</v>
      </c>
      <c r="B52" s="215">
        <v>161.39185077890161</v>
      </c>
      <c r="C52" s="215">
        <v>135.64065004735949</v>
      </c>
      <c r="D52" s="215">
        <v>170.71462408553057</v>
      </c>
      <c r="E52" s="215">
        <v>217.40182482053984</v>
      </c>
      <c r="F52" s="215">
        <v>121.69953263753584</v>
      </c>
      <c r="G52" s="215">
        <v>93.166386810212202</v>
      </c>
      <c r="H52" s="215">
        <v>77.389917207407066</v>
      </c>
      <c r="I52" s="215">
        <v>74.259955269484877</v>
      </c>
      <c r="J52" s="215">
        <v>14.621969650667236</v>
      </c>
      <c r="K52" s="215">
        <v>5.8369587139071353</v>
      </c>
      <c r="L52" s="215">
        <v>0</v>
      </c>
      <c r="M52" s="215">
        <v>0</v>
      </c>
      <c r="N52" s="215">
        <v>0</v>
      </c>
      <c r="O52" s="215">
        <v>0</v>
      </c>
      <c r="P52" s="215">
        <v>0</v>
      </c>
      <c r="Q52" s="215">
        <v>0</v>
      </c>
    </row>
    <row r="53" spans="1:17" x14ac:dyDescent="0.25">
      <c r="A53" s="179" t="s">
        <v>56</v>
      </c>
      <c r="B53" s="214">
        <v>138.99541622163468</v>
      </c>
      <c r="C53" s="214">
        <v>140.31242924981117</v>
      </c>
      <c r="D53" s="214">
        <v>161.79528710104174</v>
      </c>
      <c r="E53" s="214">
        <v>230.61570644224301</v>
      </c>
      <c r="F53" s="214">
        <v>146.44125454064798</v>
      </c>
      <c r="G53" s="214">
        <v>149.08270199015962</v>
      </c>
      <c r="H53" s="214">
        <v>151.46366427754464</v>
      </c>
      <c r="I53" s="214">
        <v>159.11508209038328</v>
      </c>
      <c r="J53" s="214">
        <v>94.517024329636101</v>
      </c>
      <c r="K53" s="214">
        <v>63.131272126204117</v>
      </c>
      <c r="L53" s="214">
        <v>130.46470364375421</v>
      </c>
      <c r="M53" s="214">
        <v>53.220507063517083</v>
      </c>
      <c r="N53" s="214">
        <v>66.553978987651305</v>
      </c>
      <c r="O53" s="214">
        <v>67.598366939378906</v>
      </c>
      <c r="P53" s="214">
        <v>89.759722771002785</v>
      </c>
      <c r="Q53" s="214">
        <v>107.45340802574862</v>
      </c>
    </row>
    <row r="54" spans="1:17" x14ac:dyDescent="0.25">
      <c r="A54" s="119" t="s">
        <v>55</v>
      </c>
      <c r="B54" s="213">
        <v>18.57128878935919</v>
      </c>
      <c r="C54" s="213">
        <v>18.918030702829334</v>
      </c>
      <c r="D54" s="213">
        <v>23.884828813427678</v>
      </c>
      <c r="E54" s="213">
        <v>29.540578737217036</v>
      </c>
      <c r="F54" s="213">
        <v>18.252652821816159</v>
      </c>
      <c r="G54" s="213">
        <v>23.611384082549904</v>
      </c>
      <c r="H54" s="213">
        <v>21.61561851504829</v>
      </c>
      <c r="I54" s="213">
        <v>18.054942640131848</v>
      </c>
      <c r="J54" s="213">
        <v>11.465806019696668</v>
      </c>
      <c r="K54" s="213">
        <v>20.821179159888754</v>
      </c>
      <c r="L54" s="213">
        <v>34.793743512545134</v>
      </c>
      <c r="M54" s="213">
        <v>14.683416714242782</v>
      </c>
      <c r="N54" s="213">
        <v>13.196932055564883</v>
      </c>
      <c r="O54" s="213">
        <v>12.606270300504759</v>
      </c>
      <c r="P54" s="213">
        <v>12.753604226869912</v>
      </c>
      <c r="Q54" s="213">
        <v>15.839023368587689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397.56561709059844</v>
      </c>
      <c r="C56" s="70">
        <f t="shared" ref="C56:Q56" si="9">SUM(C57:C59)</f>
        <v>368.81754212167203</v>
      </c>
      <c r="D56" s="70">
        <f t="shared" si="9"/>
        <v>368.35420625715614</v>
      </c>
      <c r="E56" s="70">
        <f t="shared" si="9"/>
        <v>413.55176188791563</v>
      </c>
      <c r="F56" s="70">
        <f t="shared" si="9"/>
        <v>282.63882027365997</v>
      </c>
      <c r="G56" s="70">
        <f t="shared" si="9"/>
        <v>289.91700196453729</v>
      </c>
      <c r="H56" s="70">
        <f t="shared" si="9"/>
        <v>235.75234502696406</v>
      </c>
      <c r="I56" s="70">
        <f t="shared" si="9"/>
        <v>291.81551181807595</v>
      </c>
      <c r="J56" s="70">
        <f t="shared" si="9"/>
        <v>149.30684513964002</v>
      </c>
      <c r="K56" s="70">
        <f t="shared" si="9"/>
        <v>108.63518874040801</v>
      </c>
      <c r="L56" s="70">
        <f t="shared" si="9"/>
        <v>265.53277865586017</v>
      </c>
      <c r="M56" s="70">
        <f t="shared" si="9"/>
        <v>62.495320813544154</v>
      </c>
      <c r="N56" s="70">
        <f t="shared" si="9"/>
        <v>97.049465038319269</v>
      </c>
      <c r="O56" s="70">
        <f t="shared" si="9"/>
        <v>97.793228940403083</v>
      </c>
      <c r="P56" s="70">
        <f t="shared" si="9"/>
        <v>124.18198392323474</v>
      </c>
      <c r="Q56" s="70">
        <f t="shared" si="9"/>
        <v>158.00472856665138</v>
      </c>
    </row>
    <row r="57" spans="1:17" x14ac:dyDescent="0.25">
      <c r="A57" s="121" t="s">
        <v>35</v>
      </c>
      <c r="B57" s="120">
        <f>PPA_emi!B5</f>
        <v>70.140520144625796</v>
      </c>
      <c r="C57" s="120">
        <f>PPA_emi!C5</f>
        <v>39.991927580942459</v>
      </c>
      <c r="D57" s="120">
        <f>PPA_emi!D5</f>
        <v>6.2467156073965757</v>
      </c>
      <c r="E57" s="120">
        <f>PPA_emi!E5</f>
        <v>4.1186298292249877</v>
      </c>
      <c r="F57" s="120">
        <f>PPA_emi!F5</f>
        <v>2.0797320794471856</v>
      </c>
      <c r="G57" s="120">
        <f>PPA_emi!G5</f>
        <v>1.8457927793015745</v>
      </c>
      <c r="H57" s="120">
        <f>PPA_emi!H5</f>
        <v>1.334360956667862</v>
      </c>
      <c r="I57" s="120">
        <f>PPA_emi!I5</f>
        <v>1.3672391420546037</v>
      </c>
      <c r="J57" s="120">
        <f>PPA_emi!J5</f>
        <v>0.25960471847424615</v>
      </c>
      <c r="K57" s="120">
        <f>PPA_emi!K5</f>
        <v>0.10067211869334113</v>
      </c>
      <c r="L57" s="120">
        <f>PPA_emi!L5</f>
        <v>0</v>
      </c>
      <c r="M57" s="120">
        <f>PPA_emi!M5</f>
        <v>0</v>
      </c>
      <c r="N57" s="120">
        <f>PPA_emi!N5</f>
        <v>0</v>
      </c>
      <c r="O57" s="120">
        <f>PPA_emi!O5</f>
        <v>0</v>
      </c>
      <c r="P57" s="120">
        <f>PPA_emi!P5</f>
        <v>0</v>
      </c>
      <c r="Q57" s="120">
        <f>PPA_emi!Q5</f>
        <v>0</v>
      </c>
    </row>
    <row r="58" spans="1:17" x14ac:dyDescent="0.25">
      <c r="A58" s="179" t="s">
        <v>56</v>
      </c>
      <c r="B58" s="189">
        <f>PPA_emi!B31</f>
        <v>314.23683457775127</v>
      </c>
      <c r="C58" s="189">
        <f>PPA_emi!C31</f>
        <v>316.23638224011847</v>
      </c>
      <c r="D58" s="189">
        <f>PPA_emi!D31</f>
        <v>345.37290847720641</v>
      </c>
      <c r="E58" s="189">
        <f>PPA_emi!E31</f>
        <v>388.88887856722181</v>
      </c>
      <c r="F58" s="189">
        <f>PPA_emi!F31</f>
        <v>269.10854039809271</v>
      </c>
      <c r="G58" s="189">
        <f>PPA_emi!G31</f>
        <v>270.89897012326782</v>
      </c>
      <c r="H58" s="189">
        <f>PPA_emi!H31</f>
        <v>220.73633643091861</v>
      </c>
      <c r="I58" s="189">
        <f>PPA_emi!I31</f>
        <v>278.2452419978793</v>
      </c>
      <c r="J58" s="189">
        <f>PPA_emi!J31</f>
        <v>141.57427308659041</v>
      </c>
      <c r="K58" s="189">
        <f>PPA_emi!K31</f>
        <v>95.351654842671024</v>
      </c>
      <c r="L58" s="189">
        <f>PPA_emi!L31</f>
        <v>240.30012025777003</v>
      </c>
      <c r="M58" s="189">
        <f>PPA_emi!M31</f>
        <v>56.238514234705562</v>
      </c>
      <c r="N58" s="189">
        <f>PPA_emi!N31</f>
        <v>89.61896964098726</v>
      </c>
      <c r="O58" s="189">
        <f>PPA_emi!O31</f>
        <v>90.777212677201859</v>
      </c>
      <c r="P58" s="189">
        <f>PPA_emi!P31</f>
        <v>117.24158169977515</v>
      </c>
      <c r="Q58" s="189">
        <f>PPA_emi!Q31</f>
        <v>148.90589176544299</v>
      </c>
    </row>
    <row r="59" spans="1:17" x14ac:dyDescent="0.25">
      <c r="A59" s="119" t="s">
        <v>55</v>
      </c>
      <c r="B59" s="118">
        <f>PPA_emi!B81</f>
        <v>13.188262368221384</v>
      </c>
      <c r="C59" s="118">
        <f>PPA_emi!C81</f>
        <v>12.589232300611132</v>
      </c>
      <c r="D59" s="118">
        <f>PPA_emi!D81</f>
        <v>16.734582172553115</v>
      </c>
      <c r="E59" s="118">
        <f>PPA_emi!E81</f>
        <v>20.544253491468844</v>
      </c>
      <c r="F59" s="118">
        <f>PPA_emi!F81</f>
        <v>11.4505477961201</v>
      </c>
      <c r="G59" s="118">
        <f>PPA_emi!G81</f>
        <v>17.172239061967893</v>
      </c>
      <c r="H59" s="118">
        <f>PPA_emi!H81</f>
        <v>13.681647639377575</v>
      </c>
      <c r="I59" s="118">
        <f>PPA_emi!I81</f>
        <v>12.203030678142072</v>
      </c>
      <c r="J59" s="118">
        <f>PPA_emi!J81</f>
        <v>7.4729673345753671</v>
      </c>
      <c r="K59" s="118">
        <f>PPA_emi!K81</f>
        <v>13.182861779043645</v>
      </c>
      <c r="L59" s="118">
        <f>PPA_emi!L81</f>
        <v>25.232658398090123</v>
      </c>
      <c r="M59" s="118">
        <f>PPA_emi!M81</f>
        <v>6.2568065788385923</v>
      </c>
      <c r="N59" s="118">
        <f>PPA_emi!N81</f>
        <v>7.4304953973320051</v>
      </c>
      <c r="O59" s="118">
        <f>PPA_emi!O81</f>
        <v>7.0160162632012204</v>
      </c>
      <c r="P59" s="118">
        <f>PPA_emi!P81</f>
        <v>6.9404022234595866</v>
      </c>
      <c r="Q59" s="118">
        <f>PPA_emi!Q81</f>
        <v>9.0988368012084013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>
        <f t="shared" ref="B62:Q62" si="10">IF(B$10=0,"",B$5/B$10*1000)</f>
        <v>126.42716173191262</v>
      </c>
      <c r="C62" s="187">
        <f t="shared" si="10"/>
        <v>124.43941791324531</v>
      </c>
      <c r="D62" s="187">
        <f t="shared" si="10"/>
        <v>163.24022509891213</v>
      </c>
      <c r="E62" s="187">
        <f t="shared" si="10"/>
        <v>125.16510273811818</v>
      </c>
      <c r="F62" s="187">
        <f t="shared" si="10"/>
        <v>114.82071893645227</v>
      </c>
      <c r="G62" s="187">
        <f t="shared" si="10"/>
        <v>127.18067997444565</v>
      </c>
      <c r="H62" s="187">
        <f t="shared" si="10"/>
        <v>114.02209158166266</v>
      </c>
      <c r="I62" s="187">
        <f t="shared" si="10"/>
        <v>124.77856052693367</v>
      </c>
      <c r="J62" s="187">
        <f t="shared" si="10"/>
        <v>145.17627479715364</v>
      </c>
      <c r="K62" s="187">
        <f t="shared" si="10"/>
        <v>148.94304547765162</v>
      </c>
      <c r="L62" s="187" t="str">
        <f t="shared" si="10"/>
        <v/>
      </c>
      <c r="M62" s="187" t="str">
        <f t="shared" si="10"/>
        <v/>
      </c>
      <c r="N62" s="187" t="str">
        <f t="shared" si="10"/>
        <v/>
      </c>
      <c r="O62" s="187" t="str">
        <f t="shared" si="10"/>
        <v/>
      </c>
      <c r="P62" s="187" t="str">
        <f t="shared" si="10"/>
        <v/>
      </c>
      <c r="Q62" s="187" t="str">
        <f t="shared" si="10"/>
        <v/>
      </c>
    </row>
    <row r="63" spans="1:17" x14ac:dyDescent="0.25">
      <c r="A63" s="180" t="s">
        <v>56</v>
      </c>
      <c r="B63" s="186">
        <f t="shared" ref="B63:Q63" si="11">IF(B$11=0,"",B$6/B$11*1000)</f>
        <v>752.46540589542747</v>
      </c>
      <c r="C63" s="186">
        <f t="shared" si="11"/>
        <v>740.63481159243076</v>
      </c>
      <c r="D63" s="186">
        <f t="shared" si="11"/>
        <v>971.56829715104311</v>
      </c>
      <c r="E63" s="186">
        <f t="shared" si="11"/>
        <v>744.95392086309539</v>
      </c>
      <c r="F63" s="186">
        <f t="shared" si="11"/>
        <v>683.38652625081977</v>
      </c>
      <c r="G63" s="186">
        <f t="shared" si="11"/>
        <v>756.95017327017456</v>
      </c>
      <c r="H63" s="186">
        <f t="shared" si="11"/>
        <v>678.6332798087675</v>
      </c>
      <c r="I63" s="186">
        <f t="shared" si="11"/>
        <v>742.65331047328448</v>
      </c>
      <c r="J63" s="186">
        <f t="shared" si="11"/>
        <v>864.05581716109953</v>
      </c>
      <c r="K63" s="186">
        <f t="shared" si="11"/>
        <v>1636.7347057393831</v>
      </c>
      <c r="L63" s="186">
        <f t="shared" si="11"/>
        <v>1069.5999999999999</v>
      </c>
      <c r="M63" s="186">
        <f t="shared" si="11"/>
        <v>874.97615706942042</v>
      </c>
      <c r="N63" s="186">
        <f t="shared" si="11"/>
        <v>520.95309490381987</v>
      </c>
      <c r="O63" s="186">
        <f t="shared" si="11"/>
        <v>543.73269199455603</v>
      </c>
      <c r="P63" s="186">
        <f t="shared" si="11"/>
        <v>499.43853089447805</v>
      </c>
      <c r="Q63" s="186">
        <f t="shared" si="11"/>
        <v>545.8484334893194</v>
      </c>
    </row>
    <row r="64" spans="1:17" x14ac:dyDescent="0.25">
      <c r="A64" s="108" t="s">
        <v>55</v>
      </c>
      <c r="B64" s="185">
        <f t="shared" ref="B64:Q64" si="12">IF(B$12=0,"",B$7/B$12*1000)</f>
        <v>2923.3773457366569</v>
      </c>
      <c r="C64" s="185">
        <f t="shared" si="12"/>
        <v>2967.4358198220575</v>
      </c>
      <c r="D64" s="185">
        <f t="shared" si="12"/>
        <v>3226.7814254592472</v>
      </c>
      <c r="E64" s="185">
        <f t="shared" si="12"/>
        <v>3126.9061978465602</v>
      </c>
      <c r="F64" s="185">
        <f t="shared" si="12"/>
        <v>3236.9588385337579</v>
      </c>
      <c r="G64" s="185">
        <f t="shared" si="12"/>
        <v>3925.6884211712681</v>
      </c>
      <c r="H64" s="185">
        <f t="shared" si="12"/>
        <v>4051.6989867176017</v>
      </c>
      <c r="I64" s="185">
        <f t="shared" si="12"/>
        <v>3982.2520898890134</v>
      </c>
      <c r="J64" s="185">
        <f t="shared" si="12"/>
        <v>4296.5461805416453</v>
      </c>
      <c r="K64" s="185">
        <f t="shared" si="12"/>
        <v>4794.1200331435193</v>
      </c>
      <c r="L64" s="185">
        <f t="shared" si="12"/>
        <v>5242.7999999999993</v>
      </c>
      <c r="M64" s="185">
        <f t="shared" si="12"/>
        <v>5382.9207347993524</v>
      </c>
      <c r="N64" s="185">
        <f t="shared" si="12"/>
        <v>5395.2938772646639</v>
      </c>
      <c r="O64" s="185">
        <f t="shared" si="12"/>
        <v>5251.2715319926401</v>
      </c>
      <c r="P64" s="185">
        <f t="shared" si="12"/>
        <v>5126.4570504177791</v>
      </c>
      <c r="Q64" s="185">
        <f t="shared" si="12"/>
        <v>5080.4314976435335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>
        <f t="shared" ref="B66:Q66" si="13">IF(B$52=0,"",B$52/B$10)</f>
        <v>0.55138999241168984</v>
      </c>
      <c r="C66" s="113">
        <f t="shared" si="13"/>
        <v>0.50612182853492349</v>
      </c>
      <c r="D66" s="113">
        <f t="shared" si="13"/>
        <v>0.62304607330485606</v>
      </c>
      <c r="E66" s="113">
        <f t="shared" si="13"/>
        <v>0.74966146489841323</v>
      </c>
      <c r="F66" s="113">
        <f t="shared" si="13"/>
        <v>0.46450203296769405</v>
      </c>
      <c r="G66" s="113">
        <f t="shared" si="13"/>
        <v>0.57867321000131799</v>
      </c>
      <c r="H66" s="113">
        <f t="shared" si="13"/>
        <v>0.51593278138271381</v>
      </c>
      <c r="I66" s="113">
        <f t="shared" si="13"/>
        <v>0.43940801934606438</v>
      </c>
      <c r="J66" s="113">
        <f t="shared" si="13"/>
        <v>0.24909658689382003</v>
      </c>
      <c r="K66" s="113">
        <f t="shared" si="13"/>
        <v>0.38913058092714237</v>
      </c>
      <c r="L66" s="113" t="str">
        <f t="shared" si="13"/>
        <v/>
      </c>
      <c r="M66" s="113" t="str">
        <f t="shared" si="13"/>
        <v/>
      </c>
      <c r="N66" s="113" t="str">
        <f t="shared" si="13"/>
        <v/>
      </c>
      <c r="O66" s="113" t="str">
        <f t="shared" si="13"/>
        <v/>
      </c>
      <c r="P66" s="113" t="str">
        <f t="shared" si="13"/>
        <v/>
      </c>
      <c r="Q66" s="113" t="str">
        <f t="shared" si="13"/>
        <v/>
      </c>
    </row>
    <row r="67" spans="1:17" x14ac:dyDescent="0.25">
      <c r="A67" s="180" t="s">
        <v>56</v>
      </c>
      <c r="B67" s="182">
        <f t="shared" ref="B67:Q67" si="14">IF(B$53=0,"",B$53/B$11)</f>
        <v>0.40929156720151555</v>
      </c>
      <c r="C67" s="182">
        <f t="shared" si="14"/>
        <v>0.35522133987293969</v>
      </c>
      <c r="D67" s="182">
        <f t="shared" si="14"/>
        <v>0.43728455973254521</v>
      </c>
      <c r="E67" s="182">
        <f t="shared" si="14"/>
        <v>0.52057721544524382</v>
      </c>
      <c r="F67" s="182">
        <f t="shared" si="14"/>
        <v>0.32255782938468719</v>
      </c>
      <c r="G67" s="182">
        <f t="shared" si="14"/>
        <v>0.40184016708937903</v>
      </c>
      <c r="H67" s="182">
        <f t="shared" si="14"/>
        <v>0.35061033397579777</v>
      </c>
      <c r="I67" s="182">
        <f t="shared" si="14"/>
        <v>0.28515247686448619</v>
      </c>
      <c r="J67" s="182">
        <f t="shared" si="14"/>
        <v>0.16165046062876021</v>
      </c>
      <c r="K67" s="182">
        <f t="shared" si="14"/>
        <v>0.25252508850481648</v>
      </c>
      <c r="L67" s="182">
        <f t="shared" si="14"/>
        <v>0.52185881457501682</v>
      </c>
      <c r="M67" s="182">
        <f t="shared" si="14"/>
        <v>0.18576093215887288</v>
      </c>
      <c r="N67" s="182">
        <f t="shared" si="14"/>
        <v>0.21263252072732047</v>
      </c>
      <c r="O67" s="182">
        <f t="shared" si="14"/>
        <v>0.20863693499808303</v>
      </c>
      <c r="P67" s="182">
        <f t="shared" si="14"/>
        <v>0.25051555336590225</v>
      </c>
      <c r="Q67" s="182">
        <f t="shared" si="14"/>
        <v>0.27503495872878397</v>
      </c>
    </row>
    <row r="68" spans="1:17" x14ac:dyDescent="0.25">
      <c r="A68" s="108" t="s">
        <v>55</v>
      </c>
      <c r="B68" s="112">
        <f t="shared" ref="B68:Q68" si="15">IF(B$54=0,"",B$54/B$12)</f>
        <v>0.29697353222480311</v>
      </c>
      <c r="C68" s="112">
        <f t="shared" si="15"/>
        <v>0.25680584664474215</v>
      </c>
      <c r="D68" s="112">
        <f t="shared" si="15"/>
        <v>0.31613312315909164</v>
      </c>
      <c r="E68" s="112">
        <f t="shared" si="15"/>
        <v>0.38391934741410827</v>
      </c>
      <c r="F68" s="112">
        <f t="shared" si="15"/>
        <v>0.22943278686640428</v>
      </c>
      <c r="G68" s="112">
        <f t="shared" si="15"/>
        <v>0.28437548358960829</v>
      </c>
      <c r="H68" s="112">
        <f t="shared" si="15"/>
        <v>0.24855390045059494</v>
      </c>
      <c r="I68" s="112">
        <f t="shared" si="15"/>
        <v>0.21168760939173392</v>
      </c>
      <c r="J68" s="112">
        <f t="shared" si="15"/>
        <v>0.11926127109748809</v>
      </c>
      <c r="K68" s="112">
        <f t="shared" si="15"/>
        <v>0.20203839616064556</v>
      </c>
      <c r="L68" s="112">
        <f t="shared" si="15"/>
        <v>0.41752492215054154</v>
      </c>
      <c r="M68" s="112">
        <f t="shared" si="15"/>
        <v>0.13856869224036591</v>
      </c>
      <c r="N68" s="112">
        <f t="shared" si="15"/>
        <v>0.15861360073149233</v>
      </c>
      <c r="O68" s="112">
        <f t="shared" si="15"/>
        <v>0.15563308656847566</v>
      </c>
      <c r="P68" s="112">
        <f t="shared" si="15"/>
        <v>0.18687251518578571</v>
      </c>
      <c r="Q68" s="112">
        <f t="shared" si="15"/>
        <v>0.20516280850074448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>
        <f>IF(PPA_ued!B$5=0,"",PPA_ued!B$5/B$10)</f>
        <v>0.30288048868067124</v>
      </c>
      <c r="C70" s="113">
        <f>IF(PPA_ued!C$5=0,"",PPA_ued!C$5/C$10)</f>
        <v>0.27638495900101789</v>
      </c>
      <c r="D70" s="113">
        <f>IF(PPA_ued!D$5=0,"",PPA_ued!D$5/D$10)</f>
        <v>0.33258732342113451</v>
      </c>
      <c r="E70" s="113">
        <f>IF(PPA_ued!E$5=0,"",PPA_ued!E$5/E$10)</f>
        <v>0.40290328413151688</v>
      </c>
      <c r="F70" s="113">
        <f>IF(PPA_ued!F$5=0,"",PPA_ued!F$5/F$10)</f>
        <v>0.25086269944107176</v>
      </c>
      <c r="G70" s="113">
        <f>IF(PPA_ued!G$5=0,"",PPA_ued!G$5/G$10)</f>
        <v>0.31162570407301365</v>
      </c>
      <c r="H70" s="113">
        <f>IF(PPA_ued!H$5=0,"",PPA_ued!H$5/H$10)</f>
        <v>0.27895110608087503</v>
      </c>
      <c r="I70" s="113">
        <f>IF(PPA_ued!I$5=0,"",PPA_ued!I$5/I$10)</f>
        <v>0.23753754257037221</v>
      </c>
      <c r="J70" s="113">
        <f>IF(PPA_ued!J$5=0,"",PPA_ued!J$5/J$10)</f>
        <v>0.13567432589417136</v>
      </c>
      <c r="K70" s="113">
        <f>IF(PPA_ued!K$5=0,"",PPA_ued!K$5/K$10)</f>
        <v>0.21122251146905116</v>
      </c>
      <c r="L70" s="113" t="str">
        <f>IF(PPA_ued!L$5=0,"",PPA_ued!L$5/L$10)</f>
        <v/>
      </c>
      <c r="M70" s="113" t="str">
        <f>IF(PPA_ued!M$5=0,"",PPA_ued!M$5/M$10)</f>
        <v/>
      </c>
      <c r="N70" s="113" t="str">
        <f>IF(PPA_ued!N$5=0,"",PPA_ued!N$5/N$10)</f>
        <v/>
      </c>
      <c r="O70" s="113" t="str">
        <f>IF(PPA_ued!O$5=0,"",PPA_ued!O$5/O$10)</f>
        <v/>
      </c>
      <c r="P70" s="113" t="str">
        <f>IF(PPA_ued!P$5=0,"",PPA_ued!P$5/P$10)</f>
        <v/>
      </c>
      <c r="Q70" s="113" t="str">
        <f>IF(PPA_ued!Q$5=0,"",PPA_ued!Q$5/Q$10)</f>
        <v/>
      </c>
    </row>
    <row r="71" spans="1:17" x14ac:dyDescent="0.25">
      <c r="A71" s="180" t="s">
        <v>56</v>
      </c>
      <c r="B71" s="182">
        <f>IF(PPA_ued!B$31=0,"",PPA_ued!B$31/B$11)</f>
        <v>0.29634204172264217</v>
      </c>
      <c r="C71" s="182">
        <f>IF(PPA_ued!C$31=0,"",PPA_ued!C$31/C$11)</f>
        <v>0.25433044007648681</v>
      </c>
      <c r="D71" s="182">
        <f>IF(PPA_ued!D$31=0,"",PPA_ued!D$31/D$11)</f>
        <v>0.31702058196574717</v>
      </c>
      <c r="E71" s="182">
        <f>IF(PPA_ued!E$31=0,"",PPA_ued!E$31/E$11)</f>
        <v>0.36960409351132933</v>
      </c>
      <c r="F71" s="182">
        <f>IF(PPA_ued!F$31=0,"",PPA_ued!F$31/F$11)</f>
        <v>0.23113477224159223</v>
      </c>
      <c r="G71" s="182">
        <f>IF(PPA_ued!G$31=0,"",PPA_ued!G$31/G$11)</f>
        <v>0.28933670240143278</v>
      </c>
      <c r="H71" s="182">
        <f>IF(PPA_ued!H$31=0,"",PPA_ued!H$31/H$11)</f>
        <v>0.24794666732800028</v>
      </c>
      <c r="I71" s="182">
        <f>IF(PPA_ued!I$31=0,"",PPA_ued!I$31/I$11)</f>
        <v>0.21056370666268495</v>
      </c>
      <c r="J71" s="182">
        <f>IF(PPA_ued!J$31=0,"",PPA_ued!J$31/J$11)</f>
        <v>0.12110957612538201</v>
      </c>
      <c r="K71" s="182">
        <f>IF(PPA_ued!K$31=0,"",PPA_ued!K$31/K$11)</f>
        <v>0.18989060843340563</v>
      </c>
      <c r="L71" s="182">
        <f>IF(PPA_ued!L$31=0,"",PPA_ued!L$31/L$11)</f>
        <v>0.39586951462378372</v>
      </c>
      <c r="M71" s="182">
        <f>IF(PPA_ued!M$31=0,"",PPA_ued!M$31/M$11)</f>
        <v>0.13253532045849681</v>
      </c>
      <c r="N71" s="182">
        <f>IF(PPA_ued!N$31=0,"",PPA_ued!N$31/N$11)</f>
        <v>0.15463156353851001</v>
      </c>
      <c r="O71" s="182">
        <f>IF(PPA_ued!O$31=0,"",PPA_ued!O$31/O$11)</f>
        <v>0.15239196286336956</v>
      </c>
      <c r="P71" s="182">
        <f>IF(PPA_ued!P$31=0,"",PPA_ued!P$31/P$11)</f>
        <v>0.18206335928945139</v>
      </c>
      <c r="Q71" s="182">
        <f>IF(PPA_ued!Q$31=0,"",PPA_ued!Q$31/Q$11)</f>
        <v>0.201175416064895</v>
      </c>
    </row>
    <row r="72" spans="1:17" x14ac:dyDescent="0.25">
      <c r="A72" s="108" t="s">
        <v>55</v>
      </c>
      <c r="B72" s="112">
        <f>IF(PPA_ued!B$81=0,"",PPA_ued!B$81/B$12)</f>
        <v>0.16303319422926288</v>
      </c>
      <c r="C72" s="112">
        <f>IF(PPA_ued!C$81=0,"",PPA_ued!C$81/C$12)</f>
        <v>0.14281265994439116</v>
      </c>
      <c r="D72" s="112">
        <f>IF(PPA_ued!D$81=0,"",PPA_ued!D$81/D$12)</f>
        <v>0.17514464060267373</v>
      </c>
      <c r="E72" s="112">
        <f>IF(PPA_ued!E$81=0,"",PPA_ued!E$81/E$12)</f>
        <v>0.21440264443760629</v>
      </c>
      <c r="F72" s="112">
        <f>IF(PPA_ued!F$81=0,"",PPA_ued!F$81/F$12)</f>
        <v>0.13020827384865247</v>
      </c>
      <c r="G72" s="112">
        <f>IF(PPA_ued!G$81=0,"",PPA_ued!G$81/G$12)</f>
        <v>0.1614307552550559</v>
      </c>
      <c r="H72" s="112">
        <f>IF(PPA_ued!H$81=0,"",PPA_ued!H$81/H$12)</f>
        <v>0.14420978441072385</v>
      </c>
      <c r="I72" s="112">
        <f>IF(PPA_ued!I$81=0,"",PPA_ued!I$81/I$12)</f>
        <v>0.12222926021296816</v>
      </c>
      <c r="J72" s="112">
        <f>IF(PPA_ued!J$81=0,"",PPA_ued!J$81/J$12)</f>
        <v>7.1132890091628848E-2</v>
      </c>
      <c r="K72" s="112">
        <f>IF(PPA_ued!K$81=0,"",PPA_ued!K$81/K$12)</f>
        <v>0.12420062340296428</v>
      </c>
      <c r="L72" s="112">
        <f>IF(PPA_ued!L$81=0,"",PPA_ued!L$81/L$12)</f>
        <v>0.25409452543430971</v>
      </c>
      <c r="M72" s="112">
        <f>IF(PPA_ued!M$81=0,"",PPA_ued!M$81/M$12)</f>
        <v>8.9842186508156702E-2</v>
      </c>
      <c r="N72" s="112">
        <f>IF(PPA_ued!N$81=0,"",PPA_ued!N$81/N$12)</f>
        <v>0.10133603680339026</v>
      </c>
      <c r="O72" s="112">
        <f>IF(PPA_ued!O$81=0,"",PPA_ued!O$81/O$12)</f>
        <v>9.9535066620775076E-2</v>
      </c>
      <c r="P72" s="112">
        <f>IF(PPA_ued!P$81=0,"",PPA_ued!P$81/P$12)</f>
        <v>0.11967019467615141</v>
      </c>
      <c r="Q72" s="112">
        <f>IF(PPA_ued!Q$81=0,"",PPA_ued!Q$81/Q$12)</f>
        <v>0.13096366139606394</v>
      </c>
    </row>
    <row r="73" spans="1:17" x14ac:dyDescent="0.25">
      <c r="A73" s="39" t="s">
        <v>60</v>
      </c>
      <c r="B73" s="111">
        <f t="shared" ref="B73:Q73" si="16">IF(B$51=0,"",B$56/B$51)</f>
        <v>1.2464491385284644</v>
      </c>
      <c r="C73" s="111">
        <f t="shared" si="16"/>
        <v>1.2507754392136685</v>
      </c>
      <c r="D73" s="111">
        <f t="shared" si="16"/>
        <v>1.0335567978841553</v>
      </c>
      <c r="E73" s="111">
        <f t="shared" si="16"/>
        <v>0.86597160267661599</v>
      </c>
      <c r="F73" s="111">
        <f t="shared" si="16"/>
        <v>0.98688999396655164</v>
      </c>
      <c r="G73" s="111">
        <f t="shared" si="16"/>
        <v>1.0904855423627018</v>
      </c>
      <c r="H73" s="111">
        <f t="shared" si="16"/>
        <v>0.94124285551662279</v>
      </c>
      <c r="I73" s="111">
        <f t="shared" si="16"/>
        <v>1.1606233744204886</v>
      </c>
      <c r="J73" s="111">
        <f t="shared" si="16"/>
        <v>1.237984268782337</v>
      </c>
      <c r="K73" s="111">
        <f t="shared" si="16"/>
        <v>1.2098886576981407</v>
      </c>
      <c r="L73" s="111">
        <f t="shared" si="16"/>
        <v>1.606772804809927</v>
      </c>
      <c r="M73" s="111">
        <f t="shared" si="16"/>
        <v>0.92034918362129814</v>
      </c>
      <c r="N73" s="111">
        <f t="shared" si="16"/>
        <v>1.2169072900713218</v>
      </c>
      <c r="O73" s="111">
        <f t="shared" si="16"/>
        <v>1.2192964435200147</v>
      </c>
      <c r="P73" s="111">
        <f t="shared" si="16"/>
        <v>1.2113740482328867</v>
      </c>
      <c r="Q73" s="111">
        <f t="shared" si="16"/>
        <v>1.2815444288002715</v>
      </c>
    </row>
    <row r="74" spans="1:17" x14ac:dyDescent="0.25">
      <c r="A74" s="110" t="s">
        <v>35</v>
      </c>
      <c r="B74" s="109">
        <f t="shared" ref="B74:Q74" si="17">IF(B$52=0,"",B$57/B$52)</f>
        <v>0.43459765661101835</v>
      </c>
      <c r="C74" s="109">
        <f t="shared" si="17"/>
        <v>0.29483733354992853</v>
      </c>
      <c r="D74" s="109">
        <f t="shared" si="17"/>
        <v>3.6591567013420465E-2</v>
      </c>
      <c r="E74" s="109">
        <f t="shared" si="17"/>
        <v>1.8944780397426843E-2</v>
      </c>
      <c r="F74" s="109">
        <f t="shared" si="17"/>
        <v>1.7089072031536569E-2</v>
      </c>
      <c r="G74" s="109">
        <f t="shared" si="17"/>
        <v>1.9811788805995132E-2</v>
      </c>
      <c r="H74" s="109">
        <f t="shared" si="17"/>
        <v>1.7242051740302793E-2</v>
      </c>
      <c r="I74" s="109">
        <f t="shared" si="17"/>
        <v>1.8411526603981591E-2</v>
      </c>
      <c r="J74" s="109">
        <f t="shared" si="17"/>
        <v>1.7754428758672725E-2</v>
      </c>
      <c r="K74" s="109">
        <f t="shared" si="17"/>
        <v>1.7247358363779372E-2</v>
      </c>
      <c r="L74" s="109" t="str">
        <f t="shared" si="17"/>
        <v/>
      </c>
      <c r="M74" s="109" t="str">
        <f t="shared" si="17"/>
        <v/>
      </c>
      <c r="N74" s="109" t="str">
        <f t="shared" si="17"/>
        <v/>
      </c>
      <c r="O74" s="109" t="str">
        <f t="shared" si="17"/>
        <v/>
      </c>
      <c r="P74" s="109" t="str">
        <f t="shared" si="17"/>
        <v/>
      </c>
      <c r="Q74" s="109" t="str">
        <f t="shared" si="17"/>
        <v/>
      </c>
    </row>
    <row r="75" spans="1:17" x14ac:dyDescent="0.25">
      <c r="A75" s="180" t="s">
        <v>56</v>
      </c>
      <c r="B75" s="178">
        <f t="shared" ref="B75:Q75" si="18">IF(B$53=0,"",B$58/B$53)</f>
        <v>2.2607712046898434</v>
      </c>
      <c r="C75" s="178">
        <f t="shared" si="18"/>
        <v>2.253801633475347</v>
      </c>
      <c r="D75" s="178">
        <f t="shared" si="18"/>
        <v>2.1346289787879904</v>
      </c>
      <c r="E75" s="178">
        <f t="shared" si="18"/>
        <v>1.6863069934250894</v>
      </c>
      <c r="F75" s="178">
        <f t="shared" si="18"/>
        <v>1.8376552511942306</v>
      </c>
      <c r="G75" s="178">
        <f t="shared" si="18"/>
        <v>1.8171053147477085</v>
      </c>
      <c r="H75" s="178">
        <f t="shared" si="18"/>
        <v>1.4573550526708341</v>
      </c>
      <c r="I75" s="178">
        <f t="shared" si="18"/>
        <v>1.7487043864253273</v>
      </c>
      <c r="J75" s="178">
        <f t="shared" si="18"/>
        <v>1.4978706121009289</v>
      </c>
      <c r="K75" s="178">
        <f t="shared" si="18"/>
        <v>1.5103711937256066</v>
      </c>
      <c r="L75" s="178">
        <f t="shared" si="18"/>
        <v>1.8418784050123738</v>
      </c>
      <c r="M75" s="178">
        <f t="shared" si="18"/>
        <v>1.0567075989634329</v>
      </c>
      <c r="N75" s="178">
        <f t="shared" si="18"/>
        <v>1.3465606565403929</v>
      </c>
      <c r="O75" s="178">
        <f t="shared" si="18"/>
        <v>1.3428906168489152</v>
      </c>
      <c r="P75" s="178">
        <f t="shared" si="18"/>
        <v>1.3061713882392971</v>
      </c>
      <c r="Q75" s="178">
        <f t="shared" si="18"/>
        <v>1.3857716986487882</v>
      </c>
    </row>
    <row r="76" spans="1:17" x14ac:dyDescent="0.25">
      <c r="A76" s="108" t="s">
        <v>55</v>
      </c>
      <c r="B76" s="107">
        <f t="shared" ref="B76:Q76" si="19">IF(B$54=0,"",B$59/B$54)</f>
        <v>0.71014254949165811</v>
      </c>
      <c r="C76" s="107">
        <f t="shared" si="19"/>
        <v>0.6654620926652961</v>
      </c>
      <c r="D76" s="107">
        <f t="shared" si="19"/>
        <v>0.7006364710952081</v>
      </c>
      <c r="E76" s="107">
        <f t="shared" si="19"/>
        <v>0.69545873404253689</v>
      </c>
      <c r="F76" s="107">
        <f t="shared" si="19"/>
        <v>0.62733608686371523</v>
      </c>
      <c r="G76" s="107">
        <f t="shared" si="19"/>
        <v>0.72728642259727205</v>
      </c>
      <c r="H76" s="107">
        <f t="shared" si="19"/>
        <v>0.63295193842603814</v>
      </c>
      <c r="I76" s="107">
        <f t="shared" si="19"/>
        <v>0.6758831042208705</v>
      </c>
      <c r="J76" s="107">
        <f t="shared" si="19"/>
        <v>0.65176118641269909</v>
      </c>
      <c r="K76" s="107">
        <f t="shared" si="19"/>
        <v>0.63314674341018828</v>
      </c>
      <c r="L76" s="107">
        <f t="shared" si="19"/>
        <v>0.72520677141257617</v>
      </c>
      <c r="M76" s="107">
        <f t="shared" si="19"/>
        <v>0.42611380583985919</v>
      </c>
      <c r="N76" s="107">
        <f t="shared" si="19"/>
        <v>0.56304718142416388</v>
      </c>
      <c r="O76" s="107">
        <f t="shared" si="19"/>
        <v>0.55654972453829554</v>
      </c>
      <c r="P76" s="107">
        <f t="shared" si="19"/>
        <v>0.54419143796521541</v>
      </c>
      <c r="Q76" s="107">
        <f t="shared" si="19"/>
        <v>0.57445693395802555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161.39185077890161</v>
      </c>
      <c r="C5" s="96">
        <v>135.64065004735946</v>
      </c>
      <c r="D5" s="96">
        <v>170.71462408553057</v>
      </c>
      <c r="E5" s="96">
        <v>217.40182482053984</v>
      </c>
      <c r="F5" s="96">
        <v>121.69953263753585</v>
      </c>
      <c r="G5" s="96">
        <v>93.166386810212202</v>
      </c>
      <c r="H5" s="96">
        <v>77.389917207407066</v>
      </c>
      <c r="I5" s="96">
        <v>74.259955269484891</v>
      </c>
      <c r="J5" s="96">
        <v>14.621969650667234</v>
      </c>
      <c r="K5" s="96">
        <v>5.8369587139071353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0.80695925389450807</v>
      </c>
      <c r="C6" s="160">
        <v>0.67820325023679739</v>
      </c>
      <c r="D6" s="160">
        <v>0.85357312042765288</v>
      </c>
      <c r="E6" s="160">
        <v>1.0870091241026993</v>
      </c>
      <c r="F6" s="160">
        <v>0.60849766318767917</v>
      </c>
      <c r="G6" s="160">
        <v>0.46583193405106105</v>
      </c>
      <c r="H6" s="160">
        <v>0.38694958603703533</v>
      </c>
      <c r="I6" s="160">
        <v>0.37129977634742439</v>
      </c>
      <c r="J6" s="160">
        <v>7.3109848253336177E-2</v>
      </c>
      <c r="K6" s="160">
        <v>2.9184793569535676E-2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1.1297429554523113</v>
      </c>
      <c r="C7" s="159">
        <v>0.94948455033151646</v>
      </c>
      <c r="D7" s="159">
        <v>1.1950023685987141</v>
      </c>
      <c r="E7" s="159">
        <v>1.521812773743779</v>
      </c>
      <c r="F7" s="159">
        <v>0.85189672846275089</v>
      </c>
      <c r="G7" s="159">
        <v>0.65216470767148538</v>
      </c>
      <c r="H7" s="159">
        <v>0.54172942045184946</v>
      </c>
      <c r="I7" s="159">
        <v>0.51981968688639413</v>
      </c>
      <c r="J7" s="159">
        <v>0.10235378755467066</v>
      </c>
      <c r="K7" s="159">
        <v>4.0858710997349945E-2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6.4556740311560645</v>
      </c>
      <c r="C8" s="159">
        <v>5.4256260018943792</v>
      </c>
      <c r="D8" s="159">
        <v>6.828584963421223</v>
      </c>
      <c r="E8" s="159">
        <v>8.6960729928215947</v>
      </c>
      <c r="F8" s="159">
        <v>4.8679813055014334</v>
      </c>
      <c r="G8" s="159">
        <v>3.7266554724084884</v>
      </c>
      <c r="H8" s="159">
        <v>3.0955966882962827</v>
      </c>
      <c r="I8" s="159">
        <v>2.9703982107793951</v>
      </c>
      <c r="J8" s="159">
        <v>0.58487878602668941</v>
      </c>
      <c r="K8" s="159">
        <v>0.23347834855628541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3.2278370155780323</v>
      </c>
      <c r="C9" s="159">
        <v>2.7128130009471896</v>
      </c>
      <c r="D9" s="159">
        <v>3.4142924817106115</v>
      </c>
      <c r="E9" s="159">
        <v>4.3480364964107974</v>
      </c>
      <c r="F9" s="159">
        <v>2.4339906527507167</v>
      </c>
      <c r="G9" s="159">
        <v>1.8633277362042442</v>
      </c>
      <c r="H9" s="159">
        <v>1.5477983441481413</v>
      </c>
      <c r="I9" s="159">
        <v>1.4851991053896976</v>
      </c>
      <c r="J9" s="159">
        <v>0.29243939301334471</v>
      </c>
      <c r="K9" s="159">
        <v>0.1167391742781427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1.9367022093468194</v>
      </c>
      <c r="C10" s="158">
        <v>1.627687800568314</v>
      </c>
      <c r="D10" s="158">
        <v>2.048575489026367</v>
      </c>
      <c r="E10" s="158">
        <v>2.6088218978464779</v>
      </c>
      <c r="F10" s="158">
        <v>1.4603943916504303</v>
      </c>
      <c r="G10" s="158">
        <v>1.1179966417225464</v>
      </c>
      <c r="H10" s="158">
        <v>0.9286790064888848</v>
      </c>
      <c r="I10" s="158">
        <v>0.89111946323381841</v>
      </c>
      <c r="J10" s="158">
        <v>0.17546363580800683</v>
      </c>
      <c r="K10" s="158">
        <v>7.0043504566885628E-2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4.2581096625969414E-2</v>
      </c>
      <c r="C11" s="91">
        <v>0</v>
      </c>
      <c r="D11" s="91">
        <v>0</v>
      </c>
      <c r="E11" s="91">
        <v>1.2361226924830318E-2</v>
      </c>
      <c r="F11" s="91">
        <v>1.9128659757202442E-2</v>
      </c>
      <c r="G11" s="91">
        <v>0</v>
      </c>
      <c r="H11" s="91">
        <v>0</v>
      </c>
      <c r="I11" s="91">
        <v>2.4321072537191287E-2</v>
      </c>
      <c r="J11" s="91">
        <v>1.7369593565442591E-3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1.2729869339044393</v>
      </c>
      <c r="C12" s="91">
        <v>1.0468544821599493</v>
      </c>
      <c r="D12" s="91">
        <v>1.3871920766067103</v>
      </c>
      <c r="E12" s="91">
        <v>1.7371803302793105</v>
      </c>
      <c r="F12" s="91">
        <v>0.86018027875301706</v>
      </c>
      <c r="G12" s="91">
        <v>0.7858467582189701</v>
      </c>
      <c r="H12" s="91">
        <v>0.56810452606071071</v>
      </c>
      <c r="I12" s="91">
        <v>0.54997779685950332</v>
      </c>
      <c r="J12" s="91">
        <v>0.10823250422372671</v>
      </c>
      <c r="K12" s="91">
        <v>4.2861180846168898E-2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0.62113417881641064</v>
      </c>
      <c r="C14" s="157">
        <v>0.58083331840836472</v>
      </c>
      <c r="D14" s="157">
        <v>0.66138341241965681</v>
      </c>
      <c r="E14" s="157">
        <v>0.85928034064233727</v>
      </c>
      <c r="F14" s="157">
        <v>0.58108545314021065</v>
      </c>
      <c r="G14" s="157">
        <v>0.33214988350357627</v>
      </c>
      <c r="H14" s="157">
        <v>0.36057448042817414</v>
      </c>
      <c r="I14" s="157">
        <v>0.31682059383712385</v>
      </c>
      <c r="J14" s="157">
        <v>6.5494172227735875E-2</v>
      </c>
      <c r="K14" s="157">
        <v>2.7182323720716731E-2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2.1441892626678563</v>
      </c>
      <c r="C15" s="155">
        <v>2.0688147827299681</v>
      </c>
      <c r="D15" s="155">
        <v>1.9559688948489491</v>
      </c>
      <c r="E15" s="155">
        <v>2.2318348458491757</v>
      </c>
      <c r="F15" s="155">
        <v>1.9284994166371461</v>
      </c>
      <c r="G15" s="155">
        <v>1.1898165075689988</v>
      </c>
      <c r="H15" s="155">
        <v>1.3320379245385929</v>
      </c>
      <c r="I15" s="155">
        <v>1.2764411323972069</v>
      </c>
      <c r="J15" s="155">
        <v>0.38279501715160102</v>
      </c>
      <c r="K15" s="155">
        <v>0.1282011409345164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140.92588102265526</v>
      </c>
      <c r="C16" s="206">
        <v>117.58065447680697</v>
      </c>
      <c r="D16" s="206">
        <v>150.07202922338828</v>
      </c>
      <c r="E16" s="206">
        <v>191.94860369898939</v>
      </c>
      <c r="F16" s="206">
        <v>105.26271822015204</v>
      </c>
      <c r="G16" s="206">
        <v>81.506557127098731</v>
      </c>
      <c r="H16" s="206">
        <v>66.597041960693872</v>
      </c>
      <c r="I16" s="206">
        <v>63.909142044679385</v>
      </c>
      <c r="J16" s="206">
        <v>12.160273589189366</v>
      </c>
      <c r="K16" s="206">
        <v>4.9335616167054956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123.05763716708985</v>
      </c>
      <c r="C17" s="264">
        <v>100.34053128739063</v>
      </c>
      <c r="D17" s="264">
        <v>133.77228843298045</v>
      </c>
      <c r="E17" s="264">
        <v>173.34997998357966</v>
      </c>
      <c r="F17" s="264">
        <v>89.191889748175882</v>
      </c>
      <c r="G17" s="264">
        <v>71.591419564023781</v>
      </c>
      <c r="H17" s="264">
        <v>55.496725922872301</v>
      </c>
      <c r="I17" s="264">
        <v>53.272132608036031</v>
      </c>
      <c r="J17" s="264">
        <v>8.9703151129260359</v>
      </c>
      <c r="K17" s="264">
        <v>3.8652187755845295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0.33440550714168671</v>
      </c>
      <c r="C18" s="87">
        <v>0.59282000000000001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15.787700549900329</v>
      </c>
      <c r="C22" s="87">
        <v>9.8667412873906368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1.1067199999999999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84.579574695313369</v>
      </c>
      <c r="C26" s="87">
        <v>75.474829999999997</v>
      </c>
      <c r="D26" s="87">
        <v>133.77228843298045</v>
      </c>
      <c r="E26" s="87">
        <v>173.34997998357966</v>
      </c>
      <c r="F26" s="87">
        <v>89.191889748175882</v>
      </c>
      <c r="G26" s="87">
        <v>71.591419564023781</v>
      </c>
      <c r="H26" s="87">
        <v>55.496725922872301</v>
      </c>
      <c r="I26" s="87">
        <v>53.272132608036031</v>
      </c>
      <c r="J26" s="87">
        <v>8.9703151129260359</v>
      </c>
      <c r="K26" s="87">
        <v>3.8652187755845295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22.355956414734464</v>
      </c>
      <c r="C27" s="87">
        <v>13.29942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17.8682438555654</v>
      </c>
      <c r="C28" s="151">
        <v>17.240123189416334</v>
      </c>
      <c r="D28" s="151">
        <v>16.299740790407846</v>
      </c>
      <c r="E28" s="151">
        <v>18.598623715409726</v>
      </c>
      <c r="F28" s="151">
        <v>16.070828471976156</v>
      </c>
      <c r="G28" s="151">
        <v>9.9151375630749516</v>
      </c>
      <c r="H28" s="151">
        <v>11.100316037821564</v>
      </c>
      <c r="I28" s="151">
        <v>10.63700943664335</v>
      </c>
      <c r="J28" s="151">
        <v>3.1899584762633295</v>
      </c>
      <c r="K28" s="151">
        <v>1.0683428411209659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4.7648650281507718</v>
      </c>
      <c r="C29" s="278">
        <v>4.597366183844354</v>
      </c>
      <c r="D29" s="278">
        <v>4.3465975441087572</v>
      </c>
      <c r="E29" s="278">
        <v>4.9596329907759253</v>
      </c>
      <c r="F29" s="278">
        <v>4.2855542591936402</v>
      </c>
      <c r="G29" s="278">
        <v>2.6440366834866529</v>
      </c>
      <c r="H29" s="278">
        <v>2.9600842767524163</v>
      </c>
      <c r="I29" s="278">
        <v>2.8365358497715589</v>
      </c>
      <c r="J29" s="278">
        <v>0.85065559367022092</v>
      </c>
      <c r="K29" s="278">
        <v>0.28489142429892417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138.99541622163477</v>
      </c>
      <c r="C31" s="96">
        <v>140.31242924981117</v>
      </c>
      <c r="D31" s="96">
        <v>161.79528710104171</v>
      </c>
      <c r="E31" s="96">
        <v>230.61570644224298</v>
      </c>
      <c r="F31" s="96">
        <v>146.44125454064803</v>
      </c>
      <c r="G31" s="96">
        <v>149.08270199015959</v>
      </c>
      <c r="H31" s="96">
        <v>151.46366427754467</v>
      </c>
      <c r="I31" s="96">
        <v>159.11508209038331</v>
      </c>
      <c r="J31" s="96">
        <v>94.517024329636101</v>
      </c>
      <c r="K31" s="96">
        <v>63.131272126204124</v>
      </c>
      <c r="L31" s="96">
        <v>130.46470364375421</v>
      </c>
      <c r="M31" s="96">
        <v>53.220507063517069</v>
      </c>
      <c r="N31" s="96">
        <v>66.553978987651291</v>
      </c>
      <c r="O31" s="96">
        <v>67.598366939378906</v>
      </c>
      <c r="P31" s="96">
        <v>89.759722771002785</v>
      </c>
      <c r="Q31" s="96">
        <v>107.45340802574863</v>
      </c>
    </row>
    <row r="32" spans="1:17" x14ac:dyDescent="0.25">
      <c r="A32" s="132" t="s">
        <v>83</v>
      </c>
      <c r="B32" s="160">
        <v>0.42987256367544574</v>
      </c>
      <c r="C32" s="160">
        <v>0.4339457035113195</v>
      </c>
      <c r="D32" s="160">
        <v>0.50038596054007067</v>
      </c>
      <c r="E32" s="160">
        <v>0.71322758438361045</v>
      </c>
      <c r="F32" s="160">
        <v>0.45290038498002283</v>
      </c>
      <c r="G32" s="160">
        <v>0.46106961687127418</v>
      </c>
      <c r="H32" s="160">
        <v>0.46843324360311345</v>
      </c>
      <c r="I32" s="160">
        <v>0.4920968627379505</v>
      </c>
      <c r="J32" s="160">
        <v>0.29231378029595073</v>
      </c>
      <c r="K32" s="160">
        <v>0.19524673931484274</v>
      </c>
      <c r="L32" s="160">
        <v>0.40348954051168573</v>
      </c>
      <c r="M32" s="160">
        <v>0.16459561353463023</v>
      </c>
      <c r="N32" s="160">
        <v>0.20583218028286532</v>
      </c>
      <c r="O32" s="160">
        <v>0.20906216972053868</v>
      </c>
      <c r="P32" s="160">
        <v>0.27760082448217055</v>
      </c>
      <c r="Q32" s="160">
        <v>0.3323222681677368</v>
      </c>
    </row>
    <row r="33" spans="1:17" x14ac:dyDescent="0.25">
      <c r="A33" s="76" t="s">
        <v>82</v>
      </c>
      <c r="B33" s="159">
        <v>0.61002147017747066</v>
      </c>
      <c r="C33" s="159">
        <v>0.61580156167638767</v>
      </c>
      <c r="D33" s="159">
        <v>0.510085278983473</v>
      </c>
      <c r="E33" s="159">
        <v>1.0121235369775892</v>
      </c>
      <c r="F33" s="159">
        <v>0.64269967901009584</v>
      </c>
      <c r="G33" s="159">
        <v>0.65429243293212636</v>
      </c>
      <c r="H33" s="159">
        <v>0.66474197259659806</v>
      </c>
      <c r="I33" s="159">
        <v>0.69832242632672192</v>
      </c>
      <c r="J33" s="159">
        <v>0.41481521985176067</v>
      </c>
      <c r="K33" s="159">
        <v>0.27706979469878873</v>
      </c>
      <c r="L33" s="159">
        <v>0.57258197778354736</v>
      </c>
      <c r="M33" s="159">
        <v>0.23357354397003388</v>
      </c>
      <c r="N33" s="159">
        <v>0.29209133086424927</v>
      </c>
      <c r="O33" s="159">
        <v>0.2966749285904694</v>
      </c>
      <c r="P33" s="159">
        <v>0.39393642996240485</v>
      </c>
      <c r="Q33" s="159">
        <v>0.47159027053759839</v>
      </c>
    </row>
    <row r="34" spans="1:17" x14ac:dyDescent="0.25">
      <c r="A34" s="76" t="s">
        <v>81</v>
      </c>
      <c r="B34" s="159">
        <v>2.1706987696795164</v>
      </c>
      <c r="C34" s="159">
        <v>2.1912666318265392</v>
      </c>
      <c r="D34" s="159">
        <v>2.026765559593394</v>
      </c>
      <c r="E34" s="159">
        <v>0.60153768988125345</v>
      </c>
      <c r="F34" s="159">
        <v>2.2869808206828575</v>
      </c>
      <c r="G34" s="159">
        <v>2.3282324452665435</v>
      </c>
      <c r="H34" s="159">
        <v>2.3654160592904678</v>
      </c>
      <c r="I34" s="159">
        <v>2.4849086561265326</v>
      </c>
      <c r="J34" s="159">
        <v>1.4760773700548517</v>
      </c>
      <c r="K34" s="159">
        <v>0.98592441720624069</v>
      </c>
      <c r="L34" s="159">
        <v>2.0374741799724174</v>
      </c>
      <c r="M34" s="159">
        <v>0.83114747482237428</v>
      </c>
      <c r="N34" s="159">
        <v>1.0393770113642387</v>
      </c>
      <c r="O34" s="159">
        <v>1.05568727326718</v>
      </c>
      <c r="P34" s="159">
        <v>1.4017823398946239</v>
      </c>
      <c r="Q34" s="159">
        <v>1.6781055587289095</v>
      </c>
    </row>
    <row r="35" spans="1:17" x14ac:dyDescent="0.25">
      <c r="A35" s="76" t="s">
        <v>80</v>
      </c>
      <c r="B35" s="159">
        <v>1.719490254701783</v>
      </c>
      <c r="C35" s="159">
        <v>1.735782814045278</v>
      </c>
      <c r="D35" s="159">
        <v>2.0015438421602827</v>
      </c>
      <c r="E35" s="159">
        <v>2.8529103375344418</v>
      </c>
      <c r="F35" s="159">
        <v>1.8116015399200913</v>
      </c>
      <c r="G35" s="159">
        <v>1.8442784674850967</v>
      </c>
      <c r="H35" s="159">
        <v>1.8737329744124538</v>
      </c>
      <c r="I35" s="159">
        <v>1.968387450951802</v>
      </c>
      <c r="J35" s="159">
        <v>1.1692551211838029</v>
      </c>
      <c r="K35" s="159">
        <v>0.78098695725937095</v>
      </c>
      <c r="L35" s="159">
        <v>1.6139581620467429</v>
      </c>
      <c r="M35" s="159">
        <v>0.65838245413852092</v>
      </c>
      <c r="N35" s="159">
        <v>0.82332872113146127</v>
      </c>
      <c r="O35" s="159">
        <v>0.83624867888215471</v>
      </c>
      <c r="P35" s="159">
        <v>1.1104032979286822</v>
      </c>
      <c r="Q35" s="159">
        <v>1.3292890726709472</v>
      </c>
    </row>
    <row r="36" spans="1:17" x14ac:dyDescent="0.25">
      <c r="A36" s="129" t="s">
        <v>79</v>
      </c>
      <c r="B36" s="158">
        <v>1.0316941528210701</v>
      </c>
      <c r="C36" s="158">
        <v>1.0414696884271668</v>
      </c>
      <c r="D36" s="158">
        <v>1.2009263052961696</v>
      </c>
      <c r="E36" s="158">
        <v>1.7117462025206651</v>
      </c>
      <c r="F36" s="158">
        <v>1.0869609239520548</v>
      </c>
      <c r="G36" s="158">
        <v>1.1065670804910581</v>
      </c>
      <c r="H36" s="158">
        <v>1.1242397846474723</v>
      </c>
      <c r="I36" s="158">
        <v>1.1810324705710813</v>
      </c>
      <c r="J36" s="158">
        <v>0.70155307271028167</v>
      </c>
      <c r="K36" s="158">
        <v>0.46859217435562261</v>
      </c>
      <c r="L36" s="158">
        <v>0.96837489722804582</v>
      </c>
      <c r="M36" s="158">
        <v>0.3950294724831126</v>
      </c>
      <c r="N36" s="158">
        <v>0.49399723267887685</v>
      </c>
      <c r="O36" s="158">
        <v>0.50174920732929285</v>
      </c>
      <c r="P36" s="158">
        <v>0.66624197875720936</v>
      </c>
      <c r="Q36" s="158">
        <v>0.79757344360256832</v>
      </c>
    </row>
    <row r="37" spans="1:17" x14ac:dyDescent="0.25">
      <c r="A37" s="92" t="s">
        <v>125</v>
      </c>
      <c r="B37" s="91">
        <v>2.2683233487164702E-2</v>
      </c>
      <c r="C37" s="91">
        <v>0</v>
      </c>
      <c r="D37" s="91">
        <v>0</v>
      </c>
      <c r="E37" s="91">
        <v>8.1106660690563014E-3</v>
      </c>
      <c r="F37" s="91">
        <v>1.4237322330549047E-2</v>
      </c>
      <c r="G37" s="91">
        <v>0</v>
      </c>
      <c r="H37" s="91">
        <v>0</v>
      </c>
      <c r="I37" s="91">
        <v>3.2233586596010298E-2</v>
      </c>
      <c r="J37" s="91">
        <v>6.944853092465628E-3</v>
      </c>
      <c r="K37" s="91">
        <v>0</v>
      </c>
      <c r="L37" s="91">
        <v>2.4946815202323343E-2</v>
      </c>
      <c r="M37" s="91">
        <v>0</v>
      </c>
      <c r="N37" s="91">
        <v>1.9831680902753075E-2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0.67812860954486776</v>
      </c>
      <c r="C38" s="91">
        <v>0.66982575588699145</v>
      </c>
      <c r="D38" s="91">
        <v>0.81320676939622205</v>
      </c>
      <c r="E38" s="91">
        <v>1.1398293750538711</v>
      </c>
      <c r="F38" s="91">
        <v>0.64022592520508603</v>
      </c>
      <c r="G38" s="91">
        <v>0.77781284889721081</v>
      </c>
      <c r="H38" s="91">
        <v>0.68773570369644399</v>
      </c>
      <c r="I38" s="91">
        <v>0.72890522874124219</v>
      </c>
      <c r="J38" s="91">
        <v>0.43274405865137727</v>
      </c>
      <c r="K38" s="91">
        <v>0.28674199060066918</v>
      </c>
      <c r="L38" s="91">
        <v>0.64577919487397084</v>
      </c>
      <c r="M38" s="91">
        <v>0.16268480500225743</v>
      </c>
      <c r="N38" s="91">
        <v>0.24262497463508029</v>
      </c>
      <c r="O38" s="91">
        <v>0.26988736560583676</v>
      </c>
      <c r="P38" s="91">
        <v>0.35040926841730491</v>
      </c>
      <c r="Q38" s="91">
        <v>0.44281267948800768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0.3308823097890376</v>
      </c>
      <c r="C40" s="157">
        <v>0.37164393254017541</v>
      </c>
      <c r="D40" s="157">
        <v>0.38771953589994756</v>
      </c>
      <c r="E40" s="157">
        <v>0.56380616139773787</v>
      </c>
      <c r="F40" s="157">
        <v>0.43249767641641967</v>
      </c>
      <c r="G40" s="157">
        <v>0.32875423159384726</v>
      </c>
      <c r="H40" s="157">
        <v>0.43650408095102827</v>
      </c>
      <c r="I40" s="157">
        <v>0.41989365523382871</v>
      </c>
      <c r="J40" s="157">
        <v>0.26186416096643883</v>
      </c>
      <c r="K40" s="157">
        <v>0.18185018375495343</v>
      </c>
      <c r="L40" s="157">
        <v>0.29764888715175164</v>
      </c>
      <c r="M40" s="157">
        <v>0.23234466748085517</v>
      </c>
      <c r="N40" s="157">
        <v>0.23154057714104345</v>
      </c>
      <c r="O40" s="157">
        <v>0.23186184172345609</v>
      </c>
      <c r="P40" s="157">
        <v>0.31583271033990445</v>
      </c>
      <c r="Q40" s="157">
        <v>0.35476076411456064</v>
      </c>
    </row>
    <row r="41" spans="1:17" x14ac:dyDescent="0.25">
      <c r="A41" s="156" t="s">
        <v>238</v>
      </c>
      <c r="B41" s="204">
        <v>2.3103622605567997</v>
      </c>
      <c r="C41" s="204">
        <v>3.031667320248578</v>
      </c>
      <c r="D41" s="204">
        <v>2.0741126570546475</v>
      </c>
      <c r="E41" s="204">
        <v>2.6444621698751485</v>
      </c>
      <c r="F41" s="204">
        <v>3.3846593213267369</v>
      </c>
      <c r="G41" s="204">
        <v>2.2835228313754592</v>
      </c>
      <c r="H41" s="204">
        <v>4.0250329762380037</v>
      </c>
      <c r="I41" s="204">
        <v>4.2190016546546474</v>
      </c>
      <c r="J41" s="204">
        <v>4.6600791017046044</v>
      </c>
      <c r="K41" s="204">
        <v>2.4380264042752589</v>
      </c>
      <c r="L41" s="204">
        <v>4.9858793003112627</v>
      </c>
      <c r="M41" s="204">
        <v>4.8834978479180888</v>
      </c>
      <c r="N41" s="204">
        <v>4.8201446548448992</v>
      </c>
      <c r="O41" s="204">
        <v>4.9586034956751508</v>
      </c>
      <c r="P41" s="204">
        <v>7.1505443260173509</v>
      </c>
      <c r="Q41" s="204">
        <v>7.8863807714975804</v>
      </c>
    </row>
    <row r="42" spans="1:17" x14ac:dyDescent="0.25">
      <c r="A42" s="152" t="s">
        <v>247</v>
      </c>
      <c r="B42" s="151">
        <v>1.4205319504485132</v>
      </c>
      <c r="C42" s="151">
        <v>1.3912533894536514</v>
      </c>
      <c r="D42" s="151">
        <v>1.6993579023239032</v>
      </c>
      <c r="E42" s="151">
        <v>2.4647509966394661</v>
      </c>
      <c r="F42" s="151">
        <v>1.4385450066510477</v>
      </c>
      <c r="G42" s="151">
        <v>1.5355095940199166</v>
      </c>
      <c r="H42" s="151">
        <v>1.4558445246255041</v>
      </c>
      <c r="I42" s="151">
        <v>1.5299608039751869</v>
      </c>
      <c r="J42" s="151">
        <v>0.77720470219763294</v>
      </c>
      <c r="K42" s="151">
        <v>0.56034507297900527</v>
      </c>
      <c r="L42" s="151">
        <v>1.161193232384178</v>
      </c>
      <c r="M42" s="151">
        <v>0.29955769556072459</v>
      </c>
      <c r="N42" s="151">
        <v>0.45323968488331334</v>
      </c>
      <c r="O42" s="151">
        <v>0.45651342787081933</v>
      </c>
      <c r="P42" s="151">
        <v>0.57157063838211764</v>
      </c>
      <c r="Q42" s="151">
        <v>0.7254072951873306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4.4218413129517879E-3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1.2223151378854066E-2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1.2685130572142485E-2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4.2736918092490916E-2</v>
      </c>
      <c r="C46" s="87">
        <v>0</v>
      </c>
      <c r="D46" s="87">
        <v>0</v>
      </c>
      <c r="E46" s="87">
        <v>1.0199239602828061E-2</v>
      </c>
      <c r="F46" s="87">
        <v>2.0607002124611376E-2</v>
      </c>
      <c r="G46" s="87">
        <v>0</v>
      </c>
      <c r="H46" s="87">
        <v>0</v>
      </c>
      <c r="I46" s="87">
        <v>4.2327188132415483E-2</v>
      </c>
      <c r="J46" s="87">
        <v>1.0402685315363855E-2</v>
      </c>
      <c r="K46" s="87">
        <v>0</v>
      </c>
      <c r="L46" s="87">
        <v>4.0800862966889166E-2</v>
      </c>
      <c r="M46" s="87">
        <v>0</v>
      </c>
      <c r="N46" s="87">
        <v>3.0772523916110527E-2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0.10014972404084171</v>
      </c>
      <c r="C47" s="87">
        <v>0.23929993914613087</v>
      </c>
      <c r="D47" s="87">
        <v>0.24338956748905394</v>
      </c>
      <c r="E47" s="87">
        <v>0.23309262590028074</v>
      </c>
      <c r="F47" s="87">
        <v>0.21119118580417809</v>
      </c>
      <c r="G47" s="87">
        <v>0.10568743695913527</v>
      </c>
      <c r="H47" s="87">
        <v>5.2509490052046484E-2</v>
      </c>
      <c r="I47" s="87">
        <v>0.1370171182808389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2.3376050991054595E-2</v>
      </c>
      <c r="F48" s="87">
        <v>1.2140620076609782E-2</v>
      </c>
      <c r="G48" s="87">
        <v>0</v>
      </c>
      <c r="H48" s="87">
        <v>4.5878774770409074E-2</v>
      </c>
      <c r="I48" s="87">
        <v>8.0903908873089458E-2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1.2776453083151806</v>
      </c>
      <c r="C49" s="87">
        <v>1.1519534503075206</v>
      </c>
      <c r="D49" s="87">
        <v>1.2819383440595513</v>
      </c>
      <c r="E49" s="87">
        <v>1.4333462632457812</v>
      </c>
      <c r="F49" s="87">
        <v>0.92665858752273655</v>
      </c>
      <c r="G49" s="87">
        <v>1.1215551136100772</v>
      </c>
      <c r="H49" s="87">
        <v>0.90297281736358403</v>
      </c>
      <c r="I49" s="87">
        <v>0.95715407454690948</v>
      </c>
      <c r="J49" s="87">
        <v>0.64820669412395049</v>
      </c>
      <c r="K49" s="87">
        <v>0.44594837713747965</v>
      </c>
      <c r="L49" s="87">
        <v>1.0561808480654087</v>
      </c>
      <c r="M49" s="87">
        <v>0.26309206093040921</v>
      </c>
      <c r="N49" s="87">
        <v>0.37647755988082926</v>
      </c>
      <c r="O49" s="87">
        <v>0.42348306047352335</v>
      </c>
      <c r="P49" s="87">
        <v>0.54700205624476539</v>
      </c>
      <c r="Q49" s="87">
        <v>0.68973481443418649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2.5136818379935225E-3</v>
      </c>
      <c r="E51" s="87">
        <v>0.60980188738486885</v>
      </c>
      <c r="F51" s="87">
        <v>8.4220984092355969E-2</v>
      </c>
      <c r="G51" s="87">
        <v>0.25436227435294345</v>
      </c>
      <c r="H51" s="87">
        <v>0.43567692617757897</v>
      </c>
      <c r="I51" s="87">
        <v>0.27716575065941018</v>
      </c>
      <c r="J51" s="87">
        <v>3.2372348897728657E-2</v>
      </c>
      <c r="K51" s="87">
        <v>5.9018966457006841E-2</v>
      </c>
      <c r="L51" s="87">
        <v>4.0956682853667499E-2</v>
      </c>
      <c r="M51" s="87">
        <v>2.4574757295665089E-2</v>
      </c>
      <c r="N51" s="87">
        <v>3.3831052745158234E-2</v>
      </c>
      <c r="O51" s="87">
        <v>2.2196590709312267E-2</v>
      </c>
      <c r="P51" s="87">
        <v>1.7171638538714645E-2</v>
      </c>
      <c r="Q51" s="87">
        <v>2.5631261771247499E-2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0.17151630893730418</v>
      </c>
      <c r="E52" s="87">
        <v>0.13828993682284674</v>
      </c>
      <c r="F52" s="87">
        <v>0.18372662703055587</v>
      </c>
      <c r="G52" s="87">
        <v>5.3904769097760659E-2</v>
      </c>
      <c r="H52" s="87">
        <v>1.8806516261885467E-2</v>
      </c>
      <c r="I52" s="87">
        <v>3.539276348252323E-2</v>
      </c>
      <c r="J52" s="87">
        <v>8.6222973860589996E-2</v>
      </c>
      <c r="K52" s="87">
        <v>5.5377729384518834E-2</v>
      </c>
      <c r="L52" s="87">
        <v>1.0569707926069972E-2</v>
      </c>
      <c r="M52" s="87">
        <v>1.1890877334650281E-2</v>
      </c>
      <c r="N52" s="87">
        <v>1.2158548341215302E-2</v>
      </c>
      <c r="O52" s="87">
        <v>1.0833776687983677E-2</v>
      </c>
      <c r="P52" s="87">
        <v>7.3969435986375931E-3</v>
      </c>
      <c r="Q52" s="87">
        <v>1.0041218981896534E-2</v>
      </c>
    </row>
    <row r="53" spans="1:17" x14ac:dyDescent="0.25">
      <c r="A53" s="152" t="s">
        <v>246</v>
      </c>
      <c r="B53" s="151">
        <v>0.88983031010828662</v>
      </c>
      <c r="C53" s="151">
        <v>1.6404139307949266</v>
      </c>
      <c r="D53" s="151">
        <v>0.37475475473074427</v>
      </c>
      <c r="E53" s="151">
        <v>0.17971117323568248</v>
      </c>
      <c r="F53" s="151">
        <v>1.9461143146756894</v>
      </c>
      <c r="G53" s="151">
        <v>0.74801323735554259</v>
      </c>
      <c r="H53" s="151">
        <v>2.5691884516124994</v>
      </c>
      <c r="I53" s="151">
        <v>2.6890408506794601</v>
      </c>
      <c r="J53" s="151">
        <v>3.8828743995069717</v>
      </c>
      <c r="K53" s="151">
        <v>1.8776813312962535</v>
      </c>
      <c r="L53" s="151">
        <v>3.8246860679270851</v>
      </c>
      <c r="M53" s="151">
        <v>4.5839401523573642</v>
      </c>
      <c r="N53" s="151">
        <v>4.3669049699615856</v>
      </c>
      <c r="O53" s="151">
        <v>4.5020900678043319</v>
      </c>
      <c r="P53" s="151">
        <v>6.5789736876352336</v>
      </c>
      <c r="Q53" s="151">
        <v>7.1609734763102502</v>
      </c>
    </row>
    <row r="54" spans="1:17" x14ac:dyDescent="0.25">
      <c r="A54" s="156" t="s">
        <v>237</v>
      </c>
      <c r="B54" s="204">
        <v>120.53387809992266</v>
      </c>
      <c r="C54" s="204">
        <v>120.4280741963247</v>
      </c>
      <c r="D54" s="204">
        <v>142.05904310616341</v>
      </c>
      <c r="E54" s="204">
        <v>204.91717876419526</v>
      </c>
      <c r="F54" s="204">
        <v>125.29481571000758</v>
      </c>
      <c r="G54" s="204">
        <v>129.62839993461333</v>
      </c>
      <c r="H54" s="204">
        <v>128.6565400835766</v>
      </c>
      <c r="I54" s="204">
        <v>135.17252487534756</v>
      </c>
      <c r="J54" s="204">
        <v>76.451731531574083</v>
      </c>
      <c r="K54" s="204">
        <v>52.268449555586102</v>
      </c>
      <c r="L54" s="204">
        <v>108.10959274758973</v>
      </c>
      <c r="M54" s="204">
        <v>39.016930129148705</v>
      </c>
      <c r="N54" s="204">
        <v>51.087894287076402</v>
      </c>
      <c r="O54" s="204">
        <v>51.777501017989863</v>
      </c>
      <c r="P54" s="204">
        <v>67.741743062594793</v>
      </c>
      <c r="Q54" s="204">
        <v>82.297191954750758</v>
      </c>
    </row>
    <row r="55" spans="1:17" x14ac:dyDescent="0.25">
      <c r="A55" s="152" t="s">
        <v>245</v>
      </c>
      <c r="B55" s="151">
        <v>117.78135951277179</v>
      </c>
      <c r="C55" s="151">
        <v>115.35376982183696</v>
      </c>
      <c r="D55" s="151">
        <v>140.89981149053773</v>
      </c>
      <c r="E55" s="151">
        <v>204.36127688152089</v>
      </c>
      <c r="F55" s="151">
        <v>119.2748861088083</v>
      </c>
      <c r="G55" s="151">
        <v>127.31456513277851</v>
      </c>
      <c r="H55" s="151">
        <v>120.70925071095883</v>
      </c>
      <c r="I55" s="151">
        <v>126.85449520269853</v>
      </c>
      <c r="J55" s="151">
        <v>64.44080783656689</v>
      </c>
      <c r="K55" s="151">
        <v>46.460204200906986</v>
      </c>
      <c r="L55" s="151">
        <v>96.278663442984282</v>
      </c>
      <c r="M55" s="151">
        <v>24.83739462848073</v>
      </c>
      <c r="N55" s="151">
        <v>37.579715298794888</v>
      </c>
      <c r="O55" s="151">
        <v>37.85115298074362</v>
      </c>
      <c r="P55" s="151">
        <v>47.390955778906083</v>
      </c>
      <c r="Q55" s="151">
        <v>60.146100480647455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0.36663060005427039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1.0134649815354668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1.0517693205789809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3.5434699745614742</v>
      </c>
      <c r="C59" s="87">
        <v>0</v>
      </c>
      <c r="D59" s="87">
        <v>0</v>
      </c>
      <c r="E59" s="87">
        <v>0.84565525332837754</v>
      </c>
      <c r="F59" s="87">
        <v>1.7085998839751371</v>
      </c>
      <c r="G59" s="87">
        <v>0</v>
      </c>
      <c r="H59" s="87">
        <v>0</v>
      </c>
      <c r="I59" s="87">
        <v>3.50949780539234</v>
      </c>
      <c r="J59" s="87">
        <v>0.8625236613933599</v>
      </c>
      <c r="K59" s="87">
        <v>0</v>
      </c>
      <c r="L59" s="87">
        <v>3.3829447539122337</v>
      </c>
      <c r="M59" s="87">
        <v>0</v>
      </c>
      <c r="N59" s="87">
        <v>2.5514594735686305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8.3037700409588897</v>
      </c>
      <c r="C60" s="87">
        <v>19.841209594093129</v>
      </c>
      <c r="D60" s="87">
        <v>20.180295234496604</v>
      </c>
      <c r="E60" s="87">
        <v>19.326539161803989</v>
      </c>
      <c r="F60" s="87">
        <v>17.510612818864615</v>
      </c>
      <c r="G60" s="87">
        <v>8.7629215270638809</v>
      </c>
      <c r="H60" s="87">
        <v>4.3537486951276874</v>
      </c>
      <c r="I60" s="87">
        <v>11.360576903985931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1.9381915802013341</v>
      </c>
      <c r="F61" s="87">
        <v>1.0066220175474889</v>
      </c>
      <c r="G61" s="87">
        <v>0</v>
      </c>
      <c r="H61" s="87">
        <v>3.8039724932148871</v>
      </c>
      <c r="I61" s="87">
        <v>6.7080310118763888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105.93411949725143</v>
      </c>
      <c r="C62" s="87">
        <v>95.512560227743833</v>
      </c>
      <c r="D62" s="87">
        <v>106.29007036921126</v>
      </c>
      <c r="E62" s="87">
        <v>118.84383979137982</v>
      </c>
      <c r="F62" s="87">
        <v>76.83256135713971</v>
      </c>
      <c r="G62" s="87">
        <v>92.992125948161856</v>
      </c>
      <c r="H62" s="87">
        <v>74.868689858458424</v>
      </c>
      <c r="I62" s="87">
        <v>79.361050716057093</v>
      </c>
      <c r="J62" s="87">
        <v>53.745123898897837</v>
      </c>
      <c r="K62" s="87">
        <v>36.975167024707055</v>
      </c>
      <c r="L62" s="87">
        <v>87.571712932763717</v>
      </c>
      <c r="M62" s="87">
        <v>21.813899084506179</v>
      </c>
      <c r="N62" s="87">
        <v>31.215094327737329</v>
      </c>
      <c r="O62" s="87">
        <v>35.11248766875854</v>
      </c>
      <c r="P62" s="87">
        <v>45.353887197291357</v>
      </c>
      <c r="Q62" s="87">
        <v>57.188368147367719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0.2084183070771212</v>
      </c>
      <c r="E64" s="87">
        <v>50.560844694106898</v>
      </c>
      <c r="F64" s="87">
        <v>6.9830615233745492</v>
      </c>
      <c r="G64" s="87">
        <v>21.090081411115854</v>
      </c>
      <c r="H64" s="87">
        <v>36.12352447077231</v>
      </c>
      <c r="I64" s="87">
        <v>22.980798786494088</v>
      </c>
      <c r="J64" s="87">
        <v>2.6841066563778484</v>
      </c>
      <c r="K64" s="87">
        <v>4.8934725503007224</v>
      </c>
      <c r="L64" s="87">
        <v>3.3958643352691218</v>
      </c>
      <c r="M64" s="87">
        <v>2.0375805859670812</v>
      </c>
      <c r="N64" s="87">
        <v>2.8050529837184759</v>
      </c>
      <c r="O64" s="87">
        <v>1.8403983306858502</v>
      </c>
      <c r="P64" s="87">
        <v>1.4237616630257008</v>
      </c>
      <c r="Q64" s="87">
        <v>2.1251791320090305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14.221027579752743</v>
      </c>
      <c r="E65" s="87">
        <v>11.466110819110762</v>
      </c>
      <c r="F65" s="87">
        <v>15.233428507906806</v>
      </c>
      <c r="G65" s="87">
        <v>4.4694362464369073</v>
      </c>
      <c r="H65" s="87">
        <v>1.5593151933855121</v>
      </c>
      <c r="I65" s="87">
        <v>2.9345399788926896</v>
      </c>
      <c r="J65" s="87">
        <v>7.1490536198978374</v>
      </c>
      <c r="K65" s="87">
        <v>4.5915646258992098</v>
      </c>
      <c r="L65" s="87">
        <v>0.87637210046023728</v>
      </c>
      <c r="M65" s="87">
        <v>0.98591495800746942</v>
      </c>
      <c r="N65" s="87">
        <v>1.0081085137704542</v>
      </c>
      <c r="O65" s="87">
        <v>0.89826698129922888</v>
      </c>
      <c r="P65" s="87">
        <v>0.61330691858902175</v>
      </c>
      <c r="Q65" s="87">
        <v>0.83255320127070243</v>
      </c>
    </row>
    <row r="66" spans="1:17" x14ac:dyDescent="0.25">
      <c r="A66" s="152" t="s">
        <v>244</v>
      </c>
      <c r="B66" s="151">
        <v>2.7525185871508739</v>
      </c>
      <c r="C66" s="151">
        <v>5.0743043744877383</v>
      </c>
      <c r="D66" s="151">
        <v>1.1592316156256857</v>
      </c>
      <c r="E66" s="151">
        <v>0.55590188267436247</v>
      </c>
      <c r="F66" s="151">
        <v>6.01992960119928</v>
      </c>
      <c r="G66" s="151">
        <v>2.3138348018348154</v>
      </c>
      <c r="H66" s="151">
        <v>7.9472893726177887</v>
      </c>
      <c r="I66" s="151">
        <v>8.3180296726490184</v>
      </c>
      <c r="J66" s="151">
        <v>12.010923695007193</v>
      </c>
      <c r="K66" s="151">
        <v>5.8082453546791157</v>
      </c>
      <c r="L66" s="151">
        <v>11.830929304605448</v>
      </c>
      <c r="M66" s="151">
        <v>14.179535500667971</v>
      </c>
      <c r="N66" s="151">
        <v>13.508178988281514</v>
      </c>
      <c r="O66" s="151">
        <v>13.926348037246242</v>
      </c>
      <c r="P66" s="151">
        <v>20.350787283688703</v>
      </c>
      <c r="Q66" s="151">
        <v>22.151091474103296</v>
      </c>
    </row>
    <row r="67" spans="1:17" x14ac:dyDescent="0.25">
      <c r="A67" s="156" t="s">
        <v>236</v>
      </c>
      <c r="B67" s="204">
        <v>10.189398650100001</v>
      </c>
      <c r="C67" s="204">
        <v>10.834421333751198</v>
      </c>
      <c r="D67" s="204">
        <v>11.422424391250294</v>
      </c>
      <c r="E67" s="204">
        <v>16.162520156875047</v>
      </c>
      <c r="F67" s="204">
        <v>11.480636160768556</v>
      </c>
      <c r="G67" s="204">
        <v>10.776339181124694</v>
      </c>
      <c r="H67" s="204">
        <v>12.28552718317995</v>
      </c>
      <c r="I67" s="204">
        <v>12.898807693667012</v>
      </c>
      <c r="J67" s="204">
        <v>9.351199132260783</v>
      </c>
      <c r="K67" s="204">
        <v>5.716976083507892</v>
      </c>
      <c r="L67" s="204">
        <v>11.773352838310764</v>
      </c>
      <c r="M67" s="204">
        <v>7.0373505275016148</v>
      </c>
      <c r="N67" s="204">
        <v>7.7913135694083042</v>
      </c>
      <c r="O67" s="204">
        <v>7.9628401679242575</v>
      </c>
      <c r="P67" s="204">
        <v>11.017470511365552</v>
      </c>
      <c r="Q67" s="204">
        <v>12.660954685792529</v>
      </c>
    </row>
    <row r="68" spans="1:17" x14ac:dyDescent="0.25">
      <c r="A68" s="152" t="s">
        <v>243</v>
      </c>
      <c r="B68" s="151">
        <v>9.1999156327813427</v>
      </c>
      <c r="C68" s="151">
        <v>9.0102963208630715</v>
      </c>
      <c r="D68" s="151">
        <v>11.005700594304823</v>
      </c>
      <c r="E68" s="151">
        <v>15.962683005994585</v>
      </c>
      <c r="F68" s="151">
        <v>9.3165751681754898</v>
      </c>
      <c r="G68" s="151">
        <v>9.9445554278798891</v>
      </c>
      <c r="H68" s="151">
        <v>9.4286135533751594</v>
      </c>
      <c r="I68" s="151">
        <v>9.9086193123568194</v>
      </c>
      <c r="J68" s="151">
        <v>5.0334789635400972</v>
      </c>
      <c r="K68" s="151">
        <v>3.6290119310754654</v>
      </c>
      <c r="L68" s="151">
        <v>7.5203375523641869</v>
      </c>
      <c r="M68" s="151">
        <v>1.9400517710558542</v>
      </c>
      <c r="N68" s="151">
        <v>2.9353559144082184</v>
      </c>
      <c r="O68" s="151">
        <v>2.9565579431826885</v>
      </c>
      <c r="P68" s="151">
        <v>3.7017130446310551</v>
      </c>
      <c r="Q68" s="151">
        <v>4.6980188745634548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2.8637558632777827E-2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7.9161867085543014E-2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8.2153823444575919E-2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0.27678085011172271</v>
      </c>
      <c r="C72" s="87">
        <v>0</v>
      </c>
      <c r="D72" s="87">
        <v>0</v>
      </c>
      <c r="E72" s="87">
        <v>6.6054229779847096E-2</v>
      </c>
      <c r="F72" s="87">
        <v>0.13345893482445959</v>
      </c>
      <c r="G72" s="87">
        <v>0</v>
      </c>
      <c r="H72" s="87">
        <v>0</v>
      </c>
      <c r="I72" s="87">
        <v>0.27412728004332221</v>
      </c>
      <c r="J72" s="87">
        <v>6.7371823087473498E-2</v>
      </c>
      <c r="K72" s="87">
        <v>0</v>
      </c>
      <c r="L72" s="87">
        <v>0.26424220653504976</v>
      </c>
      <c r="M72" s="87">
        <v>0</v>
      </c>
      <c r="N72" s="87">
        <v>0.19929479498618585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0.64860843962796322</v>
      </c>
      <c r="C73" s="87">
        <v>1.5497991793701007</v>
      </c>
      <c r="D73" s="87">
        <v>1.5762851980143444</v>
      </c>
      <c r="E73" s="87">
        <v>1.5095982122957332</v>
      </c>
      <c r="F73" s="87">
        <v>1.3677559953312073</v>
      </c>
      <c r="G73" s="87">
        <v>0.68447281538577598</v>
      </c>
      <c r="H73" s="87">
        <v>0.34007181482026666</v>
      </c>
      <c r="I73" s="87">
        <v>0.88737597773322907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0.1513923688076115</v>
      </c>
      <c r="F74" s="87">
        <v>7.8627362375901483E-2</v>
      </c>
      <c r="G74" s="87">
        <v>0</v>
      </c>
      <c r="H74" s="87">
        <v>0.29712873201470386</v>
      </c>
      <c r="I74" s="87">
        <v>0.52396507925052149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8.2745263430416571</v>
      </c>
      <c r="C75" s="87">
        <v>7.4604971414929713</v>
      </c>
      <c r="D75" s="87">
        <v>8.3023297068760726</v>
      </c>
      <c r="E75" s="87">
        <v>9.2829060903980949</v>
      </c>
      <c r="F75" s="87">
        <v>6.0014002662240689</v>
      </c>
      <c r="G75" s="87">
        <v>7.2636257280023697</v>
      </c>
      <c r="H75" s="87">
        <v>5.8480020360097829</v>
      </c>
      <c r="I75" s="87">
        <v>6.1989008628944857</v>
      </c>
      <c r="J75" s="87">
        <v>4.1980378524126643</v>
      </c>
      <c r="K75" s="87">
        <v>2.8881345787014538</v>
      </c>
      <c r="L75" s="87">
        <v>6.8402366395865108</v>
      </c>
      <c r="M75" s="87">
        <v>1.7038861839398391</v>
      </c>
      <c r="N75" s="87">
        <v>2.438214633219228</v>
      </c>
      <c r="O75" s="87">
        <v>2.7426404784759288</v>
      </c>
      <c r="P75" s="87">
        <v>3.5425973817912761</v>
      </c>
      <c r="Q75" s="87">
        <v>4.4669900594513967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1.6279578104451329E-2</v>
      </c>
      <c r="E77" s="87">
        <v>3.9493134349285879</v>
      </c>
      <c r="F77" s="87">
        <v>0.54544774435721355</v>
      </c>
      <c r="G77" s="87">
        <v>1.6473487016399768</v>
      </c>
      <c r="H77" s="87">
        <v>2.8216126801778043</v>
      </c>
      <c r="I77" s="87">
        <v>1.7950328548104733</v>
      </c>
      <c r="J77" s="87">
        <v>0.20965588179838718</v>
      </c>
      <c r="K77" s="87">
        <v>0.38222970765774061</v>
      </c>
      <c r="L77" s="87">
        <v>0.26525135653116039</v>
      </c>
      <c r="M77" s="87">
        <v>0.15915565555904126</v>
      </c>
      <c r="N77" s="87">
        <v>0.21910301343476363</v>
      </c>
      <c r="O77" s="87">
        <v>0.14375372676170756</v>
      </c>
      <c r="P77" s="87">
        <v>0.11121018839661596</v>
      </c>
      <c r="Q77" s="87">
        <v>0.16599798813589403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1.1108061113099557</v>
      </c>
      <c r="E78" s="87">
        <v>0.89561924406639015</v>
      </c>
      <c r="F78" s="87">
        <v>1.1898848650626404</v>
      </c>
      <c r="G78" s="87">
        <v>0.3491081828517672</v>
      </c>
      <c r="H78" s="87">
        <v>0.12179829035260248</v>
      </c>
      <c r="I78" s="87">
        <v>0.22921725762478715</v>
      </c>
      <c r="J78" s="87">
        <v>0.55841340624157287</v>
      </c>
      <c r="K78" s="87">
        <v>0.35864764471627097</v>
      </c>
      <c r="L78" s="87">
        <v>6.8453526266890163E-2</v>
      </c>
      <c r="M78" s="87">
        <v>7.700993155697379E-2</v>
      </c>
      <c r="N78" s="87">
        <v>7.8743472768040806E-2</v>
      </c>
      <c r="O78" s="87">
        <v>7.016373794505204E-2</v>
      </c>
      <c r="P78" s="87">
        <v>4.7905474443163114E-2</v>
      </c>
      <c r="Q78" s="87">
        <v>6.5030826976164469E-2</v>
      </c>
    </row>
    <row r="79" spans="1:17" x14ac:dyDescent="0.25">
      <c r="A79" s="149" t="s">
        <v>242</v>
      </c>
      <c r="B79" s="148">
        <v>0.9894830173186584</v>
      </c>
      <c r="C79" s="148">
        <v>1.8241250128881266</v>
      </c>
      <c r="D79" s="148">
        <v>0.41672379694547068</v>
      </c>
      <c r="E79" s="148">
        <v>0.19983715088046416</v>
      </c>
      <c r="F79" s="148">
        <v>2.1640609925930665</v>
      </c>
      <c r="G79" s="148">
        <v>0.83178375324480491</v>
      </c>
      <c r="H79" s="148">
        <v>2.8569136298047901</v>
      </c>
      <c r="I79" s="148">
        <v>2.9901883813101922</v>
      </c>
      <c r="J79" s="148">
        <v>4.3177201687206859</v>
      </c>
      <c r="K79" s="148">
        <v>2.0879641524324266</v>
      </c>
      <c r="L79" s="148">
        <v>4.253015285946578</v>
      </c>
      <c r="M79" s="148">
        <v>5.0972987564457606</v>
      </c>
      <c r="N79" s="148">
        <v>4.8559576550000854</v>
      </c>
      <c r="O79" s="148">
        <v>5.006282224741569</v>
      </c>
      <c r="P79" s="148">
        <v>7.3157574667344978</v>
      </c>
      <c r="Q79" s="148">
        <v>7.962935811229074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18.57128878935913</v>
      </c>
      <c r="C81" s="96">
        <v>18.918030702829299</v>
      </c>
      <c r="D81" s="96">
        <v>23.884828813427703</v>
      </c>
      <c r="E81" s="96">
        <v>29.540578737216997</v>
      </c>
      <c r="F81" s="96">
        <v>18.252652821816184</v>
      </c>
      <c r="G81" s="96">
        <v>23.611384082549904</v>
      </c>
      <c r="H81" s="96">
        <v>21.615618515048311</v>
      </c>
      <c r="I81" s="96">
        <v>18.054942640131856</v>
      </c>
      <c r="J81" s="96">
        <v>11.465806019696672</v>
      </c>
      <c r="K81" s="96">
        <v>20.821179159888757</v>
      </c>
      <c r="L81" s="96">
        <v>34.79374351254512</v>
      </c>
      <c r="M81" s="96">
        <v>14.683416714242789</v>
      </c>
      <c r="N81" s="96">
        <v>13.196932055564886</v>
      </c>
      <c r="O81" s="96">
        <v>12.606270300504747</v>
      </c>
      <c r="P81" s="96">
        <v>12.753604226869925</v>
      </c>
      <c r="Q81" s="96">
        <v>15.839023368587704</v>
      </c>
    </row>
    <row r="82" spans="1:17" x14ac:dyDescent="0.25">
      <c r="A82" s="132" t="s">
        <v>83</v>
      </c>
      <c r="B82" s="160">
        <v>0.37936876457555585</v>
      </c>
      <c r="C82" s="160">
        <v>0.38645190526825313</v>
      </c>
      <c r="D82" s="160">
        <v>0.48791218002277348</v>
      </c>
      <c r="E82" s="160">
        <v>0.60344615753356545</v>
      </c>
      <c r="F82" s="160">
        <v>0.37285976378798713</v>
      </c>
      <c r="G82" s="160">
        <v>0.48232633237862699</v>
      </c>
      <c r="H82" s="160">
        <v>0.44155742687545435</v>
      </c>
      <c r="I82" s="160">
        <v>0.36882099899248366</v>
      </c>
      <c r="J82" s="160">
        <v>0.23422007561734773</v>
      </c>
      <c r="K82" s="160">
        <v>0.42532885598220715</v>
      </c>
      <c r="L82" s="160">
        <v>0.71075624535417636</v>
      </c>
      <c r="M82" s="160">
        <v>0.29994847001798103</v>
      </c>
      <c r="N82" s="160">
        <v>0.26958300346800912</v>
      </c>
      <c r="O82" s="160">
        <v>0.25751714078929261</v>
      </c>
      <c r="P82" s="160">
        <v>0.26052683442225411</v>
      </c>
      <c r="Q82" s="160">
        <v>0.32355485909342929</v>
      </c>
    </row>
    <row r="83" spans="1:17" x14ac:dyDescent="0.25">
      <c r="A83" s="76" t="s">
        <v>82</v>
      </c>
      <c r="B83" s="159">
        <v>0.16727774832083353</v>
      </c>
      <c r="C83" s="159">
        <v>0.1704009675648841</v>
      </c>
      <c r="D83" s="159">
        <v>0.21513856298589323</v>
      </c>
      <c r="E83" s="159">
        <v>0.26608177554630963</v>
      </c>
      <c r="F83" s="159">
        <v>0.16440768863950683</v>
      </c>
      <c r="G83" s="159">
        <v>0.2126755557390487</v>
      </c>
      <c r="H83" s="159">
        <v>0.1946990343411798</v>
      </c>
      <c r="I83" s="159">
        <v>0.16262684755801943</v>
      </c>
      <c r="J83" s="159">
        <v>0.10327631191418808</v>
      </c>
      <c r="K83" s="159">
        <v>0.18754325597728463</v>
      </c>
      <c r="L83" s="159">
        <v>0.31339877035168356</v>
      </c>
      <c r="M83" s="159">
        <v>0.13225839700594016</v>
      </c>
      <c r="N83" s="159">
        <v>0.11886913741079695</v>
      </c>
      <c r="O83" s="159">
        <v>0.11354885137538166</v>
      </c>
      <c r="P83" s="159">
        <v>0.11487593684226406</v>
      </c>
      <c r="Q83" s="159">
        <v>0.14266732884023209</v>
      </c>
    </row>
    <row r="84" spans="1:17" x14ac:dyDescent="0.25">
      <c r="A84" s="76" t="s">
        <v>81</v>
      </c>
      <c r="B84" s="159">
        <v>1.2975132647437655</v>
      </c>
      <c r="C84" s="159">
        <v>1.321738951893058</v>
      </c>
      <c r="D84" s="159">
        <v>1.6687523716347308</v>
      </c>
      <c r="E84" s="159">
        <v>2.0639005291710499</v>
      </c>
      <c r="F84" s="159">
        <v>1.2752512451714715</v>
      </c>
      <c r="G84" s="159">
        <v>1.6496477112359584</v>
      </c>
      <c r="H84" s="159">
        <v>1.5102103072666702</v>
      </c>
      <c r="I84" s="159">
        <v>1.261437902100887</v>
      </c>
      <c r="J84" s="159">
        <v>0.80107716649474026</v>
      </c>
      <c r="K84" s="159">
        <v>1.4547055109627849</v>
      </c>
      <c r="L84" s="159">
        <v>2.4309214212148134</v>
      </c>
      <c r="M84" s="159">
        <v>1.0258807654429776</v>
      </c>
      <c r="N84" s="159">
        <v>0.92202509961660795</v>
      </c>
      <c r="O84" s="159">
        <v>0.88075755642884135</v>
      </c>
      <c r="P84" s="159">
        <v>0.89105128057334626</v>
      </c>
      <c r="Q84" s="159">
        <v>1.1066191019066169</v>
      </c>
    </row>
    <row r="85" spans="1:17" x14ac:dyDescent="0.25">
      <c r="A85" s="76" t="s">
        <v>80</v>
      </c>
      <c r="B85" s="159">
        <v>0.57292473211140127</v>
      </c>
      <c r="C85" s="159">
        <v>0.58362172897251929</v>
      </c>
      <c r="D85" s="159">
        <v>0.73684757717517391</v>
      </c>
      <c r="E85" s="159">
        <v>0.91132760636047649</v>
      </c>
      <c r="F85" s="159">
        <v>0.56309480439791915</v>
      </c>
      <c r="G85" s="159">
        <v>0.72841180026370822</v>
      </c>
      <c r="H85" s="159">
        <v>0.66684238167962151</v>
      </c>
      <c r="I85" s="159">
        <v>0.55699544025782288</v>
      </c>
      <c r="J85" s="159">
        <v>0.35372040771020158</v>
      </c>
      <c r="K85" s="159">
        <v>0.6423339073407629</v>
      </c>
      <c r="L85" s="159">
        <v>1.0733878734630145</v>
      </c>
      <c r="M85" s="159">
        <v>0.45298377958064828</v>
      </c>
      <c r="N85" s="159">
        <v>0.40712569000375715</v>
      </c>
      <c r="O85" s="159">
        <v>0.38890375981762071</v>
      </c>
      <c r="P85" s="159">
        <v>0.39344901519817654</v>
      </c>
      <c r="Q85" s="159">
        <v>0.4886342742973136</v>
      </c>
    </row>
    <row r="86" spans="1:17" x14ac:dyDescent="0.25">
      <c r="A86" s="129" t="s">
        <v>79</v>
      </c>
      <c r="B86" s="158">
        <v>8.1809752681474137</v>
      </c>
      <c r="C86" s="158">
        <v>8.3337211034367158</v>
      </c>
      <c r="D86" s="158">
        <v>10.521681937257179</v>
      </c>
      <c r="E86" s="158">
        <v>13.013138010885097</v>
      </c>
      <c r="F86" s="158">
        <v>8.0406105901986926</v>
      </c>
      <c r="G86" s="158">
        <v>10.401224783965899</v>
      </c>
      <c r="H86" s="158">
        <v>9.5220553879191456</v>
      </c>
      <c r="I86" s="158">
        <v>7.9535158212267518</v>
      </c>
      <c r="J86" s="158">
        <v>5.050886696148952</v>
      </c>
      <c r="K86" s="158">
        <v>9.1720910537084137</v>
      </c>
      <c r="L86" s="158">
        <v>15.32724833429392</v>
      </c>
      <c r="M86" s="158">
        <v>6.4683000923420533</v>
      </c>
      <c r="N86" s="158">
        <v>5.8134777821051689</v>
      </c>
      <c r="O86" s="158">
        <v>5.5532810200605098</v>
      </c>
      <c r="P86" s="158">
        <v>5.6181841736016462</v>
      </c>
      <c r="Q86" s="158">
        <v>6.9773648947977236</v>
      </c>
    </row>
    <row r="87" spans="1:17" x14ac:dyDescent="0.25">
      <c r="A87" s="92" t="s">
        <v>125</v>
      </c>
      <c r="B87" s="91">
        <v>0.17987014044102251</v>
      </c>
      <c r="C87" s="91">
        <v>0</v>
      </c>
      <c r="D87" s="91">
        <v>0</v>
      </c>
      <c r="E87" s="91">
        <v>6.1659384295060751E-2</v>
      </c>
      <c r="F87" s="91">
        <v>0.10531819698804047</v>
      </c>
      <c r="G87" s="91">
        <v>0</v>
      </c>
      <c r="H87" s="91">
        <v>0</v>
      </c>
      <c r="I87" s="91">
        <v>0.2170730672987205</v>
      </c>
      <c r="J87" s="91">
        <v>5.0000017754792812E-2</v>
      </c>
      <c r="K87" s="91">
        <v>0</v>
      </c>
      <c r="L87" s="91">
        <v>0.39485330820766212</v>
      </c>
      <c r="M87" s="91">
        <v>0</v>
      </c>
      <c r="N87" s="91">
        <v>0.23338397198046534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5.3773236652935852</v>
      </c>
      <c r="C88" s="91">
        <v>5.359868942408732</v>
      </c>
      <c r="D88" s="91">
        <v>7.1247527338501913</v>
      </c>
      <c r="E88" s="91">
        <v>8.6652781496431359</v>
      </c>
      <c r="F88" s="91">
        <v>4.7359635851553739</v>
      </c>
      <c r="G88" s="91">
        <v>7.3110852689080765</v>
      </c>
      <c r="H88" s="91">
        <v>5.8249650584110508</v>
      </c>
      <c r="I88" s="91">
        <v>4.9087213209007681</v>
      </c>
      <c r="J88" s="91">
        <v>3.1155749916904463</v>
      </c>
      <c r="K88" s="91">
        <v>5.6126068480071751</v>
      </c>
      <c r="L88" s="91">
        <v>10.221266698761628</v>
      </c>
      <c r="M88" s="91">
        <v>2.6638370362700869</v>
      </c>
      <c r="N88" s="91">
        <v>2.8552688276732967</v>
      </c>
      <c r="O88" s="91">
        <v>2.9870707578206575</v>
      </c>
      <c r="P88" s="91">
        <v>2.9548780606375602</v>
      </c>
      <c r="Q88" s="91">
        <v>3.8738321462600309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2.6237814624128051</v>
      </c>
      <c r="C90" s="157">
        <v>2.9738521610279838</v>
      </c>
      <c r="D90" s="157">
        <v>3.3969292034069882</v>
      </c>
      <c r="E90" s="157">
        <v>4.2862004769469007</v>
      </c>
      <c r="F90" s="157">
        <v>3.1993288080552782</v>
      </c>
      <c r="G90" s="157">
        <v>3.0901395150578228</v>
      </c>
      <c r="H90" s="157">
        <v>3.6970903295080957</v>
      </c>
      <c r="I90" s="157">
        <v>2.8277214330272638</v>
      </c>
      <c r="J90" s="157">
        <v>1.8853116867037123</v>
      </c>
      <c r="K90" s="157">
        <v>3.5594842057012386</v>
      </c>
      <c r="L90" s="157">
        <v>4.7111283273246309</v>
      </c>
      <c r="M90" s="157">
        <v>3.8044630560719659</v>
      </c>
      <c r="N90" s="157">
        <v>2.7248249824514073</v>
      </c>
      <c r="O90" s="157">
        <v>2.5662102622398524</v>
      </c>
      <c r="P90" s="157">
        <v>2.6633061129640856</v>
      </c>
      <c r="Q90" s="157">
        <v>3.1035327485376931</v>
      </c>
    </row>
    <row r="91" spans="1:17" x14ac:dyDescent="0.25">
      <c r="A91" s="243" t="s">
        <v>235</v>
      </c>
      <c r="B91" s="242">
        <v>7.9732290114601616</v>
      </c>
      <c r="C91" s="242">
        <v>8.1220960456938673</v>
      </c>
      <c r="D91" s="242">
        <v>10.25449618435195</v>
      </c>
      <c r="E91" s="242">
        <v>12.682684657720502</v>
      </c>
      <c r="F91" s="242">
        <v>7.8364287296206072</v>
      </c>
      <c r="G91" s="242">
        <v>10.137097898966664</v>
      </c>
      <c r="H91" s="242">
        <v>9.2802539769662395</v>
      </c>
      <c r="I91" s="242">
        <v>7.7515456299958911</v>
      </c>
      <c r="J91" s="242">
        <v>4.9226253618112432</v>
      </c>
      <c r="K91" s="242">
        <v>8.9391765759173047</v>
      </c>
      <c r="L91" s="242">
        <v>14.938030867867511</v>
      </c>
      <c r="M91" s="242">
        <v>6.3040452098531885</v>
      </c>
      <c r="N91" s="242">
        <v>5.6658513429605453</v>
      </c>
      <c r="O91" s="242">
        <v>5.4122619720331011</v>
      </c>
      <c r="P91" s="242">
        <v>5.475516986232237</v>
      </c>
      <c r="Q91" s="242">
        <v>6.8001829096523876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1.0000000000000002</v>
      </c>
      <c r="D95" s="77">
        <f t="shared" si="0"/>
        <v>1</v>
      </c>
      <c r="E95" s="77">
        <f t="shared" si="0"/>
        <v>0.99999999999999989</v>
      </c>
      <c r="F95" s="77">
        <f t="shared" si="0"/>
        <v>0.99999999999999989</v>
      </c>
      <c r="G95" s="77">
        <f t="shared" si="0"/>
        <v>1</v>
      </c>
      <c r="H95" s="77">
        <f t="shared" si="0"/>
        <v>0.99999999999999989</v>
      </c>
      <c r="I95" s="77">
        <f t="shared" si="0"/>
        <v>0.99999999999999989</v>
      </c>
      <c r="J95" s="77">
        <f t="shared" si="0"/>
        <v>1</v>
      </c>
      <c r="K95" s="77">
        <f t="shared" si="0"/>
        <v>1</v>
      </c>
      <c r="L95" s="77">
        <f t="shared" si="0"/>
        <v>0</v>
      </c>
      <c r="M95" s="77">
        <f t="shared" si="0"/>
        <v>0</v>
      </c>
      <c r="N95" s="77">
        <f t="shared" si="0"/>
        <v>0</v>
      </c>
      <c r="O95" s="77">
        <f t="shared" si="0"/>
        <v>0</v>
      </c>
      <c r="P95" s="77">
        <f t="shared" si="0"/>
        <v>0</v>
      </c>
      <c r="Q95" s="77">
        <f t="shared" si="0"/>
        <v>0</v>
      </c>
    </row>
    <row r="96" spans="1:17" x14ac:dyDescent="0.25">
      <c r="A96" s="132" t="s">
        <v>83</v>
      </c>
      <c r="B96" s="240">
        <f t="shared" ref="B96:Q96" si="1">IF(B$6=0,0,B$6/B$5)</f>
        <v>5.0000000000000001E-3</v>
      </c>
      <c r="C96" s="240">
        <f t="shared" si="1"/>
        <v>5.000000000000001E-3</v>
      </c>
      <c r="D96" s="240">
        <f t="shared" si="1"/>
        <v>5.0000000000000001E-3</v>
      </c>
      <c r="E96" s="240">
        <f t="shared" si="1"/>
        <v>5.000000000000001E-3</v>
      </c>
      <c r="F96" s="240">
        <f t="shared" si="1"/>
        <v>4.9999999999999992E-3</v>
      </c>
      <c r="G96" s="240">
        <f t="shared" si="1"/>
        <v>5.0000000000000001E-3</v>
      </c>
      <c r="H96" s="240">
        <f t="shared" si="1"/>
        <v>5.0000000000000001E-3</v>
      </c>
      <c r="I96" s="240">
        <f t="shared" si="1"/>
        <v>4.9999999999999992E-3</v>
      </c>
      <c r="J96" s="240">
        <f t="shared" si="1"/>
        <v>5.0000000000000001E-3</v>
      </c>
      <c r="K96" s="240">
        <f t="shared" si="1"/>
        <v>5.0000000000000001E-3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7.0000000000000001E-3</v>
      </c>
      <c r="C97" s="239">
        <f t="shared" si="2"/>
        <v>7.0000000000000019E-3</v>
      </c>
      <c r="D97" s="239">
        <f t="shared" si="2"/>
        <v>7.000000000000001E-3</v>
      </c>
      <c r="E97" s="239">
        <f t="shared" si="2"/>
        <v>7.0000000000000001E-3</v>
      </c>
      <c r="F97" s="239">
        <f t="shared" si="2"/>
        <v>6.9999999999999993E-3</v>
      </c>
      <c r="G97" s="239">
        <f t="shared" si="2"/>
        <v>6.9999999999999993E-3</v>
      </c>
      <c r="H97" s="239">
        <f t="shared" si="2"/>
        <v>7.0000000000000001E-3</v>
      </c>
      <c r="I97" s="239">
        <f t="shared" si="2"/>
        <v>6.9999999999999984E-3</v>
      </c>
      <c r="J97" s="239">
        <f t="shared" si="2"/>
        <v>7.0000000000000019E-3</v>
      </c>
      <c r="K97" s="239">
        <f t="shared" si="2"/>
        <v>6.9999999999999993E-3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0.04</v>
      </c>
      <c r="C98" s="239">
        <f t="shared" si="3"/>
        <v>4.0000000000000008E-2</v>
      </c>
      <c r="D98" s="239">
        <f t="shared" si="3"/>
        <v>0.04</v>
      </c>
      <c r="E98" s="239">
        <f t="shared" si="3"/>
        <v>4.0000000000000008E-2</v>
      </c>
      <c r="F98" s="239">
        <f t="shared" si="3"/>
        <v>3.9999999999999994E-2</v>
      </c>
      <c r="G98" s="239">
        <f t="shared" si="3"/>
        <v>0.04</v>
      </c>
      <c r="H98" s="239">
        <f t="shared" si="3"/>
        <v>0.04</v>
      </c>
      <c r="I98" s="239">
        <f t="shared" si="3"/>
        <v>3.9999999999999994E-2</v>
      </c>
      <c r="J98" s="239">
        <f t="shared" si="3"/>
        <v>0.04</v>
      </c>
      <c r="K98" s="239">
        <f t="shared" si="3"/>
        <v>0.04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0.02</v>
      </c>
      <c r="C99" s="239">
        <f t="shared" si="4"/>
        <v>2.0000000000000004E-2</v>
      </c>
      <c r="D99" s="239">
        <f t="shared" si="4"/>
        <v>0.02</v>
      </c>
      <c r="E99" s="239">
        <f t="shared" si="4"/>
        <v>2.0000000000000004E-2</v>
      </c>
      <c r="F99" s="239">
        <f t="shared" si="4"/>
        <v>1.9999999999999997E-2</v>
      </c>
      <c r="G99" s="239">
        <f t="shared" si="4"/>
        <v>0.02</v>
      </c>
      <c r="H99" s="239">
        <f t="shared" si="4"/>
        <v>0.02</v>
      </c>
      <c r="I99" s="239">
        <f t="shared" si="4"/>
        <v>1.9999999999999997E-2</v>
      </c>
      <c r="J99" s="239">
        <f t="shared" si="4"/>
        <v>0.02</v>
      </c>
      <c r="K99" s="239">
        <f t="shared" si="4"/>
        <v>0.02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1.2E-2</v>
      </c>
      <c r="C100" s="238">
        <f t="shared" si="5"/>
        <v>1.2000000000000004E-2</v>
      </c>
      <c r="D100" s="238">
        <f t="shared" si="5"/>
        <v>1.2E-2</v>
      </c>
      <c r="E100" s="238">
        <f t="shared" si="5"/>
        <v>1.1999999999999999E-2</v>
      </c>
      <c r="F100" s="238">
        <f t="shared" si="5"/>
        <v>1.2E-2</v>
      </c>
      <c r="G100" s="238">
        <f t="shared" si="5"/>
        <v>1.2E-2</v>
      </c>
      <c r="H100" s="238">
        <f t="shared" si="5"/>
        <v>1.2E-2</v>
      </c>
      <c r="I100" s="238">
        <f t="shared" si="5"/>
        <v>1.1999999999999997E-2</v>
      </c>
      <c r="J100" s="238">
        <f t="shared" si="5"/>
        <v>1.2000000000000002E-2</v>
      </c>
      <c r="K100" s="238">
        <f t="shared" si="5"/>
        <v>1.2E-2</v>
      </c>
      <c r="L100" s="238">
        <f t="shared" si="5"/>
        <v>0</v>
      </c>
      <c r="M100" s="238">
        <f t="shared" si="5"/>
        <v>0</v>
      </c>
      <c r="N100" s="238">
        <f t="shared" si="5"/>
        <v>0</v>
      </c>
      <c r="O100" s="238">
        <f t="shared" si="5"/>
        <v>0</v>
      </c>
      <c r="P100" s="238">
        <f t="shared" si="5"/>
        <v>0</v>
      </c>
      <c r="Q100" s="238">
        <f t="shared" si="5"/>
        <v>0</v>
      </c>
    </row>
    <row r="101" spans="1:17" x14ac:dyDescent="0.25">
      <c r="A101" s="127" t="s">
        <v>241</v>
      </c>
      <c r="B101" s="236">
        <f t="shared" ref="B101:Q101" si="6">IF(B$15=0,0,B$15/B$5)</f>
        <v>1.3285610471158692E-2</v>
      </c>
      <c r="C101" s="236">
        <f t="shared" si="6"/>
        <v>1.5252173902201393E-2</v>
      </c>
      <c r="D101" s="236">
        <f t="shared" si="6"/>
        <v>1.1457535669990285E-2</v>
      </c>
      <c r="E101" s="236">
        <f t="shared" si="6"/>
        <v>1.0265943479046248E-2</v>
      </c>
      <c r="F101" s="236">
        <f t="shared" si="6"/>
        <v>1.5846399528754954E-2</v>
      </c>
      <c r="G101" s="236">
        <f t="shared" si="6"/>
        <v>1.2770877440946116E-2</v>
      </c>
      <c r="H101" s="236">
        <f t="shared" si="6"/>
        <v>1.7212034494993648E-2</v>
      </c>
      <c r="I101" s="236">
        <f t="shared" si="6"/>
        <v>1.7188821724509248E-2</v>
      </c>
      <c r="J101" s="236">
        <f t="shared" si="6"/>
        <v>2.6179442735618948E-2</v>
      </c>
      <c r="K101" s="236">
        <f t="shared" si="6"/>
        <v>2.1963688149629089E-2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0.87319081070404436</v>
      </c>
      <c r="C102" s="237">
        <f t="shared" si="7"/>
        <v>0.86685410631512916</v>
      </c>
      <c r="D102" s="237">
        <f t="shared" si="7"/>
        <v>0.87908127395225355</v>
      </c>
      <c r="E102" s="237">
        <f t="shared" si="7"/>
        <v>0.88292084878973998</v>
      </c>
      <c r="F102" s="237">
        <f t="shared" si="7"/>
        <v>0.8649393792962341</v>
      </c>
      <c r="G102" s="237">
        <f t="shared" si="7"/>
        <v>0.87484939491250713</v>
      </c>
      <c r="H102" s="237">
        <f t="shared" si="7"/>
        <v>0.86053899996057626</v>
      </c>
      <c r="I102" s="237">
        <f t="shared" si="7"/>
        <v>0.86061379666547022</v>
      </c>
      <c r="J102" s="237">
        <f t="shared" si="7"/>
        <v>0.8316440178518949</v>
      </c>
      <c r="K102" s="237">
        <f t="shared" si="7"/>
        <v>0.84522811596230651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0.76247739011105564</v>
      </c>
      <c r="C103" s="235">
        <f t="shared" si="8"/>
        <v>0.73975265713011806</v>
      </c>
      <c r="D103" s="235">
        <f t="shared" si="8"/>
        <v>0.78360181003566831</v>
      </c>
      <c r="E103" s="235">
        <f t="shared" si="8"/>
        <v>0.79737131979768816</v>
      </c>
      <c r="F103" s="235">
        <f t="shared" si="8"/>
        <v>0.73288604988994333</v>
      </c>
      <c r="G103" s="235">
        <f t="shared" si="8"/>
        <v>0.76842541623795657</v>
      </c>
      <c r="H103" s="235">
        <f t="shared" si="8"/>
        <v>0.717105379168963</v>
      </c>
      <c r="I103" s="235">
        <f t="shared" si="8"/>
        <v>0.7173736156278937</v>
      </c>
      <c r="J103" s="235">
        <f t="shared" si="8"/>
        <v>0.61348199505507106</v>
      </c>
      <c r="K103" s="235">
        <f t="shared" si="8"/>
        <v>0.66219738138206474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0.11071342059298867</v>
      </c>
      <c r="C104" s="235">
        <f t="shared" si="9"/>
        <v>0.12710144918501112</v>
      </c>
      <c r="D104" s="235">
        <f t="shared" si="9"/>
        <v>9.5479463916585336E-2</v>
      </c>
      <c r="E104" s="235">
        <f t="shared" si="9"/>
        <v>8.5549528992051732E-2</v>
      </c>
      <c r="F104" s="235">
        <f t="shared" si="9"/>
        <v>0.13205332940629078</v>
      </c>
      <c r="G104" s="235">
        <f t="shared" si="9"/>
        <v>0.10642397867455056</v>
      </c>
      <c r="H104" s="235">
        <f t="shared" si="9"/>
        <v>0.14343362079161318</v>
      </c>
      <c r="I104" s="235">
        <f t="shared" si="9"/>
        <v>0.14324018103757652</v>
      </c>
      <c r="J104" s="235">
        <f t="shared" si="9"/>
        <v>0.2181620227968237</v>
      </c>
      <c r="K104" s="235">
        <f t="shared" si="9"/>
        <v>0.18303073458024172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2.9523578824796969E-2</v>
      </c>
      <c r="C105" s="277">
        <f t="shared" si="10"/>
        <v>3.3893719782669619E-2</v>
      </c>
      <c r="D105" s="277">
        <f t="shared" si="10"/>
        <v>2.5461190377756078E-2</v>
      </c>
      <c r="E105" s="277">
        <f t="shared" si="10"/>
        <v>2.2813207731213789E-2</v>
      </c>
      <c r="F105" s="277">
        <f t="shared" si="10"/>
        <v>3.5214221175010857E-2</v>
      </c>
      <c r="G105" s="277">
        <f t="shared" si="10"/>
        <v>2.8379727646546806E-2</v>
      </c>
      <c r="H105" s="277">
        <f t="shared" si="10"/>
        <v>3.824896554443017E-2</v>
      </c>
      <c r="I105" s="277">
        <f t="shared" si="10"/>
        <v>3.8197381610020391E-2</v>
      </c>
      <c r="J105" s="277">
        <f t="shared" si="10"/>
        <v>5.8176539412486301E-2</v>
      </c>
      <c r="K105" s="277">
        <f t="shared" si="10"/>
        <v>4.8808195888064447E-2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1</v>
      </c>
      <c r="D107" s="77">
        <f t="shared" si="11"/>
        <v>1.0000000000000002</v>
      </c>
      <c r="E107" s="77">
        <f t="shared" si="11"/>
        <v>1</v>
      </c>
      <c r="F107" s="77">
        <f t="shared" si="11"/>
        <v>0.99999999999999989</v>
      </c>
      <c r="G107" s="77">
        <f t="shared" si="11"/>
        <v>0.99999999999999989</v>
      </c>
      <c r="H107" s="77">
        <f t="shared" si="11"/>
        <v>1</v>
      </c>
      <c r="I107" s="77">
        <f t="shared" si="11"/>
        <v>0.99999999999999989</v>
      </c>
      <c r="J107" s="77">
        <f t="shared" si="11"/>
        <v>1.0000000000000002</v>
      </c>
      <c r="K107" s="77">
        <f t="shared" si="11"/>
        <v>1</v>
      </c>
      <c r="L107" s="77">
        <f t="shared" si="11"/>
        <v>0.99999999999999989</v>
      </c>
      <c r="M107" s="77">
        <f t="shared" si="11"/>
        <v>1.0000000000000002</v>
      </c>
      <c r="N107" s="77">
        <f t="shared" si="11"/>
        <v>1</v>
      </c>
      <c r="O107" s="77">
        <f t="shared" si="11"/>
        <v>1</v>
      </c>
      <c r="P107" s="77">
        <f t="shared" si="11"/>
        <v>1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3.0927103595272064E-3</v>
      </c>
      <c r="C108" s="203">
        <f t="shared" si="12"/>
        <v>3.0927103595272082E-3</v>
      </c>
      <c r="D108" s="203">
        <f t="shared" si="12"/>
        <v>3.0927103595272086E-3</v>
      </c>
      <c r="E108" s="203">
        <f t="shared" si="12"/>
        <v>3.0927103595272086E-3</v>
      </c>
      <c r="F108" s="203">
        <f t="shared" si="12"/>
        <v>3.0927103595272073E-3</v>
      </c>
      <c r="G108" s="203">
        <f t="shared" si="12"/>
        <v>3.0927103595272086E-3</v>
      </c>
      <c r="H108" s="203">
        <f t="shared" si="12"/>
        <v>3.0927103595272077E-3</v>
      </c>
      <c r="I108" s="203">
        <f t="shared" si="12"/>
        <v>3.0927103595272073E-3</v>
      </c>
      <c r="J108" s="203">
        <f t="shared" si="12"/>
        <v>3.0927103595272082E-3</v>
      </c>
      <c r="K108" s="203">
        <f t="shared" si="12"/>
        <v>3.0927103595272077E-3</v>
      </c>
      <c r="L108" s="203">
        <f t="shared" si="12"/>
        <v>3.0927103595272082E-3</v>
      </c>
      <c r="M108" s="203">
        <f t="shared" si="12"/>
        <v>3.092710359527209E-3</v>
      </c>
      <c r="N108" s="203">
        <f t="shared" si="12"/>
        <v>3.0927103595272086E-3</v>
      </c>
      <c r="O108" s="203">
        <f t="shared" si="12"/>
        <v>3.0927103595272082E-3</v>
      </c>
      <c r="P108" s="203">
        <f t="shared" si="12"/>
        <v>3.0927103595272082E-3</v>
      </c>
      <c r="Q108" s="203">
        <f t="shared" si="12"/>
        <v>3.0927103595272077E-3</v>
      </c>
    </row>
    <row r="109" spans="1:17" x14ac:dyDescent="0.25">
      <c r="A109" s="76" t="s">
        <v>82</v>
      </c>
      <c r="B109" s="202">
        <f t="shared" ref="B109:Q109" si="13">IF(B$33=0,0,B$33/B$31)</f>
        <v>4.3887883986387186E-3</v>
      </c>
      <c r="C109" s="202">
        <f t="shared" si="13"/>
        <v>4.3887883986387212E-3</v>
      </c>
      <c r="D109" s="202">
        <f t="shared" si="13"/>
        <v>3.1526584495933001E-3</v>
      </c>
      <c r="E109" s="202">
        <f t="shared" si="13"/>
        <v>4.3887883986387221E-3</v>
      </c>
      <c r="F109" s="202">
        <f t="shared" si="13"/>
        <v>4.3887883986387195E-3</v>
      </c>
      <c r="G109" s="202">
        <f t="shared" si="13"/>
        <v>4.3887883986387221E-3</v>
      </c>
      <c r="H109" s="202">
        <f t="shared" si="13"/>
        <v>4.3887883986387204E-3</v>
      </c>
      <c r="I109" s="202">
        <f t="shared" si="13"/>
        <v>4.3887883986387204E-3</v>
      </c>
      <c r="J109" s="202">
        <f t="shared" si="13"/>
        <v>4.3887883986387212E-3</v>
      </c>
      <c r="K109" s="202">
        <f t="shared" si="13"/>
        <v>4.3887883986387212E-3</v>
      </c>
      <c r="L109" s="202">
        <f t="shared" si="13"/>
        <v>4.3887883986387212E-3</v>
      </c>
      <c r="M109" s="202">
        <f t="shared" si="13"/>
        <v>4.3887883986387221E-3</v>
      </c>
      <c r="N109" s="202">
        <f t="shared" si="13"/>
        <v>4.3887883986387221E-3</v>
      </c>
      <c r="O109" s="202">
        <f t="shared" si="13"/>
        <v>4.3887883986387212E-3</v>
      </c>
      <c r="P109" s="202">
        <f t="shared" si="13"/>
        <v>4.3887883986387212E-3</v>
      </c>
      <c r="Q109" s="202">
        <f t="shared" si="13"/>
        <v>4.3887883986387204E-3</v>
      </c>
    </row>
    <row r="110" spans="1:17" x14ac:dyDescent="0.25">
      <c r="A110" s="76" t="s">
        <v>81</v>
      </c>
      <c r="B110" s="202">
        <f t="shared" ref="B110:Q110" si="14">IF(B$34=0,0,B$34/B$31)</f>
        <v>1.5617052912149524E-2</v>
      </c>
      <c r="C110" s="202">
        <f t="shared" si="14"/>
        <v>1.5617052912149536E-2</v>
      </c>
      <c r="D110" s="202">
        <f t="shared" si="14"/>
        <v>1.2526728039535985E-2</v>
      </c>
      <c r="E110" s="202">
        <f t="shared" si="14"/>
        <v>2.6083986176019922E-3</v>
      </c>
      <c r="F110" s="202">
        <f t="shared" si="14"/>
        <v>1.5617052912149527E-2</v>
      </c>
      <c r="G110" s="202">
        <f t="shared" si="14"/>
        <v>1.5617052912149538E-2</v>
      </c>
      <c r="H110" s="202">
        <f t="shared" si="14"/>
        <v>1.5617052912149531E-2</v>
      </c>
      <c r="I110" s="202">
        <f t="shared" si="14"/>
        <v>1.5617052912149532E-2</v>
      </c>
      <c r="J110" s="202">
        <f t="shared" si="14"/>
        <v>1.5617052912149532E-2</v>
      </c>
      <c r="K110" s="202">
        <f t="shared" si="14"/>
        <v>1.5617052912149532E-2</v>
      </c>
      <c r="L110" s="202">
        <f t="shared" si="14"/>
        <v>1.5617052912149532E-2</v>
      </c>
      <c r="M110" s="202">
        <f t="shared" si="14"/>
        <v>1.5617052912149538E-2</v>
      </c>
      <c r="N110" s="202">
        <f t="shared" si="14"/>
        <v>1.5617052912149536E-2</v>
      </c>
      <c r="O110" s="202">
        <f t="shared" si="14"/>
        <v>1.5617052912149532E-2</v>
      </c>
      <c r="P110" s="202">
        <f t="shared" si="14"/>
        <v>1.5617052912149534E-2</v>
      </c>
      <c r="Q110" s="202">
        <f t="shared" si="14"/>
        <v>1.5617052912149532E-2</v>
      </c>
    </row>
    <row r="111" spans="1:17" x14ac:dyDescent="0.25">
      <c r="A111" s="76" t="s">
        <v>80</v>
      </c>
      <c r="B111" s="202">
        <f t="shared" ref="B111:Q111" si="15">IF(B$35=0,0,B$35/B$31)</f>
        <v>1.2370841438108826E-2</v>
      </c>
      <c r="C111" s="202">
        <f t="shared" si="15"/>
        <v>1.2370841438108833E-2</v>
      </c>
      <c r="D111" s="202">
        <f t="shared" si="15"/>
        <v>1.2370841438108834E-2</v>
      </c>
      <c r="E111" s="202">
        <f t="shared" si="15"/>
        <v>1.2370841438108834E-2</v>
      </c>
      <c r="F111" s="202">
        <f t="shared" si="15"/>
        <v>1.2370841438108829E-2</v>
      </c>
      <c r="G111" s="202">
        <f t="shared" si="15"/>
        <v>1.2370841438108834E-2</v>
      </c>
      <c r="H111" s="202">
        <f t="shared" si="15"/>
        <v>1.2370841438108831E-2</v>
      </c>
      <c r="I111" s="202">
        <f t="shared" si="15"/>
        <v>1.2370841438108829E-2</v>
      </c>
      <c r="J111" s="202">
        <f t="shared" si="15"/>
        <v>1.2370841438108833E-2</v>
      </c>
      <c r="K111" s="202">
        <f t="shared" si="15"/>
        <v>1.2370841438108831E-2</v>
      </c>
      <c r="L111" s="202">
        <f t="shared" si="15"/>
        <v>1.2370841438108833E-2</v>
      </c>
      <c r="M111" s="202">
        <f t="shared" si="15"/>
        <v>1.2370841438108836E-2</v>
      </c>
      <c r="N111" s="202">
        <f t="shared" si="15"/>
        <v>1.2370841438108834E-2</v>
      </c>
      <c r="O111" s="202">
        <f t="shared" si="15"/>
        <v>1.2370841438108833E-2</v>
      </c>
      <c r="P111" s="202">
        <f t="shared" si="15"/>
        <v>1.2370841438108833E-2</v>
      </c>
      <c r="Q111" s="202">
        <f t="shared" si="15"/>
        <v>1.2370841438108831E-2</v>
      </c>
    </row>
    <row r="112" spans="1:17" x14ac:dyDescent="0.25">
      <c r="A112" s="129" t="s">
        <v>79</v>
      </c>
      <c r="B112" s="201">
        <f t="shared" ref="B112:Q112" si="16">IF(B$36=0,0,B$36/B$31)</f>
        <v>7.4225048628652973E-3</v>
      </c>
      <c r="C112" s="201">
        <f t="shared" si="16"/>
        <v>7.4225048628653E-3</v>
      </c>
      <c r="D112" s="201">
        <f t="shared" si="16"/>
        <v>7.4225048628653008E-3</v>
      </c>
      <c r="E112" s="201">
        <f t="shared" si="16"/>
        <v>7.4225048628653008E-3</v>
      </c>
      <c r="F112" s="201">
        <f t="shared" si="16"/>
        <v>7.4225048628652973E-3</v>
      </c>
      <c r="G112" s="201">
        <f t="shared" si="16"/>
        <v>7.4225048628653017E-3</v>
      </c>
      <c r="H112" s="201">
        <f t="shared" si="16"/>
        <v>7.4225048628652991E-3</v>
      </c>
      <c r="I112" s="201">
        <f t="shared" si="16"/>
        <v>7.4225048628652982E-3</v>
      </c>
      <c r="J112" s="201">
        <f t="shared" si="16"/>
        <v>7.4225048628652982E-3</v>
      </c>
      <c r="K112" s="201">
        <f t="shared" si="16"/>
        <v>7.4225048628652991E-3</v>
      </c>
      <c r="L112" s="201">
        <f t="shared" si="16"/>
        <v>7.4225048628653E-3</v>
      </c>
      <c r="M112" s="201">
        <f t="shared" si="16"/>
        <v>7.4225048628653017E-3</v>
      </c>
      <c r="N112" s="201">
        <f t="shared" si="16"/>
        <v>7.4225048628653026E-3</v>
      </c>
      <c r="O112" s="201">
        <f t="shared" si="16"/>
        <v>7.4225048628653E-3</v>
      </c>
      <c r="P112" s="201">
        <f t="shared" si="16"/>
        <v>7.4225048628653E-3</v>
      </c>
      <c r="Q112" s="201">
        <f t="shared" si="16"/>
        <v>7.4225048628652991E-3</v>
      </c>
    </row>
    <row r="113" spans="1:17" x14ac:dyDescent="0.25">
      <c r="A113" s="127" t="s">
        <v>238</v>
      </c>
      <c r="B113" s="200">
        <f t="shared" ref="B113:Q113" si="17">IF(B$41=0,0,B$41/B$31)</f>
        <v>1.6621859363137686E-2</v>
      </c>
      <c r="C113" s="200">
        <f t="shared" si="17"/>
        <v>2.1606548589156137E-2</v>
      </c>
      <c r="D113" s="200">
        <f t="shared" si="17"/>
        <v>1.2819363865397124E-2</v>
      </c>
      <c r="E113" s="200">
        <f t="shared" si="17"/>
        <v>1.1466964720971622E-2</v>
      </c>
      <c r="F113" s="200">
        <f t="shared" si="17"/>
        <v>2.3112744642509529E-2</v>
      </c>
      <c r="G113" s="200">
        <f t="shared" si="17"/>
        <v>1.5317154846886168E-2</v>
      </c>
      <c r="H113" s="200">
        <f t="shared" si="17"/>
        <v>2.6574247991666588E-2</v>
      </c>
      <c r="I113" s="200">
        <f t="shared" si="17"/>
        <v>2.6515410099578723E-2</v>
      </c>
      <c r="J113" s="200">
        <f t="shared" si="17"/>
        <v>4.9304124148599783E-2</v>
      </c>
      <c r="K113" s="200">
        <f t="shared" si="17"/>
        <v>3.8618363327155236E-2</v>
      </c>
      <c r="L113" s="200">
        <f t="shared" si="17"/>
        <v>3.8216308020946888E-2</v>
      </c>
      <c r="M113" s="200">
        <f t="shared" si="17"/>
        <v>9.1759701614450642E-2</v>
      </c>
      <c r="N113" s="200">
        <f t="shared" si="17"/>
        <v>7.2424590207284964E-2</v>
      </c>
      <c r="O113" s="200">
        <f t="shared" si="17"/>
        <v>7.3353894778581619E-2</v>
      </c>
      <c r="P113" s="200">
        <f t="shared" si="17"/>
        <v>7.9663173027617246E-2</v>
      </c>
      <c r="Q113" s="200">
        <f t="shared" si="17"/>
        <v>7.3393491340989381E-2</v>
      </c>
    </row>
    <row r="114" spans="1:17" x14ac:dyDescent="0.25">
      <c r="A114" s="142" t="s">
        <v>247</v>
      </c>
      <c r="B114" s="199">
        <f t="shared" ref="B114:Q114" si="18">IF(B$42=0,0,B$42/B$31)</f>
        <v>1.0219991342616707E-2</v>
      </c>
      <c r="C114" s="199">
        <f t="shared" si="18"/>
        <v>9.9153966394286749E-3</v>
      </c>
      <c r="D114" s="199">
        <f t="shared" si="18"/>
        <v>1.0503135986047902E-2</v>
      </c>
      <c r="E114" s="199">
        <f t="shared" si="18"/>
        <v>1.0687697879141443E-2</v>
      </c>
      <c r="F114" s="199">
        <f t="shared" si="18"/>
        <v>9.8233589377762914E-3</v>
      </c>
      <c r="G114" s="199">
        <f t="shared" si="18"/>
        <v>1.0299716690949631E-2</v>
      </c>
      <c r="H114" s="199">
        <f t="shared" si="18"/>
        <v>9.6118401173616742E-3</v>
      </c>
      <c r="I114" s="199">
        <f t="shared" si="18"/>
        <v>9.6154354689400971E-3</v>
      </c>
      <c r="J114" s="199">
        <f t="shared" si="18"/>
        <v>8.2229070128897203E-3</v>
      </c>
      <c r="K114" s="199">
        <f t="shared" si="18"/>
        <v>8.875871721051868E-3</v>
      </c>
      <c r="L114" s="199">
        <f t="shared" si="18"/>
        <v>8.9004397354469321E-3</v>
      </c>
      <c r="M114" s="199">
        <f t="shared" si="18"/>
        <v>5.6286140829739095E-3</v>
      </c>
      <c r="N114" s="199">
        <f t="shared" si="18"/>
        <v>6.8101064996791459E-3</v>
      </c>
      <c r="O114" s="199">
        <f t="shared" si="18"/>
        <v>6.7533203617213561E-3</v>
      </c>
      <c r="P114" s="199">
        <f t="shared" si="18"/>
        <v>6.3677852463996879E-3</v>
      </c>
      <c r="Q114" s="199">
        <f t="shared" si="18"/>
        <v>6.7509007719280915E-3</v>
      </c>
    </row>
    <row r="115" spans="1:17" x14ac:dyDescent="0.25">
      <c r="A115" s="142" t="s">
        <v>246</v>
      </c>
      <c r="B115" s="199">
        <f t="shared" ref="B115:Q115" si="19">IF(B$53=0,0,B$53/B$31)</f>
        <v>6.4018680205209797E-3</v>
      </c>
      <c r="C115" s="199">
        <f t="shared" si="19"/>
        <v>1.1691151949727462E-2</v>
      </c>
      <c r="D115" s="199">
        <f t="shared" si="19"/>
        <v>2.3162278793492212E-3</v>
      </c>
      <c r="E115" s="199">
        <f t="shared" si="19"/>
        <v>7.7926684183017949E-4</v>
      </c>
      <c r="F115" s="199">
        <f t="shared" si="19"/>
        <v>1.3289385704733238E-2</v>
      </c>
      <c r="G115" s="199">
        <f t="shared" si="19"/>
        <v>5.0174381559365371E-3</v>
      </c>
      <c r="H115" s="199">
        <f t="shared" si="19"/>
        <v>1.6962407874304912E-2</v>
      </c>
      <c r="I115" s="199">
        <f t="shared" si="19"/>
        <v>1.6899974630638623E-2</v>
      </c>
      <c r="J115" s="199">
        <f t="shared" si="19"/>
        <v>4.1081217135710064E-2</v>
      </c>
      <c r="K115" s="199">
        <f t="shared" si="19"/>
        <v>2.9742491606103365E-2</v>
      </c>
      <c r="L115" s="199">
        <f t="shared" si="19"/>
        <v>2.9315868285499962E-2</v>
      </c>
      <c r="M115" s="199">
        <f t="shared" si="19"/>
        <v>8.6131087531476733E-2</v>
      </c>
      <c r="N115" s="199">
        <f t="shared" si="19"/>
        <v>6.5614483707605822E-2</v>
      </c>
      <c r="O115" s="199">
        <f t="shared" si="19"/>
        <v>6.6600574416860264E-2</v>
      </c>
      <c r="P115" s="199">
        <f t="shared" si="19"/>
        <v>7.3295387781217566E-2</v>
      </c>
      <c r="Q115" s="199">
        <f t="shared" si="19"/>
        <v>6.6642590569061286E-2</v>
      </c>
    </row>
    <row r="116" spans="1:17" x14ac:dyDescent="0.25">
      <c r="A116" s="127" t="s">
        <v>237</v>
      </c>
      <c r="B116" s="200">
        <f t="shared" ref="B116:Q116" si="20">IF(B$54=0,0,B$54/B$31)</f>
        <v>0.8671787989592814</v>
      </c>
      <c r="C116" s="200">
        <f t="shared" si="20"/>
        <v>0.85828514865148176</v>
      </c>
      <c r="D116" s="200">
        <f t="shared" si="20"/>
        <v>0.8780171885813155</v>
      </c>
      <c r="E116" s="200">
        <f t="shared" si="20"/>
        <v>0.88856557918580514</v>
      </c>
      <c r="F116" s="200">
        <f t="shared" si="20"/>
        <v>0.85559780338558367</v>
      </c>
      <c r="G116" s="200">
        <f t="shared" si="20"/>
        <v>0.86950664432664782</v>
      </c>
      <c r="H116" s="200">
        <f t="shared" si="20"/>
        <v>0.84942181147700291</v>
      </c>
      <c r="I116" s="200">
        <f t="shared" si="20"/>
        <v>0.84952678966387685</v>
      </c>
      <c r="J116" s="200">
        <f t="shared" si="20"/>
        <v>0.80886731331005746</v>
      </c>
      <c r="K116" s="200">
        <f t="shared" si="20"/>
        <v>0.82793277872014948</v>
      </c>
      <c r="L116" s="200">
        <f t="shared" si="20"/>
        <v>0.82865012319955023</v>
      </c>
      <c r="M116" s="200">
        <f t="shared" si="20"/>
        <v>0.73311834632810202</v>
      </c>
      <c r="N116" s="200">
        <f t="shared" si="20"/>
        <v>0.76761592716425664</v>
      </c>
      <c r="O116" s="200">
        <f t="shared" si="20"/>
        <v>0.76595786795297982</v>
      </c>
      <c r="P116" s="200">
        <f t="shared" si="20"/>
        <v>0.75470089446932886</v>
      </c>
      <c r="Q116" s="200">
        <f t="shared" si="20"/>
        <v>0.76588722002219056</v>
      </c>
    </row>
    <row r="117" spans="1:17" x14ac:dyDescent="0.25">
      <c r="A117" s="142" t="s">
        <v>245</v>
      </c>
      <c r="B117" s="199">
        <f t="shared" ref="B117:Q117" si="21">IF(B$55=0,0,B$55/B$31)</f>
        <v>0.84737585392718151</v>
      </c>
      <c r="C117" s="199">
        <f t="shared" si="21"/>
        <v>0.82212082307022138</v>
      </c>
      <c r="D117" s="199">
        <f t="shared" si="21"/>
        <v>0.87085238399153941</v>
      </c>
      <c r="E117" s="199">
        <f t="shared" si="21"/>
        <v>0.88615506738133887</v>
      </c>
      <c r="F117" s="199">
        <f t="shared" si="21"/>
        <v>0.81448964967519388</v>
      </c>
      <c r="G117" s="199">
        <f t="shared" si="21"/>
        <v>0.85398616629031909</v>
      </c>
      <c r="H117" s="199">
        <f t="shared" si="21"/>
        <v>0.79695187150476621</v>
      </c>
      <c r="I117" s="199">
        <f t="shared" si="21"/>
        <v>0.79724997489955374</v>
      </c>
      <c r="J117" s="199">
        <f t="shared" si="21"/>
        <v>0.681790484768375</v>
      </c>
      <c r="K117" s="199">
        <f t="shared" si="21"/>
        <v>0.73593011254437535</v>
      </c>
      <c r="L117" s="199">
        <f t="shared" si="21"/>
        <v>0.73796713405245584</v>
      </c>
      <c r="M117" s="199">
        <f t="shared" si="21"/>
        <v>0.46668842517486819</v>
      </c>
      <c r="N117" s="199">
        <f t="shared" si="21"/>
        <v>0.56465016623224873</v>
      </c>
      <c r="O117" s="199">
        <f t="shared" si="21"/>
        <v>0.55994182543918414</v>
      </c>
      <c r="P117" s="199">
        <f t="shared" si="21"/>
        <v>0.52797573695510469</v>
      </c>
      <c r="Q117" s="199">
        <f t="shared" si="21"/>
        <v>0.55974120863839782</v>
      </c>
    </row>
    <row r="118" spans="1:17" x14ac:dyDescent="0.25">
      <c r="A118" s="142" t="s">
        <v>244</v>
      </c>
      <c r="B118" s="199">
        <f t="shared" ref="B118:Q118" si="22">IF(B$66=0,0,B$66/B$31)</f>
        <v>1.9802945032099856E-2</v>
      </c>
      <c r="C118" s="199">
        <f t="shared" si="22"/>
        <v>3.6164325581260412E-2</v>
      </c>
      <c r="D118" s="199">
        <f t="shared" si="22"/>
        <v>7.1648045897761015E-3</v>
      </c>
      <c r="E118" s="199">
        <f t="shared" si="22"/>
        <v>2.4105118044663036E-3</v>
      </c>
      <c r="F118" s="199">
        <f t="shared" si="22"/>
        <v>4.1108153710389818E-2</v>
      </c>
      <c r="G118" s="199">
        <f t="shared" si="22"/>
        <v>1.5520478036328743E-2</v>
      </c>
      <c r="H118" s="199">
        <f t="shared" si="22"/>
        <v>5.246993997223675E-2</v>
      </c>
      <c r="I118" s="199">
        <f t="shared" si="22"/>
        <v>5.2276814764323012E-2</v>
      </c>
      <c r="J118" s="199">
        <f t="shared" si="22"/>
        <v>0.12707682854168242</v>
      </c>
      <c r="K118" s="199">
        <f t="shared" si="22"/>
        <v>9.2002666175774184E-2</v>
      </c>
      <c r="L118" s="199">
        <f t="shared" si="22"/>
        <v>9.0682989147094384E-2</v>
      </c>
      <c r="M118" s="199">
        <f t="shared" si="22"/>
        <v>0.26642992115323372</v>
      </c>
      <c r="N118" s="199">
        <f t="shared" si="22"/>
        <v>0.20296576093200797</v>
      </c>
      <c r="O118" s="199">
        <f t="shared" si="22"/>
        <v>0.20601604251379566</v>
      </c>
      <c r="P118" s="199">
        <f t="shared" si="22"/>
        <v>0.2267251575142242</v>
      </c>
      <c r="Q118" s="199">
        <f t="shared" si="22"/>
        <v>0.20614601138379268</v>
      </c>
    </row>
    <row r="119" spans="1:17" x14ac:dyDescent="0.25">
      <c r="A119" s="127" t="s">
        <v>236</v>
      </c>
      <c r="B119" s="200">
        <f t="shared" ref="B119:Q119" si="23">IF(B$67=0,0,B$67/B$31)</f>
        <v>7.3307443706291164E-2</v>
      </c>
      <c r="C119" s="200">
        <f t="shared" si="23"/>
        <v>7.7216404788072457E-2</v>
      </c>
      <c r="D119" s="200">
        <f t="shared" si="23"/>
        <v>7.0598004403657016E-2</v>
      </c>
      <c r="E119" s="200">
        <f t="shared" si="23"/>
        <v>7.0084212416481273E-2</v>
      </c>
      <c r="F119" s="200">
        <f t="shared" si="23"/>
        <v>7.8397554000617015E-2</v>
      </c>
      <c r="G119" s="200">
        <f t="shared" si="23"/>
        <v>7.2284302855176327E-2</v>
      </c>
      <c r="H119" s="200">
        <f t="shared" si="23"/>
        <v>8.1112042560040898E-2</v>
      </c>
      <c r="I119" s="200">
        <f t="shared" si="23"/>
        <v>8.1065902265254827E-2</v>
      </c>
      <c r="J119" s="200">
        <f t="shared" si="23"/>
        <v>9.8936664570053401E-2</v>
      </c>
      <c r="K119" s="200">
        <f t="shared" si="23"/>
        <v>9.0556959981405574E-2</v>
      </c>
      <c r="L119" s="200">
        <f t="shared" si="23"/>
        <v>9.0241670808213229E-2</v>
      </c>
      <c r="M119" s="200">
        <f t="shared" si="23"/>
        <v>0.13223005408615798</v>
      </c>
      <c r="N119" s="200">
        <f t="shared" si="23"/>
        <v>0.11706758465716885</v>
      </c>
      <c r="O119" s="200">
        <f t="shared" si="23"/>
        <v>0.117796339297149</v>
      </c>
      <c r="P119" s="200">
        <f t="shared" si="23"/>
        <v>0.12274403453176426</v>
      </c>
      <c r="Q119" s="200">
        <f t="shared" si="23"/>
        <v>0.11782739066553045</v>
      </c>
    </row>
    <row r="120" spans="1:17" x14ac:dyDescent="0.25">
      <c r="A120" s="142" t="s">
        <v>243</v>
      </c>
      <c r="B120" s="199">
        <f t="shared" ref="B120:Q120" si="24">IF(B$68=0,0,B$68/B$31)</f>
        <v>6.6188626091896741E-2</v>
      </c>
      <c r="C120" s="199">
        <f t="shared" si="24"/>
        <v>6.4215952706664414E-2</v>
      </c>
      <c r="D120" s="199">
        <f t="shared" si="24"/>
        <v>6.8022380574235916E-2</v>
      </c>
      <c r="E120" s="199">
        <f t="shared" si="24"/>
        <v>6.9217674946144184E-2</v>
      </c>
      <c r="F120" s="199">
        <f t="shared" si="24"/>
        <v>6.3619880868949166E-2</v>
      </c>
      <c r="G120" s="199">
        <f t="shared" si="24"/>
        <v>6.6704958356176652E-2</v>
      </c>
      <c r="H120" s="199">
        <f t="shared" si="24"/>
        <v>6.2250002984861129E-2</v>
      </c>
      <c r="I120" s="199">
        <f t="shared" si="24"/>
        <v>6.2273287875553827E-2</v>
      </c>
      <c r="J120" s="199">
        <f t="shared" si="24"/>
        <v>5.3254733729083709E-2</v>
      </c>
      <c r="K120" s="199">
        <f t="shared" si="24"/>
        <v>5.7483586325027633E-2</v>
      </c>
      <c r="L120" s="199">
        <f t="shared" si="24"/>
        <v>5.764269831094819E-2</v>
      </c>
      <c r="M120" s="199">
        <f t="shared" si="24"/>
        <v>3.6453086941476545E-2</v>
      </c>
      <c r="N120" s="199">
        <f t="shared" si="24"/>
        <v>4.4104889881232449E-2</v>
      </c>
      <c r="O120" s="199">
        <f t="shared" si="24"/>
        <v>4.3737120836574064E-2</v>
      </c>
      <c r="P120" s="199">
        <f t="shared" si="24"/>
        <v>4.1240245962824065E-2</v>
      </c>
      <c r="Q120" s="199">
        <f t="shared" si="24"/>
        <v>4.3721450635029531E-2</v>
      </c>
    </row>
    <row r="121" spans="1:17" x14ac:dyDescent="0.25">
      <c r="A121" s="140" t="s">
        <v>242</v>
      </c>
      <c r="B121" s="198">
        <f t="shared" ref="B121:Q121" si="25">IF(B$79=0,0,B$79/B$31)</f>
        <v>7.1188176143944263E-3</v>
      </c>
      <c r="C121" s="198">
        <f t="shared" si="25"/>
        <v>1.3000452081408044E-2</v>
      </c>
      <c r="D121" s="198">
        <f t="shared" si="25"/>
        <v>2.575623829421096E-3</v>
      </c>
      <c r="E121" s="198">
        <f t="shared" si="25"/>
        <v>8.665374703370986E-4</v>
      </c>
      <c r="F121" s="198">
        <f t="shared" si="25"/>
        <v>1.4777673131667847E-2</v>
      </c>
      <c r="G121" s="198">
        <f t="shared" si="25"/>
        <v>5.5793444989996758E-3</v>
      </c>
      <c r="H121" s="198">
        <f t="shared" si="25"/>
        <v>1.8862039575179772E-2</v>
      </c>
      <c r="I121" s="198">
        <f t="shared" si="25"/>
        <v>1.8792614389700993E-2</v>
      </c>
      <c r="J121" s="198">
        <f t="shared" si="25"/>
        <v>4.5681930840969692E-2</v>
      </c>
      <c r="K121" s="198">
        <f t="shared" si="25"/>
        <v>3.3073373656377941E-2</v>
      </c>
      <c r="L121" s="198">
        <f t="shared" si="25"/>
        <v>3.2598972497265045E-2</v>
      </c>
      <c r="M121" s="198">
        <f t="shared" si="25"/>
        <v>9.5776967144681438E-2</v>
      </c>
      <c r="N121" s="198">
        <f t="shared" si="25"/>
        <v>7.2962694775936393E-2</v>
      </c>
      <c r="O121" s="198">
        <f t="shared" si="25"/>
        <v>7.4059218460574935E-2</v>
      </c>
      <c r="P121" s="198">
        <f t="shared" si="25"/>
        <v>8.1503788568940194E-2</v>
      </c>
      <c r="Q121" s="198">
        <f t="shared" si="25"/>
        <v>7.4105940030500916E-2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0.99999999999999989</v>
      </c>
      <c r="D123" s="77">
        <f t="shared" si="26"/>
        <v>0.99999999999999989</v>
      </c>
      <c r="E123" s="77">
        <f t="shared" si="26"/>
        <v>1.0000000000000002</v>
      </c>
      <c r="F123" s="77">
        <f t="shared" si="26"/>
        <v>1</v>
      </c>
      <c r="G123" s="77">
        <f t="shared" si="26"/>
        <v>1.0000000000000002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0.99999999999999989</v>
      </c>
      <c r="O123" s="77">
        <f t="shared" si="26"/>
        <v>1.0000000000000002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2.0427702615497766E-2</v>
      </c>
      <c r="C124" s="203">
        <f t="shared" si="27"/>
        <v>2.0427702615497766E-2</v>
      </c>
      <c r="D124" s="203">
        <f t="shared" si="27"/>
        <v>2.0427702615497766E-2</v>
      </c>
      <c r="E124" s="203">
        <f t="shared" si="27"/>
        <v>2.042770261549777E-2</v>
      </c>
      <c r="F124" s="203">
        <f t="shared" si="27"/>
        <v>2.0427702615497766E-2</v>
      </c>
      <c r="G124" s="203">
        <f t="shared" si="27"/>
        <v>2.0427702615497766E-2</v>
      </c>
      <c r="H124" s="203">
        <f t="shared" si="27"/>
        <v>2.0427702615497766E-2</v>
      </c>
      <c r="I124" s="203">
        <f t="shared" si="27"/>
        <v>2.0427702615497766E-2</v>
      </c>
      <c r="J124" s="203">
        <f t="shared" si="27"/>
        <v>2.0427702615497766E-2</v>
      </c>
      <c r="K124" s="203">
        <f t="shared" si="27"/>
        <v>2.0427702615497766E-2</v>
      </c>
      <c r="L124" s="203">
        <f t="shared" si="27"/>
        <v>2.0427702615497766E-2</v>
      </c>
      <c r="M124" s="203">
        <f t="shared" si="27"/>
        <v>2.0427702615497766E-2</v>
      </c>
      <c r="N124" s="203">
        <f t="shared" si="27"/>
        <v>2.0427702615497763E-2</v>
      </c>
      <c r="O124" s="203">
        <f t="shared" si="27"/>
        <v>2.0427702615497766E-2</v>
      </c>
      <c r="P124" s="203">
        <f t="shared" si="27"/>
        <v>2.0427702615497763E-2</v>
      </c>
      <c r="Q124" s="203">
        <f t="shared" si="27"/>
        <v>2.0427702615497766E-2</v>
      </c>
    </row>
    <row r="125" spans="1:17" x14ac:dyDescent="0.25">
      <c r="A125" s="76" t="s">
        <v>82</v>
      </c>
      <c r="B125" s="202">
        <f t="shared" ref="B125:Q125" si="28">IF(B$83=0,0,B$83/B$81)</f>
        <v>9.0073311668428403E-3</v>
      </c>
      <c r="C125" s="202">
        <f t="shared" si="28"/>
        <v>9.0073311668428403E-3</v>
      </c>
      <c r="D125" s="202">
        <f t="shared" si="28"/>
        <v>9.0073311668428403E-3</v>
      </c>
      <c r="E125" s="202">
        <f t="shared" si="28"/>
        <v>9.007331166842842E-3</v>
      </c>
      <c r="F125" s="202">
        <f t="shared" si="28"/>
        <v>9.0073311668428403E-3</v>
      </c>
      <c r="G125" s="202">
        <f t="shared" si="28"/>
        <v>9.0073311668428403E-3</v>
      </c>
      <c r="H125" s="202">
        <f t="shared" si="28"/>
        <v>9.0073311668428403E-3</v>
      </c>
      <c r="I125" s="202">
        <f t="shared" si="28"/>
        <v>9.0073311668428403E-3</v>
      </c>
      <c r="J125" s="202">
        <f t="shared" si="28"/>
        <v>9.0073311668428403E-3</v>
      </c>
      <c r="K125" s="202">
        <f t="shared" si="28"/>
        <v>9.0073311668428403E-3</v>
      </c>
      <c r="L125" s="202">
        <f t="shared" si="28"/>
        <v>9.0073311668428403E-3</v>
      </c>
      <c r="M125" s="202">
        <f t="shared" si="28"/>
        <v>9.0073311668428403E-3</v>
      </c>
      <c r="N125" s="202">
        <f t="shared" si="28"/>
        <v>9.0073311668428403E-3</v>
      </c>
      <c r="O125" s="202">
        <f t="shared" si="28"/>
        <v>9.0073311668428403E-3</v>
      </c>
      <c r="P125" s="202">
        <f t="shared" si="28"/>
        <v>9.0073311668428403E-3</v>
      </c>
      <c r="Q125" s="202">
        <f t="shared" si="28"/>
        <v>9.0073311668428403E-3</v>
      </c>
    </row>
    <row r="126" spans="1:17" x14ac:dyDescent="0.25">
      <c r="A126" s="76" t="s">
        <v>81</v>
      </c>
      <c r="B126" s="202">
        <f t="shared" ref="B126:Q126" si="29">IF(B$84=0,0,B$84/B$81)</f>
        <v>6.9866624737816102E-2</v>
      </c>
      <c r="C126" s="202">
        <f t="shared" si="29"/>
        <v>6.9866624737816102E-2</v>
      </c>
      <c r="D126" s="202">
        <f t="shared" si="29"/>
        <v>6.9866624737816102E-2</v>
      </c>
      <c r="E126" s="202">
        <f t="shared" si="29"/>
        <v>6.9866624737816116E-2</v>
      </c>
      <c r="F126" s="202">
        <f t="shared" si="29"/>
        <v>6.9866624737816102E-2</v>
      </c>
      <c r="G126" s="202">
        <f t="shared" si="29"/>
        <v>6.9866624737816102E-2</v>
      </c>
      <c r="H126" s="202">
        <f t="shared" si="29"/>
        <v>6.9866624737816102E-2</v>
      </c>
      <c r="I126" s="202">
        <f t="shared" si="29"/>
        <v>6.9866624737816102E-2</v>
      </c>
      <c r="J126" s="202">
        <f t="shared" si="29"/>
        <v>6.9866624737816102E-2</v>
      </c>
      <c r="K126" s="202">
        <f t="shared" si="29"/>
        <v>6.9866624737816102E-2</v>
      </c>
      <c r="L126" s="202">
        <f t="shared" si="29"/>
        <v>6.9866624737816102E-2</v>
      </c>
      <c r="M126" s="202">
        <f t="shared" si="29"/>
        <v>6.9866624737816102E-2</v>
      </c>
      <c r="N126" s="202">
        <f t="shared" si="29"/>
        <v>6.9866624737816102E-2</v>
      </c>
      <c r="O126" s="202">
        <f t="shared" si="29"/>
        <v>6.9866624737816102E-2</v>
      </c>
      <c r="P126" s="202">
        <f t="shared" si="29"/>
        <v>6.9866624737816102E-2</v>
      </c>
      <c r="Q126" s="202">
        <f t="shared" si="29"/>
        <v>6.9866624737816102E-2</v>
      </c>
    </row>
    <row r="127" spans="1:17" x14ac:dyDescent="0.25">
      <c r="A127" s="76" t="s">
        <v>80</v>
      </c>
      <c r="B127" s="202">
        <f t="shared" ref="B127:Q127" si="30">IF(B$85=0,0,B$85/B$81)</f>
        <v>3.0850025467250953E-2</v>
      </c>
      <c r="C127" s="202">
        <f t="shared" si="30"/>
        <v>3.0850025467250953E-2</v>
      </c>
      <c r="D127" s="202">
        <f t="shared" si="30"/>
        <v>3.0850025467250949E-2</v>
      </c>
      <c r="E127" s="202">
        <f t="shared" si="30"/>
        <v>3.0850025467250956E-2</v>
      </c>
      <c r="F127" s="202">
        <f t="shared" si="30"/>
        <v>3.0850025467250946E-2</v>
      </c>
      <c r="G127" s="202">
        <f t="shared" si="30"/>
        <v>3.0850025467250949E-2</v>
      </c>
      <c r="H127" s="202">
        <f t="shared" si="30"/>
        <v>3.0850025467250949E-2</v>
      </c>
      <c r="I127" s="202">
        <f t="shared" si="30"/>
        <v>3.0850025467250953E-2</v>
      </c>
      <c r="J127" s="202">
        <f t="shared" si="30"/>
        <v>3.0850025467250953E-2</v>
      </c>
      <c r="K127" s="202">
        <f t="shared" si="30"/>
        <v>3.0850025467250949E-2</v>
      </c>
      <c r="L127" s="202">
        <f t="shared" si="30"/>
        <v>3.0850025467250949E-2</v>
      </c>
      <c r="M127" s="202">
        <f t="shared" si="30"/>
        <v>3.0850025467250949E-2</v>
      </c>
      <c r="N127" s="202">
        <f t="shared" si="30"/>
        <v>3.0850025467250949E-2</v>
      </c>
      <c r="O127" s="202">
        <f t="shared" si="30"/>
        <v>3.0850025467250949E-2</v>
      </c>
      <c r="P127" s="202">
        <f t="shared" si="30"/>
        <v>3.0850025467250949E-2</v>
      </c>
      <c r="Q127" s="202">
        <f t="shared" si="30"/>
        <v>3.0850025467250949E-2</v>
      </c>
    </row>
    <row r="128" spans="1:17" x14ac:dyDescent="0.25">
      <c r="A128" s="129" t="s">
        <v>79</v>
      </c>
      <c r="B128" s="201">
        <f t="shared" ref="B128:Q128" si="31">IF(B$86=0,0,B$86/B$81)</f>
        <v>0.4405173685541362</v>
      </c>
      <c r="C128" s="201">
        <f t="shared" si="31"/>
        <v>0.44051736855413604</v>
      </c>
      <c r="D128" s="201">
        <f t="shared" si="31"/>
        <v>0.44051736855413604</v>
      </c>
      <c r="E128" s="201">
        <f t="shared" si="31"/>
        <v>0.44051736855413615</v>
      </c>
      <c r="F128" s="201">
        <f t="shared" si="31"/>
        <v>0.44051736855413609</v>
      </c>
      <c r="G128" s="201">
        <f t="shared" si="31"/>
        <v>0.44051736855413615</v>
      </c>
      <c r="H128" s="201">
        <f t="shared" si="31"/>
        <v>0.44051736855413615</v>
      </c>
      <c r="I128" s="201">
        <f t="shared" si="31"/>
        <v>0.44051736855413609</v>
      </c>
      <c r="J128" s="201">
        <f t="shared" si="31"/>
        <v>0.4405173685541362</v>
      </c>
      <c r="K128" s="201">
        <f t="shared" si="31"/>
        <v>0.44051736855413609</v>
      </c>
      <c r="L128" s="201">
        <f t="shared" si="31"/>
        <v>0.44051736855413609</v>
      </c>
      <c r="M128" s="201">
        <f t="shared" si="31"/>
        <v>0.44051736855413615</v>
      </c>
      <c r="N128" s="201">
        <f t="shared" si="31"/>
        <v>0.44051736855413604</v>
      </c>
      <c r="O128" s="201">
        <f t="shared" si="31"/>
        <v>0.44051736855413615</v>
      </c>
      <c r="P128" s="201">
        <f t="shared" si="31"/>
        <v>0.44051736855413609</v>
      </c>
      <c r="Q128" s="201">
        <f t="shared" si="31"/>
        <v>0.44051736855413609</v>
      </c>
    </row>
    <row r="129" spans="1:17" x14ac:dyDescent="0.25">
      <c r="A129" s="72" t="s">
        <v>235</v>
      </c>
      <c r="B129" s="276">
        <f t="shared" ref="B129:Q129" si="32">IF(B$91=0,0,B$91/B$81)</f>
        <v>0.42933094745845624</v>
      </c>
      <c r="C129" s="276">
        <f t="shared" si="32"/>
        <v>0.42933094745845624</v>
      </c>
      <c r="D129" s="276">
        <f t="shared" si="32"/>
        <v>0.42933094745845624</v>
      </c>
      <c r="E129" s="276">
        <f t="shared" si="32"/>
        <v>0.42933094745845629</v>
      </c>
      <c r="F129" s="276">
        <f t="shared" si="32"/>
        <v>0.42933094745845624</v>
      </c>
      <c r="G129" s="276">
        <f t="shared" si="32"/>
        <v>0.42933094745845629</v>
      </c>
      <c r="H129" s="276">
        <f t="shared" si="32"/>
        <v>0.42933094745845618</v>
      </c>
      <c r="I129" s="276">
        <f t="shared" si="32"/>
        <v>0.42933094745845624</v>
      </c>
      <c r="J129" s="276">
        <f t="shared" si="32"/>
        <v>0.42933094745845624</v>
      </c>
      <c r="K129" s="276">
        <f t="shared" si="32"/>
        <v>0.42933094745845629</v>
      </c>
      <c r="L129" s="276">
        <f t="shared" si="32"/>
        <v>0.42933094745845624</v>
      </c>
      <c r="M129" s="276">
        <f t="shared" si="32"/>
        <v>0.42933094745845624</v>
      </c>
      <c r="N129" s="276">
        <f t="shared" si="32"/>
        <v>0.42933094745845624</v>
      </c>
      <c r="O129" s="276">
        <f t="shared" si="32"/>
        <v>0.42933094745845629</v>
      </c>
      <c r="P129" s="276">
        <f t="shared" si="32"/>
        <v>0.42933094745845624</v>
      </c>
      <c r="Q129" s="276">
        <f t="shared" si="32"/>
        <v>0.42933094745845624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551.38999241168983</v>
      </c>
      <c r="C133" s="230">
        <f t="shared" si="33"/>
        <v>506.12182853492345</v>
      </c>
      <c r="D133" s="230">
        <f t="shared" si="33"/>
        <v>623.04607330485601</v>
      </c>
      <c r="E133" s="230">
        <f t="shared" si="33"/>
        <v>749.66146489841333</v>
      </c>
      <c r="F133" s="230">
        <f t="shared" si="33"/>
        <v>464.50203296769399</v>
      </c>
      <c r="G133" s="230">
        <f t="shared" si="33"/>
        <v>578.67321000131801</v>
      </c>
      <c r="H133" s="230">
        <f t="shared" si="33"/>
        <v>515.93278138271387</v>
      </c>
      <c r="I133" s="230">
        <f t="shared" si="33"/>
        <v>439.40801934606441</v>
      </c>
      <c r="J133" s="230">
        <f t="shared" si="33"/>
        <v>249.09658689381999</v>
      </c>
      <c r="K133" s="230">
        <f t="shared" si="33"/>
        <v>389.13058092714238</v>
      </c>
      <c r="L133" s="230">
        <f t="shared" si="33"/>
        <v>0</v>
      </c>
      <c r="M133" s="230">
        <f t="shared" si="33"/>
        <v>0</v>
      </c>
      <c r="N133" s="230">
        <f t="shared" si="33"/>
        <v>0</v>
      </c>
      <c r="O133" s="230">
        <f t="shared" si="33"/>
        <v>0</v>
      </c>
      <c r="P133" s="230">
        <f t="shared" si="33"/>
        <v>0</v>
      </c>
      <c r="Q133" s="230">
        <f t="shared" si="33"/>
        <v>0</v>
      </c>
    </row>
    <row r="134" spans="1:17" x14ac:dyDescent="0.25">
      <c r="A134" s="132" t="s">
        <v>83</v>
      </c>
      <c r="B134" s="229">
        <f>IF(B$6=0,0,B$6/PPA!B$10*1000)</f>
        <v>2.7569499620584494</v>
      </c>
      <c r="C134" s="229">
        <f>IF(C$6=0,0,C$6/PPA!C$10*1000)</f>
        <v>2.5306091426746171</v>
      </c>
      <c r="D134" s="229">
        <f>IF(D$6=0,0,D$6/PPA!D$10*1000)</f>
        <v>3.1152303665242806</v>
      </c>
      <c r="E134" s="229">
        <f>IF(E$6=0,0,E$6/PPA!E$10*1000)</f>
        <v>3.7483073244920666</v>
      </c>
      <c r="F134" s="229">
        <f>IF(F$6=0,0,F$6/PPA!F$10*1000)</f>
        <v>2.3225101648384698</v>
      </c>
      <c r="G134" s="229">
        <f>IF(G$6=0,0,G$6/PPA!G$10*1000)</f>
        <v>2.8933660500065903</v>
      </c>
      <c r="H134" s="229">
        <f>IF(H$6=0,0,H$6/PPA!H$10*1000)</f>
        <v>2.5796639069135687</v>
      </c>
      <c r="I134" s="229">
        <f>IF(I$6=0,0,I$6/PPA!I$10*1000)</f>
        <v>2.1970400967303219</v>
      </c>
      <c r="J134" s="229">
        <f>IF(J$6=0,0,J$6/PPA!J$10*1000)</f>
        <v>1.2454829344691001</v>
      </c>
      <c r="K134" s="229">
        <f>IF(K$6=0,0,K$6/PPA!K$10*1000)</f>
        <v>1.9456529046357118</v>
      </c>
      <c r="L134" s="229">
        <f>IF(L$6=0,0,L$6/PPA!L$10*1000)</f>
        <v>0</v>
      </c>
      <c r="M134" s="229">
        <f>IF(M$6=0,0,M$6/PPA!M$10*1000)</f>
        <v>0</v>
      </c>
      <c r="N134" s="229">
        <f>IF(N$6=0,0,N$6/PPA!N$10*1000)</f>
        <v>0</v>
      </c>
      <c r="O134" s="229">
        <f>IF(O$6=0,0,O$6/PPA!O$10*1000)</f>
        <v>0</v>
      </c>
      <c r="P134" s="229">
        <f>IF(P$6=0,0,P$6/PPA!P$10*1000)</f>
        <v>0</v>
      </c>
      <c r="Q134" s="229">
        <f>IF(Q$6=0,0,Q$6/PPA!Q$10*1000)</f>
        <v>0</v>
      </c>
    </row>
    <row r="135" spans="1:17" x14ac:dyDescent="0.25">
      <c r="A135" s="76" t="s">
        <v>82</v>
      </c>
      <c r="B135" s="228">
        <f>IF(B$7=0,0,B$7/PPA!B$10*1000)</f>
        <v>3.8597299468818291</v>
      </c>
      <c r="C135" s="228">
        <f>IF(C$7=0,0,C$7/PPA!C$10*1000)</f>
        <v>3.5428527997444643</v>
      </c>
      <c r="D135" s="228">
        <f>IF(D$7=0,0,D$7/PPA!D$10*1000)</f>
        <v>4.3613225131339926</v>
      </c>
      <c r="E135" s="228">
        <f>IF(E$7=0,0,E$7/PPA!E$10*1000)</f>
        <v>5.2476302542888931</v>
      </c>
      <c r="F135" s="228">
        <f>IF(F$7=0,0,F$7/PPA!F$10*1000)</f>
        <v>3.2515142307738585</v>
      </c>
      <c r="G135" s="228">
        <f>IF(G$7=0,0,G$7/PPA!G$10*1000)</f>
        <v>4.0507124700092261</v>
      </c>
      <c r="H135" s="228">
        <f>IF(H$7=0,0,H$7/PPA!H$10*1000)</f>
        <v>3.6115294696789961</v>
      </c>
      <c r="I135" s="228">
        <f>IF(I$7=0,0,I$7/PPA!I$10*1000)</f>
        <v>3.0758561354224505</v>
      </c>
      <c r="J135" s="228">
        <f>IF(J$7=0,0,J$7/PPA!J$10*1000)</f>
        <v>1.7436761082567402</v>
      </c>
      <c r="K135" s="228">
        <f>IF(K$7=0,0,K$7/PPA!K$10*1000)</f>
        <v>2.7239140664899963</v>
      </c>
      <c r="L135" s="228">
        <f>IF(L$7=0,0,L$7/PPA!L$10*1000)</f>
        <v>0</v>
      </c>
      <c r="M135" s="228">
        <f>IF(M$7=0,0,M$7/PPA!M$10*1000)</f>
        <v>0</v>
      </c>
      <c r="N135" s="228">
        <f>IF(N$7=0,0,N$7/PPA!N$10*1000)</f>
        <v>0</v>
      </c>
      <c r="O135" s="228">
        <f>IF(O$7=0,0,O$7/PPA!O$10*1000)</f>
        <v>0</v>
      </c>
      <c r="P135" s="228">
        <f>IF(P$7=0,0,P$7/PPA!P$10*1000)</f>
        <v>0</v>
      </c>
      <c r="Q135" s="228">
        <f>IF(Q$7=0,0,Q$7/PPA!Q$10*1000)</f>
        <v>0</v>
      </c>
    </row>
    <row r="136" spans="1:17" x14ac:dyDescent="0.25">
      <c r="A136" s="76" t="s">
        <v>81</v>
      </c>
      <c r="B136" s="228">
        <f>IF(B$8=0,0,B$8/PPA!B$10*1000)</f>
        <v>22.055599696467596</v>
      </c>
      <c r="C136" s="228">
        <f>IF(C$8=0,0,C$8/PPA!C$10*1000)</f>
        <v>20.244873141396937</v>
      </c>
      <c r="D136" s="228">
        <f>IF(D$8=0,0,D$8/PPA!D$10*1000)</f>
        <v>24.921842932194245</v>
      </c>
      <c r="E136" s="228">
        <f>IF(E$8=0,0,E$8/PPA!E$10*1000)</f>
        <v>29.986458595936533</v>
      </c>
      <c r="F136" s="228">
        <f>IF(F$8=0,0,F$8/PPA!F$10*1000)</f>
        <v>18.580081318707759</v>
      </c>
      <c r="G136" s="228">
        <f>IF(G$8=0,0,G$8/PPA!G$10*1000)</f>
        <v>23.146928400052722</v>
      </c>
      <c r="H136" s="228">
        <f>IF(H$8=0,0,H$8/PPA!H$10*1000)</f>
        <v>20.63731125530855</v>
      </c>
      <c r="I136" s="228">
        <f>IF(I$8=0,0,I$8/PPA!I$10*1000)</f>
        <v>17.576320773842575</v>
      </c>
      <c r="J136" s="228">
        <f>IF(J$8=0,0,J$8/PPA!J$10*1000)</f>
        <v>9.9638634757528006</v>
      </c>
      <c r="K136" s="228">
        <f>IF(K$8=0,0,K$8/PPA!K$10*1000)</f>
        <v>15.565223237085695</v>
      </c>
      <c r="L136" s="228">
        <f>IF(L$8=0,0,L$8/PPA!L$10*1000)</f>
        <v>0</v>
      </c>
      <c r="M136" s="228">
        <f>IF(M$8=0,0,M$8/PPA!M$10*1000)</f>
        <v>0</v>
      </c>
      <c r="N136" s="228">
        <f>IF(N$8=0,0,N$8/PPA!N$10*1000)</f>
        <v>0</v>
      </c>
      <c r="O136" s="228">
        <f>IF(O$8=0,0,O$8/PPA!O$10*1000)</f>
        <v>0</v>
      </c>
      <c r="P136" s="228">
        <f>IF(P$8=0,0,P$8/PPA!P$10*1000)</f>
        <v>0</v>
      </c>
      <c r="Q136" s="228">
        <f>IF(Q$8=0,0,Q$8/PPA!Q$10*1000)</f>
        <v>0</v>
      </c>
    </row>
    <row r="137" spans="1:17" x14ac:dyDescent="0.25">
      <c r="A137" s="76" t="s">
        <v>80</v>
      </c>
      <c r="B137" s="228">
        <f>IF(B$9=0,0,B$9/PPA!B$10*1000)</f>
        <v>11.027799848233798</v>
      </c>
      <c r="C137" s="228">
        <f>IF(C$9=0,0,C$9/PPA!C$10*1000)</f>
        <v>10.122436570698468</v>
      </c>
      <c r="D137" s="228">
        <f>IF(D$9=0,0,D$9/PPA!D$10*1000)</f>
        <v>12.460921466097123</v>
      </c>
      <c r="E137" s="228">
        <f>IF(E$9=0,0,E$9/PPA!E$10*1000)</f>
        <v>14.993229297968266</v>
      </c>
      <c r="F137" s="228">
        <f>IF(F$9=0,0,F$9/PPA!F$10*1000)</f>
        <v>9.2900406593538793</v>
      </c>
      <c r="G137" s="228">
        <f>IF(G$9=0,0,G$9/PPA!G$10*1000)</f>
        <v>11.573464200026361</v>
      </c>
      <c r="H137" s="228">
        <f>IF(H$9=0,0,H$9/PPA!H$10*1000)</f>
        <v>10.318655627654275</v>
      </c>
      <c r="I137" s="228">
        <f>IF(I$9=0,0,I$9/PPA!I$10*1000)</f>
        <v>8.7881603869212874</v>
      </c>
      <c r="J137" s="228">
        <f>IF(J$9=0,0,J$9/PPA!J$10*1000)</f>
        <v>4.9819317378764003</v>
      </c>
      <c r="K137" s="228">
        <f>IF(K$9=0,0,K$9/PPA!K$10*1000)</f>
        <v>7.7826116185428473</v>
      </c>
      <c r="L137" s="228">
        <f>IF(L$9=0,0,L$9/PPA!L$10*1000)</f>
        <v>0</v>
      </c>
      <c r="M137" s="228">
        <f>IF(M$9=0,0,M$9/PPA!M$10*1000)</f>
        <v>0</v>
      </c>
      <c r="N137" s="228">
        <f>IF(N$9=0,0,N$9/PPA!N$10*1000)</f>
        <v>0</v>
      </c>
      <c r="O137" s="228">
        <f>IF(O$9=0,0,O$9/PPA!O$10*1000)</f>
        <v>0</v>
      </c>
      <c r="P137" s="228">
        <f>IF(P$9=0,0,P$9/PPA!P$10*1000)</f>
        <v>0</v>
      </c>
      <c r="Q137" s="228">
        <f>IF(Q$9=0,0,Q$9/PPA!Q$10*1000)</f>
        <v>0</v>
      </c>
    </row>
    <row r="138" spans="1:17" x14ac:dyDescent="0.25">
      <c r="A138" s="129" t="s">
        <v>79</v>
      </c>
      <c r="B138" s="227">
        <f>IF(B$10=0,0,B$10/PPA!B$10*1000)</f>
        <v>6.6166799089402781</v>
      </c>
      <c r="C138" s="227">
        <f>IF(C$10=0,0,C$10/PPA!C$10*1000)</f>
        <v>6.0734619424190814</v>
      </c>
      <c r="D138" s="227">
        <f>IF(D$10=0,0,D$10/PPA!D$10*1000)</f>
        <v>7.4765528796582732</v>
      </c>
      <c r="E138" s="227">
        <f>IF(E$10=0,0,E$10/PPA!E$10*1000)</f>
        <v>8.9959375787809588</v>
      </c>
      <c r="F138" s="227">
        <f>IF(F$10=0,0,F$10/PPA!F$10*1000)</f>
        <v>5.5740243956123301</v>
      </c>
      <c r="G138" s="227">
        <f>IF(G$10=0,0,G$10/PPA!G$10*1000)</f>
        <v>6.9440785200158164</v>
      </c>
      <c r="H138" s="227">
        <f>IF(H$10=0,0,H$10/PPA!H$10*1000)</f>
        <v>6.1911933765925653</v>
      </c>
      <c r="I138" s="227">
        <f>IF(I$10=0,0,I$10/PPA!I$10*1000)</f>
        <v>5.2728962321527719</v>
      </c>
      <c r="J138" s="227">
        <f>IF(J$10=0,0,J$10/PPA!J$10*1000)</f>
        <v>2.9891590427258401</v>
      </c>
      <c r="K138" s="227">
        <f>IF(K$10=0,0,K$10/PPA!K$10*1000)</f>
        <v>4.6695669711257084</v>
      </c>
      <c r="L138" s="227">
        <f>IF(L$10=0,0,L$10/PPA!L$10*1000)</f>
        <v>0</v>
      </c>
      <c r="M138" s="227">
        <f>IF(M$10=0,0,M$10/PPA!M$10*1000)</f>
        <v>0</v>
      </c>
      <c r="N138" s="227">
        <f>IF(N$10=0,0,N$10/PPA!N$10*1000)</f>
        <v>0</v>
      </c>
      <c r="O138" s="227">
        <f>IF(O$10=0,0,O$10/PPA!O$10*1000)</f>
        <v>0</v>
      </c>
      <c r="P138" s="227">
        <f>IF(P$10=0,0,P$10/PPA!P$10*1000)</f>
        <v>0</v>
      </c>
      <c r="Q138" s="227">
        <f>IF(Q$10=0,0,Q$10/PPA!Q$10*1000)</f>
        <v>0</v>
      </c>
    </row>
    <row r="139" spans="1:17" x14ac:dyDescent="0.25">
      <c r="A139" s="127" t="s">
        <v>241</v>
      </c>
      <c r="B139" s="225">
        <f>IF(B$15=0,0,B$15/PPA!B$10*1000)</f>
        <v>7.3255526568768587</v>
      </c>
      <c r="C139" s="225">
        <f>IF(C$15=0,0,C$15/PPA!C$10*1000)</f>
        <v>7.7194581445148067</v>
      </c>
      <c r="D139" s="225">
        <f>IF(D$15=0,0,D$15/PPA!D$10*1000)</f>
        <v>7.1385726089377703</v>
      </c>
      <c r="E139" s="225">
        <f>IF(E$15=0,0,E$15/PPA!E$10*1000)</f>
        <v>7.6959822270661231</v>
      </c>
      <c r="F139" s="225">
        <f>IF(F$15=0,0,F$15/PPA!F$10*1000)</f>
        <v>7.3606847963249855</v>
      </c>
      <c r="G139" s="225">
        <f>IF(G$15=0,0,G$15/PPA!G$10*1000)</f>
        <v>7.3901646432857069</v>
      </c>
      <c r="H139" s="225">
        <f>IF(H$15=0,0,H$15/PPA!H$10*1000)</f>
        <v>8.8802528302572856</v>
      </c>
      <c r="I139" s="225">
        <f>IF(I$15=0,0,I$15/PPA!I$10*1000)</f>
        <v>7.5529061088592124</v>
      </c>
      <c r="J139" s="225">
        <f>IF(J$15=0,0,J$15/PPA!J$10*1000)</f>
        <v>6.5212098322248897</v>
      </c>
      <c r="K139" s="225">
        <f>IF(K$15=0,0,K$15/PPA!K$10*1000)</f>
        <v>8.5467427289677609</v>
      </c>
      <c r="L139" s="225">
        <f>IF(L$15=0,0,L$15/PPA!L$10*1000)</f>
        <v>0</v>
      </c>
      <c r="M139" s="225">
        <f>IF(M$15=0,0,M$15/PPA!M$10*1000)</f>
        <v>0</v>
      </c>
      <c r="N139" s="225">
        <f>IF(N$15=0,0,N$15/PPA!N$10*1000)</f>
        <v>0</v>
      </c>
      <c r="O139" s="225">
        <f>IF(O$15=0,0,O$15/PPA!O$10*1000)</f>
        <v>0</v>
      </c>
      <c r="P139" s="225">
        <f>IF(P$15=0,0,P$15/PPA!P$10*1000)</f>
        <v>0</v>
      </c>
      <c r="Q139" s="225">
        <f>IF(Q$15=0,0,Q$15/PPA!Q$10*1000)</f>
        <v>0</v>
      </c>
    </row>
    <row r="140" spans="1:17" x14ac:dyDescent="0.25">
      <c r="A140" s="127" t="s">
        <v>240</v>
      </c>
      <c r="B140" s="226">
        <f>IF(B$16=0,0,B$16/PPA!B$10*1000)</f>
        <v>481.46867448806034</v>
      </c>
      <c r="C140" s="226">
        <f>IF(C$16=0,0,C$16/PPA!C$10*1000)</f>
        <v>438.73378536122004</v>
      </c>
      <c r="D140" s="226">
        <f>IF(D$16=0,0,D$16/PPA!D$10*1000)</f>
        <v>547.708135851782</v>
      </c>
      <c r="E140" s="226">
        <f>IF(E$16=0,0,E$16/PPA!E$10*1000)</f>
        <v>661.89173689306688</v>
      </c>
      <c r="F140" s="226">
        <f>IF(F$16=0,0,F$16/PPA!F$10*1000)</f>
        <v>401.76610007691613</v>
      </c>
      <c r="G140" s="226">
        <f>IF(G$16=0,0,G$16/PPA!G$10*1000)</f>
        <v>506.25190762173122</v>
      </c>
      <c r="H140" s="226">
        <f>IF(H$16=0,0,H$16/PPA!H$10*1000)</f>
        <v>443.98027973795917</v>
      </c>
      <c r="I140" s="226">
        <f>IF(I$16=0,0,I$16/PPA!I$10*1000)</f>
        <v>378.16060381467094</v>
      </c>
      <c r="J140" s="226">
        <f>IF(J$16=0,0,J$16/PPA!J$10*1000)</f>
        <v>207.15968635757008</v>
      </c>
      <c r="K140" s="226">
        <f>IF(K$16=0,0,K$16/PPA!K$10*1000)</f>
        <v>328.90410778036636</v>
      </c>
      <c r="L140" s="226">
        <f>IF(L$16=0,0,L$16/PPA!L$10*1000)</f>
        <v>0</v>
      </c>
      <c r="M140" s="226">
        <f>IF(M$16=0,0,M$16/PPA!M$10*1000)</f>
        <v>0</v>
      </c>
      <c r="N140" s="226">
        <f>IF(N$16=0,0,N$16/PPA!N$10*1000)</f>
        <v>0</v>
      </c>
      <c r="O140" s="226">
        <f>IF(O$16=0,0,O$16/PPA!O$10*1000)</f>
        <v>0</v>
      </c>
      <c r="P140" s="226">
        <f>IF(P$16=0,0,P$16/PPA!P$10*1000)</f>
        <v>0</v>
      </c>
      <c r="Q140" s="226">
        <f>IF(Q$16=0,0,Q$16/PPA!Q$10*1000)</f>
        <v>0</v>
      </c>
    </row>
    <row r="141" spans="1:17" x14ac:dyDescent="0.25">
      <c r="A141" s="72" t="s">
        <v>239</v>
      </c>
      <c r="B141" s="258">
        <f>IF(B$29=0,0,B$29/PPA!B$10*1000)</f>
        <v>16.279005904170727</v>
      </c>
      <c r="C141" s="258">
        <f>IF(C$29=0,0,C$29/PPA!C$10*1000)</f>
        <v>17.154351432255051</v>
      </c>
      <c r="D141" s="258">
        <f>IF(D$29=0,0,D$29/PPA!D$10*1000)</f>
        <v>15.863494686528313</v>
      </c>
      <c r="E141" s="258">
        <f>IF(E$29=0,0,E$29/PPA!E$10*1000)</f>
        <v>17.102182726813538</v>
      </c>
      <c r="F141" s="258">
        <f>IF(F$29=0,0,F$29/PPA!F$10*1000)</f>
        <v>16.357077325166564</v>
      </c>
      <c r="G141" s="258">
        <f>IF(G$29=0,0,G$29/PPA!G$10*1000)</f>
        <v>16.422588096190392</v>
      </c>
      <c r="H141" s="258">
        <f>IF(H$29=0,0,H$29/PPA!H$10*1000)</f>
        <v>19.733895178349442</v>
      </c>
      <c r="I141" s="258">
        <f>IF(I$29=0,0,I$29/PPA!I$10*1000)</f>
        <v>16.784235797464845</v>
      </c>
      <c r="J141" s="258">
        <f>IF(J$29=0,0,J$29/PPA!J$10*1000)</f>
        <v>14.491577404944138</v>
      </c>
      <c r="K141" s="258">
        <f>IF(K$29=0,0,K$29/PPA!K$10*1000)</f>
        <v>18.992761619928281</v>
      </c>
      <c r="L141" s="258">
        <f>IF(L$29=0,0,L$29/PPA!L$10*1000)</f>
        <v>0</v>
      </c>
      <c r="M141" s="258">
        <f>IF(M$29=0,0,M$29/PPA!M$10*1000)</f>
        <v>0</v>
      </c>
      <c r="N141" s="258">
        <f>IF(N$29=0,0,N$29/PPA!N$10*1000)</f>
        <v>0</v>
      </c>
      <c r="O141" s="258">
        <f>IF(O$29=0,0,O$29/PPA!O$10*1000)</f>
        <v>0</v>
      </c>
      <c r="P141" s="258">
        <f>IF(P$29=0,0,P$29/PPA!P$10*1000)</f>
        <v>0</v>
      </c>
      <c r="Q141" s="258">
        <f>IF(Q$29=0,0,Q$29/PPA!Q$10*1000)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409.2915672015157</v>
      </c>
      <c r="C143" s="230">
        <f t="shared" si="34"/>
        <v>355.22133987293967</v>
      </c>
      <c r="D143" s="230">
        <f t="shared" si="34"/>
        <v>437.28455973254529</v>
      </c>
      <c r="E143" s="230">
        <f t="shared" si="34"/>
        <v>520.57721544524384</v>
      </c>
      <c r="F143" s="230">
        <f t="shared" si="34"/>
        <v>322.55782938468724</v>
      </c>
      <c r="G143" s="230">
        <f t="shared" si="34"/>
        <v>401.84016708937889</v>
      </c>
      <c r="H143" s="230">
        <f t="shared" si="34"/>
        <v>350.61033397579786</v>
      </c>
      <c r="I143" s="230">
        <f t="shared" si="34"/>
        <v>285.15247686448623</v>
      </c>
      <c r="J143" s="230">
        <f t="shared" si="34"/>
        <v>161.65046062876024</v>
      </c>
      <c r="K143" s="230">
        <f t="shared" si="34"/>
        <v>252.52508850481649</v>
      </c>
      <c r="L143" s="230">
        <f t="shared" si="34"/>
        <v>521.85881457501682</v>
      </c>
      <c r="M143" s="230">
        <f t="shared" si="34"/>
        <v>185.76093215887289</v>
      </c>
      <c r="N143" s="230">
        <f t="shared" si="34"/>
        <v>212.63252072732044</v>
      </c>
      <c r="O143" s="230">
        <f t="shared" si="34"/>
        <v>208.63693499808306</v>
      </c>
      <c r="P143" s="230">
        <f t="shared" si="34"/>
        <v>250.51555336590229</v>
      </c>
      <c r="Q143" s="230">
        <f t="shared" si="34"/>
        <v>275.03495872878398</v>
      </c>
    </row>
    <row r="144" spans="1:17" x14ac:dyDescent="0.25">
      <c r="A144" s="132" t="s">
        <v>83</v>
      </c>
      <c r="B144" s="229">
        <f>IF(B$32=0,0,B$32/PPA!B$11*1000)</f>
        <v>1.2658202699512535</v>
      </c>
      <c r="C144" s="229">
        <f>IF(C$32=0,0,C$32/PPA!C$11*1000)</f>
        <v>1.0985967177501761</v>
      </c>
      <c r="D144" s="229">
        <f>IF(D$32=0,0,D$32/PPA!D$11*1000)</f>
        <v>1.3523944879461369</v>
      </c>
      <c r="E144" s="229">
        <f>IF(E$32=0,0,E$32/PPA!E$11*1000)</f>
        <v>1.6099945471413328</v>
      </c>
      <c r="F144" s="229">
        <f>IF(F$32=0,0,F$32/PPA!F$11*1000)</f>
        <v>0.99757794048463178</v>
      </c>
      <c r="G144" s="229">
        <f>IF(G$32=0,0,G$32/PPA!G$11*1000)</f>
        <v>1.2427752476314669</v>
      </c>
      <c r="H144" s="229">
        <f>IF(H$32=0,0,H$32/PPA!H$11*1000)</f>
        <v>1.0843362120442441</v>
      </c>
      <c r="I144" s="229">
        <f>IF(I$32=0,0,I$32/PPA!I$11*1000)</f>
        <v>0.88189401924363897</v>
      </c>
      <c r="J144" s="229">
        <f>IF(J$32=0,0,J$32/PPA!J$11*1000)</f>
        <v>0.4999380542089118</v>
      </c>
      <c r="K144" s="229">
        <f>IF(K$32=0,0,K$32/PPA!K$11*1000)</f>
        <v>0.78098695725937095</v>
      </c>
      <c r="L144" s="229">
        <f>IF(L$32=0,0,L$32/PPA!L$11*1000)</f>
        <v>1.6139581620467429</v>
      </c>
      <c r="M144" s="229">
        <f>IF(M$32=0,0,M$32/PPA!M$11*1000)</f>
        <v>0.57450475928317712</v>
      </c>
      <c r="N144" s="229">
        <f>IF(N$32=0,0,N$32/PPA!N$11*1000)</f>
        <v>0.65761079962576785</v>
      </c>
      <c r="O144" s="229">
        <f>IF(O$32=0,0,O$32/PPA!O$11*1000)</f>
        <v>0.64525361024857619</v>
      </c>
      <c r="P144" s="229">
        <f>IF(P$32=0,0,P$32/PPA!P$11*1000)</f>
        <v>0.7747720471174171</v>
      </c>
      <c r="Q144" s="229">
        <f>IF(Q$32=0,0,Q$32/PPA!Q$11*1000)</f>
        <v>0.85060346609264847</v>
      </c>
    </row>
    <row r="145" spans="1:17" x14ac:dyDescent="0.25">
      <c r="A145" s="76" t="s">
        <v>82</v>
      </c>
      <c r="B145" s="228">
        <f>IF(B$33=0,0,B$33/PPA!B$11*1000)</f>
        <v>1.796294081794672</v>
      </c>
      <c r="C145" s="228">
        <f>IF(C$33=0,0,C$33/PPA!C$11*1000)</f>
        <v>1.5589912953832599</v>
      </c>
      <c r="D145" s="228">
        <f>IF(D$33=0,0,D$33/PPA!D$11*1000)</f>
        <v>1.3786088621174946</v>
      </c>
      <c r="E145" s="228">
        <f>IF(E$33=0,0,E$33/PPA!E$11*1000)</f>
        <v>2.2847032437417365</v>
      </c>
      <c r="F145" s="228">
        <f>IF(F$33=0,0,F$33/PPA!F$11*1000)</f>
        <v>1.4156380594936031</v>
      </c>
      <c r="G145" s="228">
        <f>IF(G$33=0,0,G$33/PPA!G$11*1000)</f>
        <v>1.763591463428912</v>
      </c>
      <c r="H145" s="228">
        <f>IF(H$33=0,0,H$33/PPA!H$11*1000)</f>
        <v>1.5387545661958288</v>
      </c>
      <c r="I145" s="228">
        <f>IF(I$33=0,0,I$33/PPA!I$11*1000)</f>
        <v>1.2514738823059532</v>
      </c>
      <c r="J145" s="228">
        <f>IF(J$33=0,0,J$33/PPA!J$11*1000)</f>
        <v>0.70944966624210815</v>
      </c>
      <c r="K145" s="228">
        <f>IF(K$33=0,0,K$33/PPA!K$11*1000)</f>
        <v>1.1082791787951549</v>
      </c>
      <c r="L145" s="228">
        <f>IF(L$33=0,0,L$33/PPA!L$11*1000)</f>
        <v>2.2903279111341894</v>
      </c>
      <c r="M145" s="228">
        <f>IF(M$33=0,0,M$33/PPA!M$11*1000)</f>
        <v>0.8152654239791759</v>
      </c>
      <c r="N145" s="228">
        <f>IF(N$33=0,0,N$33/PPA!N$11*1000)</f>
        <v>0.93319914014137151</v>
      </c>
      <c r="O145" s="228">
        <f>IF(O$33=0,0,O$33/PPA!O$11*1000)</f>
        <v>0.91566335984712777</v>
      </c>
      <c r="P145" s="228">
        <f>IF(P$33=0,0,P$33/PPA!P$11*1000)</f>
        <v>1.0994597542908313</v>
      </c>
      <c r="Q145" s="228">
        <f>IF(Q$33=0,0,Q$33/PPA!Q$11*1000)</f>
        <v>1.2070702360889667</v>
      </c>
    </row>
    <row r="146" spans="1:17" x14ac:dyDescent="0.25">
      <c r="A146" s="76" t="s">
        <v>81</v>
      </c>
      <c r="B146" s="228">
        <f>IF(B$34=0,0,B$34/PPA!B$11*1000)</f>
        <v>6.391928061482675</v>
      </c>
      <c r="C146" s="228">
        <f>IF(C$34=0,0,C$34/PPA!C$11*1000)</f>
        <v>5.5475104603203524</v>
      </c>
      <c r="D146" s="228">
        <f>IF(D$34=0,0,D$34/PPA!D$11*1000)</f>
        <v>5.4777447556578212</v>
      </c>
      <c r="E146" s="228">
        <f>IF(E$34=0,0,E$34/PPA!E$11*1000)</f>
        <v>1.3578728891224683</v>
      </c>
      <c r="F146" s="228">
        <f>IF(F$34=0,0,F$34/PPA!F$11*1000)</f>
        <v>5.0374026887287604</v>
      </c>
      <c r="G146" s="228">
        <f>IF(G$34=0,0,G$34/PPA!G$11*1000)</f>
        <v>6.2755591516618416</v>
      </c>
      <c r="H146" s="228">
        <f>IF(H$34=0,0,H$34/PPA!H$11*1000)</f>
        <v>5.4755001372464536</v>
      </c>
      <c r="I146" s="228">
        <f>IF(I$34=0,0,I$34/PPA!I$11*1000)</f>
        <v>4.453241319223177</v>
      </c>
      <c r="J146" s="228">
        <f>IF(J$34=0,0,J$34/PPA!J$11*1000)</f>
        <v>2.5245037969126929</v>
      </c>
      <c r="K146" s="228">
        <f>IF(K$34=0,0,K$34/PPA!K$11*1000)</f>
        <v>3.9436976688249628</v>
      </c>
      <c r="L146" s="228">
        <f>IF(L$34=0,0,L$34/PPA!L$11*1000)</f>
        <v>8.1498967198896697</v>
      </c>
      <c r="M146" s="228">
        <f>IF(M$34=0,0,M$34/PPA!M$11*1000)</f>
        <v>2.9010383065353378</v>
      </c>
      <c r="N146" s="228">
        <f>IF(N$34=0,0,N$34/PPA!N$11*1000)</f>
        <v>3.3206933270422958</v>
      </c>
      <c r="O146" s="228">
        <f>IF(O$34=0,0,O$34/PPA!O$11*1000)</f>
        <v>3.2582940532937652</v>
      </c>
      <c r="P146" s="228">
        <f>IF(P$34=0,0,P$34/PPA!P$11*1000)</f>
        <v>3.9123146522317156</v>
      </c>
      <c r="Q146" s="228">
        <f>IF(Q$34=0,0,Q$34/PPA!Q$11*1000)</f>
        <v>4.295235503158283</v>
      </c>
    </row>
    <row r="147" spans="1:17" x14ac:dyDescent="0.25">
      <c r="A147" s="76" t="s">
        <v>80</v>
      </c>
      <c r="B147" s="228">
        <f>IF(B$35=0,0,B$35/PPA!B$11*1000)</f>
        <v>5.0632810798050141</v>
      </c>
      <c r="C147" s="228">
        <f>IF(C$35=0,0,C$35/PPA!C$11*1000)</f>
        <v>4.3943868710007044</v>
      </c>
      <c r="D147" s="228">
        <f>IF(D$35=0,0,D$35/PPA!D$11*1000)</f>
        <v>5.4095779517845477</v>
      </c>
      <c r="E147" s="228">
        <f>IF(E$35=0,0,E$35/PPA!E$11*1000)</f>
        <v>6.4399781885653313</v>
      </c>
      <c r="F147" s="228">
        <f>IF(F$35=0,0,F$35/PPA!F$11*1000)</f>
        <v>3.9903117619385271</v>
      </c>
      <c r="G147" s="228">
        <f>IF(G$35=0,0,G$35/PPA!G$11*1000)</f>
        <v>4.9711009905258674</v>
      </c>
      <c r="H147" s="228">
        <f>IF(H$35=0,0,H$35/PPA!H$11*1000)</f>
        <v>4.3373448481769765</v>
      </c>
      <c r="I147" s="228">
        <f>IF(I$35=0,0,I$35/PPA!I$11*1000)</f>
        <v>3.5275760769745559</v>
      </c>
      <c r="J147" s="228">
        <f>IF(J$35=0,0,J$35/PPA!J$11*1000)</f>
        <v>1.9997522168356472</v>
      </c>
      <c r="K147" s="228">
        <f>IF(K$35=0,0,K$35/PPA!K$11*1000)</f>
        <v>3.1239478290374838</v>
      </c>
      <c r="L147" s="228">
        <f>IF(L$35=0,0,L$35/PPA!L$11*1000)</f>
        <v>6.4558326481869717</v>
      </c>
      <c r="M147" s="228">
        <f>IF(M$35=0,0,M$35/PPA!M$11*1000)</f>
        <v>2.2980190371327085</v>
      </c>
      <c r="N147" s="228">
        <f>IF(N$35=0,0,N$35/PPA!N$11*1000)</f>
        <v>2.6304431985030714</v>
      </c>
      <c r="O147" s="228">
        <f>IF(O$35=0,0,O$35/PPA!O$11*1000)</f>
        <v>2.5810144409943048</v>
      </c>
      <c r="P147" s="228">
        <f>IF(P$35=0,0,P$35/PPA!P$11*1000)</f>
        <v>3.0990881884696684</v>
      </c>
      <c r="Q147" s="228">
        <f>IF(Q$35=0,0,Q$35/PPA!Q$11*1000)</f>
        <v>3.4024138643705939</v>
      </c>
    </row>
    <row r="148" spans="1:17" x14ac:dyDescent="0.25">
      <c r="A148" s="129" t="s">
        <v>79</v>
      </c>
      <c r="B148" s="227">
        <f>IF(B$36=0,0,B$36/PPA!B$11*1000)</f>
        <v>3.0379686478830097</v>
      </c>
      <c r="C148" s="227">
        <f>IF(C$36=0,0,C$36/PPA!C$11*1000)</f>
        <v>2.6366321226004223</v>
      </c>
      <c r="D148" s="227">
        <f>IF(D$36=0,0,D$36/PPA!D$11*1000)</f>
        <v>3.2457467710707286</v>
      </c>
      <c r="E148" s="227">
        <f>IF(E$36=0,0,E$36/PPA!E$11*1000)</f>
        <v>3.8639869131391991</v>
      </c>
      <c r="F148" s="227">
        <f>IF(F$36=0,0,F$36/PPA!F$11*1000)</f>
        <v>2.3941870571631161</v>
      </c>
      <c r="G148" s="227">
        <f>IF(G$36=0,0,G$36/PPA!G$11*1000)</f>
        <v>2.9826605943155209</v>
      </c>
      <c r="H148" s="227">
        <f>IF(H$36=0,0,H$36/PPA!H$11*1000)</f>
        <v>2.6024069089061856</v>
      </c>
      <c r="I148" s="227">
        <f>IF(I$36=0,0,I$36/PPA!I$11*1000)</f>
        <v>2.1165456461847332</v>
      </c>
      <c r="J148" s="227">
        <f>IF(J$36=0,0,J$36/PPA!J$11*1000)</f>
        <v>1.199851330101388</v>
      </c>
      <c r="K148" s="227">
        <f>IF(K$36=0,0,K$36/PPA!K$11*1000)</f>
        <v>1.8743686974224905</v>
      </c>
      <c r="L148" s="227">
        <f>IF(L$36=0,0,L$36/PPA!L$11*1000)</f>
        <v>3.8734995889121833</v>
      </c>
      <c r="M148" s="227">
        <f>IF(M$36=0,0,M$36/PPA!M$11*1000)</f>
        <v>1.3788114222796251</v>
      </c>
      <c r="N148" s="227">
        <f>IF(N$36=0,0,N$36/PPA!N$11*1000)</f>
        <v>1.5782659191018429</v>
      </c>
      <c r="O148" s="227">
        <f>IF(O$36=0,0,O$36/PPA!O$11*1000)</f>
        <v>1.5486086645965829</v>
      </c>
      <c r="P148" s="227">
        <f>IF(P$36=0,0,P$36/PPA!P$11*1000)</f>
        <v>1.8594529130818012</v>
      </c>
      <c r="Q148" s="227">
        <f>IF(Q$36=0,0,Q$36/PPA!Q$11*1000)</f>
        <v>2.0414483186223564</v>
      </c>
    </row>
    <row r="149" spans="1:17" x14ac:dyDescent="0.25">
      <c r="A149" s="127" t="s">
        <v>238</v>
      </c>
      <c r="B149" s="225">
        <f>IF(B$41=0,0,B$41/PPA!B$11*1000)</f>
        <v>6.803186868541812</v>
      </c>
      <c r="C149" s="225">
        <f>IF(C$41=0,0,C$41/PPA!C$11*1000)</f>
        <v>7.6751071398698176</v>
      </c>
      <c r="D149" s="225">
        <f>IF(D$41=0,0,D$41/PPA!D$11*1000)</f>
        <v>5.6057098839314792</v>
      </c>
      <c r="E149" s="225">
        <f>IF(E$41=0,0,E$41/PPA!E$11*1000)</f>
        <v>5.9694405640522543</v>
      </c>
      <c r="F149" s="225">
        <f>IF(F$41=0,0,F$41/PPA!F$11*1000)</f>
        <v>7.4551967430104336</v>
      </c>
      <c r="G149" s="225">
        <f>IF(G$41=0,0,G$41/PPA!G$11*1000)</f>
        <v>6.1550480630066282</v>
      </c>
      <c r="H149" s="225">
        <f>IF(H$41=0,0,H$41/PPA!H$11*1000)</f>
        <v>9.3172059635138975</v>
      </c>
      <c r="I149" s="225">
        <f>IF(I$41=0,0,I$41/PPA!I$11*1000)</f>
        <v>7.5609348649724861</v>
      </c>
      <c r="J149" s="225">
        <f>IF(J$41=0,0,J$41/PPA!J$11*1000)</f>
        <v>7.9700343795187347</v>
      </c>
      <c r="K149" s="225">
        <f>IF(K$41=0,0,K$41/PPA!K$11*1000)</f>
        <v>9.7521056171010354</v>
      </c>
      <c r="L149" s="225">
        <f>IF(L$41=0,0,L$41/PPA!L$11*1000)</f>
        <v>19.943517201245051</v>
      </c>
      <c r="M149" s="225">
        <f>IF(M$41=0,0,M$41/PPA!M$11*1000)</f>
        <v>17.045367706520381</v>
      </c>
      <c r="N149" s="225">
        <f>IF(N$41=0,0,N$41/PPA!N$11*1000)</f>
        <v>15.39982317841821</v>
      </c>
      <c r="O149" s="225">
        <f>IF(O$41=0,0,O$41/PPA!O$11*1000)</f>
        <v>15.304331776775157</v>
      </c>
      <c r="P149" s="225">
        <f>IF(P$41=0,0,P$41/PPA!P$11*1000)</f>
        <v>19.956863873897156</v>
      </c>
      <c r="Q149" s="225">
        <f>IF(Q$41=0,0,Q$41/PPA!Q$11*1000)</f>
        <v>20.185775861930381</v>
      </c>
    </row>
    <row r="150" spans="1:17" x14ac:dyDescent="0.25">
      <c r="A150" s="127" t="s">
        <v>237</v>
      </c>
      <c r="B150" s="226">
        <f>IF(B$54=0,0,B$54/PPA!B$11*1000)</f>
        <v>354.92896966997245</v>
      </c>
      <c r="C150" s="226">
        <f>IF(C$54=0,0,C$54/PPA!C$11*1000)</f>
        <v>304.88120049702457</v>
      </c>
      <c r="D150" s="226">
        <f>IF(D$54=0,0,D$54/PPA!D$11*1000)</f>
        <v>383.94335974638761</v>
      </c>
      <c r="E150" s="226">
        <f>IF(E$54=0,0,E$54/PPA!E$11*1000)</f>
        <v>462.56699495303673</v>
      </c>
      <c r="F150" s="226">
        <f>IF(F$54=0,0,F$54/PPA!F$11*1000)</f>
        <v>275.97977028636035</v>
      </c>
      <c r="G150" s="226">
        <f>IF(G$54=0,0,G$54/PPA!G$11*1000)</f>
        <v>349.40269524154536</v>
      </c>
      <c r="H150" s="226">
        <f>IF(H$54=0,0,H$54/PPA!H$11*1000)</f>
        <v>297.81606500827917</v>
      </c>
      <c r="I150" s="226">
        <f>IF(I$54=0,0,I$54/PPA!I$11*1000)</f>
        <v>242.2446682353899</v>
      </c>
      <c r="J150" s="226">
        <f>IF(J$54=0,0,J$54/PPA!J$11*1000)</f>
        <v>130.75377378411849</v>
      </c>
      <c r="K150" s="226">
        <f>IF(K$54=0,0,K$54/PPA!K$11*1000)</f>
        <v>209.07379822234441</v>
      </c>
      <c r="L150" s="226">
        <f>IF(L$54=0,0,L$54/PPA!L$11*1000)</f>
        <v>432.43837099035892</v>
      </c>
      <c r="M150" s="226">
        <f>IF(M$54=0,0,M$54/PPA!M$11*1000)</f>
        <v>136.1847473966796</v>
      </c>
      <c r="N150" s="226">
        <f>IF(N$54=0,0,N$54/PPA!N$11*1000)</f>
        <v>163.22010954337509</v>
      </c>
      <c r="O150" s="226">
        <f>IF(O$54=0,0,O$54/PPA!O$11*1000)</f>
        <v>159.80710190737614</v>
      </c>
      <c r="P150" s="226">
        <f>IF(P$54=0,0,P$54/PPA!P$11*1000)</f>
        <v>189.06431220372536</v>
      </c>
      <c r="Q150" s="226">
        <f>IF(Q$54=0,0,Q$54/PPA!Q$11*1000)</f>
        <v>210.6457599497063</v>
      </c>
    </row>
    <row r="151" spans="1:17" x14ac:dyDescent="0.25">
      <c r="A151" s="72" t="s">
        <v>236</v>
      </c>
      <c r="B151" s="258">
        <f>IF(B$67=0,0,B$67/PPA!B$11*1000)</f>
        <v>30.004118522084806</v>
      </c>
      <c r="C151" s="258">
        <f>IF(C$67=0,0,C$67/PPA!C$11*1000)</f>
        <v>27.428914768990374</v>
      </c>
      <c r="D151" s="258">
        <f>IF(D$67=0,0,D$67/PPA!D$11*1000)</f>
        <v>30.871417273649442</v>
      </c>
      <c r="E151" s="258">
        <f>IF(E$67=0,0,E$67/PPA!E$11*1000)</f>
        <v>36.484244146444802</v>
      </c>
      <c r="F151" s="258">
        <f>IF(F$67=0,0,F$67/PPA!F$11*1000)</f>
        <v>25.287744847507831</v>
      </c>
      <c r="G151" s="258">
        <f>IF(G$67=0,0,G$67/PPA!G$11*1000)</f>
        <v>29.046736337263326</v>
      </c>
      <c r="H151" s="258">
        <f>IF(H$67=0,0,H$67/PPA!H$11*1000)</f>
        <v>28.438720331435068</v>
      </c>
      <c r="I151" s="258">
        <f>IF(I$67=0,0,I$67/PPA!I$11*1000)</f>
        <v>23.116142820191779</v>
      </c>
      <c r="J151" s="258">
        <f>IF(J$67=0,0,J$67/PPA!J$11*1000)</f>
        <v>15.993157400822271</v>
      </c>
      <c r="K151" s="258">
        <f>IF(K$67=0,0,K$67/PPA!K$11*1000)</f>
        <v>22.867904334031568</v>
      </c>
      <c r="L151" s="258">
        <f>IF(L$67=0,0,L$67/PPA!L$11*1000)</f>
        <v>47.093411353243056</v>
      </c>
      <c r="M151" s="258">
        <f>IF(M$67=0,0,M$67/PPA!M$11*1000)</f>
        <v>24.563178106462878</v>
      </c>
      <c r="N151" s="258">
        <f>IF(N$67=0,0,N$67/PPA!N$11*1000)</f>
        <v>24.892375621112794</v>
      </c>
      <c r="O151" s="258">
        <f>IF(O$67=0,0,O$67/PPA!O$11*1000)</f>
        <v>24.576667184951411</v>
      </c>
      <c r="P151" s="258">
        <f>IF(P$67=0,0,P$67/PPA!P$11*1000)</f>
        <v>30.749289733088339</v>
      </c>
      <c r="Q151" s="258">
        <f>IF(Q$67=0,0,Q$67/PPA!Q$11*1000)</f>
        <v>32.406651528814479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296.97353222480217</v>
      </c>
      <c r="C153" s="230">
        <f t="shared" si="35"/>
        <v>256.80584664474168</v>
      </c>
      <c r="D153" s="230">
        <f t="shared" si="35"/>
        <v>316.13312315909195</v>
      </c>
      <c r="E153" s="230">
        <f t="shared" si="35"/>
        <v>383.91934741410785</v>
      </c>
      <c r="F153" s="230">
        <f t="shared" si="35"/>
        <v>229.43278686640457</v>
      </c>
      <c r="G153" s="230">
        <f t="shared" si="35"/>
        <v>284.37548358960834</v>
      </c>
      <c r="H153" s="230">
        <f t="shared" si="35"/>
        <v>248.55390045059517</v>
      </c>
      <c r="I153" s="230">
        <f t="shared" si="35"/>
        <v>211.68760939173399</v>
      </c>
      <c r="J153" s="230">
        <f t="shared" si="35"/>
        <v>119.26127109748813</v>
      </c>
      <c r="K153" s="230">
        <f t="shared" si="35"/>
        <v>202.03839616064559</v>
      </c>
      <c r="L153" s="230">
        <f t="shared" si="35"/>
        <v>417.52492215054139</v>
      </c>
      <c r="M153" s="230">
        <f t="shared" si="35"/>
        <v>138.56869224036598</v>
      </c>
      <c r="N153" s="230">
        <f t="shared" si="35"/>
        <v>158.61360073149234</v>
      </c>
      <c r="O153" s="230">
        <f t="shared" si="35"/>
        <v>155.63308656847551</v>
      </c>
      <c r="P153" s="230">
        <f t="shared" si="35"/>
        <v>186.87251518578589</v>
      </c>
      <c r="Q153" s="230">
        <f t="shared" si="35"/>
        <v>205.16280850074463</v>
      </c>
    </row>
    <row r="154" spans="1:17" x14ac:dyDescent="0.25">
      <c r="A154" s="132" t="s">
        <v>83</v>
      </c>
      <c r="B154" s="275">
        <f>IF(B$82=0,0,B$82/PPA!B$12*1000)</f>
        <v>6.0664870009622014</v>
      </c>
      <c r="C154" s="275">
        <f>IF(C$82=0,0,C$82/PPA!C$12*1000)</f>
        <v>5.2459534651799089</v>
      </c>
      <c r="D154" s="275">
        <f>IF(D$82=0,0,D$82/PPA!D$12*1000)</f>
        <v>6.4578734268024602</v>
      </c>
      <c r="E154" s="275">
        <f>IF(E$82=0,0,E$82/PPA!E$12*1000)</f>
        <v>7.8425902573113646</v>
      </c>
      <c r="F154" s="275">
        <f>IF(F$82=0,0,F$82/PPA!F$12*1000)</f>
        <v>4.6867847403517944</v>
      </c>
      <c r="G154" s="275">
        <f>IF(G$82=0,0,G$82/PPA!G$12*1000)</f>
        <v>5.8091378099068836</v>
      </c>
      <c r="H154" s="275">
        <f>IF(H$82=0,0,H$82/PPA!H$12*1000)</f>
        <v>5.0773851623267952</v>
      </c>
      <c r="I154" s="275">
        <f>IF(I$82=0,0,I$82/PPA!I$12*1000)</f>
        <v>4.3242915320399939</v>
      </c>
      <c r="J154" s="275">
        <f>IF(J$82=0,0,J$82/PPA!J$12*1000)</f>
        <v>2.4362337795257463</v>
      </c>
      <c r="K154" s="275">
        <f>IF(K$82=0,0,K$82/PPA!K$12*1000)</f>
        <v>4.1271802736817937</v>
      </c>
      <c r="L154" s="275">
        <f>IF(L$82=0,0,L$82/PPA!L$12*1000)</f>
        <v>8.5290749442501141</v>
      </c>
      <c r="M154" s="275">
        <f>IF(M$82=0,0,M$82/PPA!M$12*1000)</f>
        <v>2.8306400369046294</v>
      </c>
      <c r="N154" s="275">
        <f>IF(N$82=0,0,N$82/PPA!N$12*1000)</f>
        <v>3.2401114665162249</v>
      </c>
      <c r="O154" s="275">
        <f>IF(O$82=0,0,O$82/PPA!O$12*1000)</f>
        <v>3.1792264095528373</v>
      </c>
      <c r="P154" s="275">
        <f>IF(P$82=0,0,P$82/PPA!P$12*1000)</f>
        <v>3.8173761672253241</v>
      </c>
      <c r="Q154" s="275">
        <f>IF(Q$82=0,0,Q$82/PPA!Q$12*1000)</f>
        <v>4.1910048398135293</v>
      </c>
    </row>
    <row r="155" spans="1:17" x14ac:dyDescent="0.25">
      <c r="A155" s="76" t="s">
        <v>82</v>
      </c>
      <c r="B155" s="274">
        <f>IF(B$83=0,0,B$83/PPA!B$12*1000)</f>
        <v>2.6749389525358671</v>
      </c>
      <c r="C155" s="274">
        <f>IF(C$83=0,0,C$83/PPA!C$12*1000)</f>
        <v>2.3131353063106443</v>
      </c>
      <c r="D155" s="274">
        <f>IF(D$83=0,0,D$83/PPA!D$12*1000)</f>
        <v>2.8475157331022554</v>
      </c>
      <c r="E155" s="274">
        <f>IF(E$83=0,0,E$83/PPA!E$12*1000)</f>
        <v>3.4580887035170575</v>
      </c>
      <c r="F155" s="274">
        <f>IF(F$83=0,0,F$83/PPA!F$12*1000)</f>
        <v>2.0665770918373765</v>
      </c>
      <c r="G155" s="274">
        <f>IF(G$83=0,0,G$83/PPA!G$12*1000)</f>
        <v>2.5614641564226837</v>
      </c>
      <c r="H155" s="274">
        <f>IF(H$83=0,0,H$83/PPA!H$12*1000)</f>
        <v>2.2388072941689989</v>
      </c>
      <c r="I155" s="274">
        <f>IF(I$83=0,0,I$83/PPA!I$12*1000)</f>
        <v>1.9067404017086189</v>
      </c>
      <c r="J155" s="274">
        <f>IF(J$83=0,0,J$83/PPA!J$12*1000)</f>
        <v>1.0742257641536981</v>
      </c>
      <c r="K155" s="274">
        <f>IF(K$83=0,0,K$83/PPA!K$12*1000)</f>
        <v>1.8198267426367238</v>
      </c>
      <c r="L155" s="274">
        <f>IF(L$83=0,0,L$83/PPA!L$12*1000)</f>
        <v>3.7607852442202021</v>
      </c>
      <c r="M155" s="274">
        <f>IF(M$83=0,0,M$83/PPA!M$12*1000)</f>
        <v>1.2481341003653021</v>
      </c>
      <c r="N155" s="274">
        <f>IF(N$83=0,0,N$83/PPA!N$12*1000)</f>
        <v>1.4286852293539376</v>
      </c>
      <c r="O155" s="274">
        <f>IF(O$83=0,0,O$83/PPA!O$12*1000)</f>
        <v>1.4018387512401793</v>
      </c>
      <c r="P155" s="274">
        <f>IF(P$83=0,0,P$83/PPA!P$12*1000)</f>
        <v>1.6832226302592412</v>
      </c>
      <c r="Q155" s="274">
        <f>IF(Q$83=0,0,Q$83/PPA!Q$12*1000)</f>
        <v>1.8479693592857664</v>
      </c>
    </row>
    <row r="156" spans="1:17" x14ac:dyDescent="0.25">
      <c r="A156" s="76" t="s">
        <v>81</v>
      </c>
      <c r="B156" s="274">
        <f>IF(B$84=0,0,B$84/PPA!B$12*1000)</f>
        <v>20.748538333013993</v>
      </c>
      <c r="C156" s="274">
        <f>IF(C$84=0,0,C$84/PPA!C$12*1000)</f>
        <v>17.942157718005319</v>
      </c>
      <c r="D156" s="274">
        <f>IF(D$84=0,0,D$84/PPA!D$12*1000)</f>
        <v>22.087154282950081</v>
      </c>
      <c r="E156" s="274">
        <f>IF(E$84=0,0,E$84/PPA!E$12*1000)</f>
        <v>26.823148975368721</v>
      </c>
      <c r="F156" s="274">
        <f>IF(F$84=0,0,F$84/PPA!F$12*1000)</f>
        <v>16.029694422546431</v>
      </c>
      <c r="G156" s="274">
        <f>IF(G$84=0,0,G$84/PPA!G$12*1000)</f>
        <v>19.868355196590144</v>
      </c>
      <c r="H156" s="274">
        <f>IF(H$84=0,0,H$84/PPA!H$12*1000)</f>
        <v>17.365622089902235</v>
      </c>
      <c r="I156" s="274">
        <f>IF(I$84=0,0,I$84/PPA!I$12*1000)</f>
        <v>14.789898767017675</v>
      </c>
      <c r="J156" s="274">
        <f>IF(J$84=0,0,J$84/PPA!J$12*1000)</f>
        <v>8.3323824735231558</v>
      </c>
      <c r="K156" s="274">
        <f>IF(K$84=0,0,K$84/PPA!K$12*1000)</f>
        <v>14.11574080718605</v>
      </c>
      <c r="L156" s="274">
        <f>IF(L$84=0,0,L$84/PPA!L$12*1000)</f>
        <v>29.171057054577755</v>
      </c>
      <c r="M156" s="274">
        <f>IF(M$84=0,0,M$84/PPA!M$12*1000)</f>
        <v>9.6813268211675787</v>
      </c>
      <c r="N156" s="274">
        <f>IF(N$84=0,0,N$84/PPA!N$12*1000)</f>
        <v>11.081796920620972</v>
      </c>
      <c r="O156" s="274">
        <f>IF(O$84=0,0,O$84/PPA!O$12*1000)</f>
        <v>10.873558456067725</v>
      </c>
      <c r="P156" s="274">
        <f>IF(P$84=0,0,P$84/PPA!P$12*1000)</f>
        <v>13.056151892297143</v>
      </c>
      <c r="Q156" s="274">
        <f>IF(Q$84=0,0,Q$84/PPA!Q$12*1000)</f>
        <v>14.334032951677953</v>
      </c>
    </row>
    <row r="157" spans="1:17" x14ac:dyDescent="0.25">
      <c r="A157" s="76" t="s">
        <v>80</v>
      </c>
      <c r="B157" s="274">
        <f>IF(B$85=0,0,B$85/PPA!B$12*1000)</f>
        <v>9.161641032234618</v>
      </c>
      <c r="C157" s="274">
        <f>IF(C$85=0,0,C$85/PPA!C$12*1000)</f>
        <v>7.9224669091292244</v>
      </c>
      <c r="D157" s="274">
        <f>IF(D$85=0,0,D$85/PPA!D$12*1000)</f>
        <v>9.7527149004995675</v>
      </c>
      <c r="E157" s="274">
        <f>IF(E$85=0,0,E$85/PPA!E$12*1000)</f>
        <v>11.843921645095591</v>
      </c>
      <c r="F157" s="274">
        <f>IF(F$85=0,0,F$85/PPA!F$12*1000)</f>
        <v>7.0780073178509397</v>
      </c>
      <c r="G157" s="274">
        <f>IF(G$85=0,0,G$85/PPA!G$12*1000)</f>
        <v>8.7729909110012194</v>
      </c>
      <c r="H157" s="274">
        <f>IF(H$85=0,0,H$85/PPA!H$12*1000)</f>
        <v>7.6678941588854181</v>
      </c>
      <c r="I157" s="274">
        <f>IF(I$85=0,0,I$85/PPA!I$12*1000)</f>
        <v>6.5305681408364658</v>
      </c>
      <c r="J157" s="274">
        <f>IF(J$85=0,0,J$85/PPA!J$12*1000)</f>
        <v>3.6792132506142283</v>
      </c>
      <c r="K157" s="274">
        <f>IF(K$85=0,0,K$85/PPA!K$12*1000)</f>
        <v>6.232889666918453</v>
      </c>
      <c r="L157" s="274">
        <f>IF(L$85=0,0,L$85/PPA!L$12*1000)</f>
        <v>12.880654481556173</v>
      </c>
      <c r="M157" s="274">
        <f>IF(M$85=0,0,M$85/PPA!M$12*1000)</f>
        <v>4.2748476845789494</v>
      </c>
      <c r="N157" s="274">
        <f>IF(N$85=0,0,N$85/PPA!N$12*1000)</f>
        <v>4.8932336220189132</v>
      </c>
      <c r="O157" s="274">
        <f>IF(O$85=0,0,O$85/PPA!O$12*1000)</f>
        <v>4.8012846841843411</v>
      </c>
      <c r="P157" s="274">
        <f>IF(P$85=0,0,P$85/PPA!P$12*1000)</f>
        <v>5.7650218526107349</v>
      </c>
      <c r="Q157" s="274">
        <f>IF(Q$85=0,0,Q$85/PPA!Q$12*1000)</f>
        <v>6.3292778671807026</v>
      </c>
    </row>
    <row r="158" spans="1:17" x14ac:dyDescent="0.25">
      <c r="A158" s="129" t="s">
        <v>79</v>
      </c>
      <c r="B158" s="273">
        <f>IF(B$86=0,0,B$86/PPA!B$12*1000)</f>
        <v>130.82199894589681</v>
      </c>
      <c r="C158" s="273">
        <f>IF(C$86=0,0,C$86/PPA!C$12*1000)</f>
        <v>113.12743579325863</v>
      </c>
      <c r="D158" s="273">
        <f>IF(D$86=0,0,D$86/PPA!D$12*1000)</f>
        <v>139.2621315268438</v>
      </c>
      <c r="E158" s="273">
        <f>IF(E$86=0,0,E$86/PPA!E$12*1000)</f>
        <v>169.12314065988394</v>
      </c>
      <c r="F158" s="273">
        <f>IF(F$86=0,0,F$86/PPA!F$12*1000)</f>
        <v>101.06912753043051</v>
      </c>
      <c r="G158" s="273">
        <f>IF(G$86=0,0,G$86/PPA!G$12*1000)</f>
        <v>125.27233971220417</v>
      </c>
      <c r="H158" s="273">
        <f>IF(H$86=0,0,H$86/PPA!H$12*1000)</f>
        <v>109.4923101703629</v>
      </c>
      <c r="I158" s="273">
        <f>IF(I$86=0,0,I$86/PPA!I$12*1000)</f>
        <v>93.252068644762488</v>
      </c>
      <c r="J158" s="273">
        <f>IF(J$86=0,0,J$86/PPA!J$12*1000)</f>
        <v>52.536661314286931</v>
      </c>
      <c r="K158" s="273">
        <f>IF(K$86=0,0,K$86/PPA!K$12*1000)</f>
        <v>89.001422623585668</v>
      </c>
      <c r="L158" s="273">
        <f>IF(L$86=0,0,L$86/PPA!L$12*1000)</f>
        <v>183.92698001152701</v>
      </c>
      <c r="M158" s="273">
        <f>IF(M$86=0,0,M$86/PPA!M$12*1000)</f>
        <v>61.041915669713966</v>
      </c>
      <c r="N158" s="273">
        <f>IF(N$86=0,0,N$86/PPA!N$12*1000)</f>
        <v>69.872046011133406</v>
      </c>
      <c r="O158" s="273">
        <f>IF(O$86=0,0,O$86/PPA!O$12*1000)</f>
        <v>68.559077755102891</v>
      </c>
      <c r="P158" s="273">
        <f>IF(P$86=0,0,P$86/PPA!P$12*1000)</f>
        <v>82.320588644735238</v>
      </c>
      <c r="Q158" s="273">
        <f>IF(Q$86=0,0,Q$86/PPA!Q$12*1000)</f>
        <v>90.37778052592418</v>
      </c>
    </row>
    <row r="159" spans="1:17" x14ac:dyDescent="0.25">
      <c r="A159" s="72" t="s">
        <v>235</v>
      </c>
      <c r="B159" s="272">
        <f>IF(B$91=0,0,B$91/PPA!B$12*1000)</f>
        <v>127.49992796015869</v>
      </c>
      <c r="C159" s="272">
        <f>IF(C$91=0,0,C$91/PPA!C$12*1000)</f>
        <v>110.25469745285795</v>
      </c>
      <c r="D159" s="272">
        <f>IF(D$91=0,0,D$91/PPA!D$12*1000)</f>
        <v>135.72573328889379</v>
      </c>
      <c r="E159" s="272">
        <f>IF(E$91=0,0,E$91/PPA!E$12*1000)</f>
        <v>164.82845717293114</v>
      </c>
      <c r="F159" s="272">
        <f>IF(F$91=0,0,F$91/PPA!F$12*1000)</f>
        <v>98.502595763387532</v>
      </c>
      <c r="G159" s="272">
        <f>IF(G$91=0,0,G$91/PPA!G$12*1000)</f>
        <v>122.09119580348323</v>
      </c>
      <c r="H159" s="272">
        <f>IF(H$91=0,0,H$91/PPA!H$12*1000)</f>
        <v>106.71188157494883</v>
      </c>
      <c r="I159" s="272">
        <f>IF(I$91=0,0,I$91/PPA!I$12*1000)</f>
        <v>90.884041905368747</v>
      </c>
      <c r="J159" s="272">
        <f>IF(J$91=0,0,J$91/PPA!J$12*1000)</f>
        <v>51.202554515384385</v>
      </c>
      <c r="K159" s="272">
        <f>IF(K$91=0,0,K$91/PPA!K$12*1000)</f>
        <v>86.741336046636903</v>
      </c>
      <c r="L159" s="272">
        <f>IF(L$91=0,0,L$91/PPA!L$12*1000)</f>
        <v>179.25637041441013</v>
      </c>
      <c r="M159" s="272">
        <f>IF(M$91=0,0,M$91/PPA!M$12*1000)</f>
        <v>59.491827927635555</v>
      </c>
      <c r="N159" s="272">
        <f>IF(N$91=0,0,N$91/PPA!N$12*1000)</f>
        <v>68.097727481848906</v>
      </c>
      <c r="O159" s="272">
        <f>IF(O$91=0,0,O$91/PPA!O$12*1000)</f>
        <v>66.818100512327533</v>
      </c>
      <c r="P159" s="272">
        <f>IF(P$91=0,0,P$91/PPA!P$12*1000)</f>
        <v>80.23015399865821</v>
      </c>
      <c r="Q159" s="272">
        <f>IF(Q$91=0,0,Q$91/PPA!Q$12*1000)</f>
        <v>88.082742956862518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88.653119036832464</v>
      </c>
      <c r="C5" s="96">
        <v>74.07116901227279</v>
      </c>
      <c r="D5" s="96">
        <v>91.12892661739086</v>
      </c>
      <c r="E5" s="96">
        <v>116.8419523981399</v>
      </c>
      <c r="F5" s="96">
        <v>65.726027253560801</v>
      </c>
      <c r="G5" s="96">
        <v>50.171738355755195</v>
      </c>
      <c r="H5" s="96">
        <v>41.842665912131253</v>
      </c>
      <c r="I5" s="96">
        <v>40.143844694392904</v>
      </c>
      <c r="J5" s="96">
        <v>7.9640829299878595</v>
      </c>
      <c r="K5" s="96">
        <v>3.1683376720357672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0.33820233192705451</v>
      </c>
      <c r="C6" s="160">
        <v>0.28423977994380567</v>
      </c>
      <c r="D6" s="160">
        <v>0.35773853314856868</v>
      </c>
      <c r="E6" s="160">
        <v>0.45912792828050991</v>
      </c>
      <c r="F6" s="160">
        <v>0.25701557168943812</v>
      </c>
      <c r="G6" s="160">
        <v>0.19675681285961311</v>
      </c>
      <c r="H6" s="160">
        <v>0.16343870336216232</v>
      </c>
      <c r="I6" s="160">
        <v>0.1568285797289255</v>
      </c>
      <c r="J6" s="160">
        <v>3.0879936903165633E-2</v>
      </c>
      <c r="K6" s="160">
        <v>1.2326992949517588E-2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0.12352324736751777</v>
      </c>
      <c r="C7" s="159">
        <v>0.10381424767130321</v>
      </c>
      <c r="D7" s="159">
        <v>0.13065854712242067</v>
      </c>
      <c r="E7" s="159">
        <v>0.16768947847042515</v>
      </c>
      <c r="F7" s="159">
        <v>9.3871020516635373E-2</v>
      </c>
      <c r="G7" s="159">
        <v>7.1862427226978526E-2</v>
      </c>
      <c r="H7" s="159">
        <v>5.9693495517307987E-2</v>
      </c>
      <c r="I7" s="159">
        <v>5.7279248601783184E-2</v>
      </c>
      <c r="J7" s="159">
        <v>1.1278426328549918E-2</v>
      </c>
      <c r="K7" s="159">
        <v>4.5022463054137877E-3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3.8938576047969793</v>
      </c>
      <c r="C8" s="159">
        <v>3.2725653380732052</v>
      </c>
      <c r="D8" s="159">
        <v>4.1187856390355027</v>
      </c>
      <c r="E8" s="159">
        <v>5.2861219641008992</v>
      </c>
      <c r="F8" s="159">
        <v>2.9591222292045471</v>
      </c>
      <c r="G8" s="159">
        <v>2.2653392354913358</v>
      </c>
      <c r="H8" s="159">
        <v>1.8817346242963737</v>
      </c>
      <c r="I8" s="159">
        <v>1.8056296488183246</v>
      </c>
      <c r="J8" s="159">
        <v>0.35553296294827708</v>
      </c>
      <c r="K8" s="159">
        <v>0.14192555967092099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1.3626757219704444</v>
      </c>
      <c r="C9" s="159">
        <v>1.1452512616949859</v>
      </c>
      <c r="D9" s="159">
        <v>1.441390457473299</v>
      </c>
      <c r="E9" s="159">
        <v>1.8499058761114062</v>
      </c>
      <c r="F9" s="159">
        <v>1.0355602154307175</v>
      </c>
      <c r="G9" s="159">
        <v>0.79276724819835276</v>
      </c>
      <c r="H9" s="159">
        <v>0.65852281926306799</v>
      </c>
      <c r="I9" s="159">
        <v>0.63188948724873495</v>
      </c>
      <c r="J9" s="159">
        <v>0.12442060962193165</v>
      </c>
      <c r="K9" s="159">
        <v>4.9667587806081367E-2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1.2448012916528035</v>
      </c>
      <c r="C10" s="158">
        <v>1.0569272609230147</v>
      </c>
      <c r="D10" s="158">
        <v>1.3200004382520287</v>
      </c>
      <c r="E10" s="158">
        <v>1.695897486891452</v>
      </c>
      <c r="F10" s="158">
        <v>0.96343344020345778</v>
      </c>
      <c r="G10" s="158">
        <v>0.72174075432106732</v>
      </c>
      <c r="H10" s="158">
        <v>0.61205481195895373</v>
      </c>
      <c r="I10" s="158">
        <v>0.58154051072644397</v>
      </c>
      <c r="J10" s="158">
        <v>0.11514833996013779</v>
      </c>
      <c r="K10" s="158">
        <v>4.6160892170257241E-2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2.291138186719727E-2</v>
      </c>
      <c r="C11" s="91">
        <v>0</v>
      </c>
      <c r="D11" s="91">
        <v>0</v>
      </c>
      <c r="E11" s="91">
        <v>6.7030359917425158E-3</v>
      </c>
      <c r="F11" s="91">
        <v>1.0372764419425516E-2</v>
      </c>
      <c r="G11" s="91">
        <v>0</v>
      </c>
      <c r="H11" s="91">
        <v>0</v>
      </c>
      <c r="I11" s="91">
        <v>1.318841774897774E-2</v>
      </c>
      <c r="J11" s="91">
        <v>9.4188879096804637E-4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0.75989491986834423</v>
      </c>
      <c r="C12" s="91">
        <v>0.62490775171967972</v>
      </c>
      <c r="D12" s="91">
        <v>0.82806836725489041</v>
      </c>
      <c r="E12" s="91">
        <v>1.045081184190308</v>
      </c>
      <c r="F12" s="91">
        <v>0.51748123592431783</v>
      </c>
      <c r="G12" s="91">
        <v>0.47276246821166135</v>
      </c>
      <c r="H12" s="91">
        <v>0.34176955638447826</v>
      </c>
      <c r="I12" s="91">
        <v>0.33086458394788087</v>
      </c>
      <c r="J12" s="91">
        <v>6.5112269411793461E-2</v>
      </c>
      <c r="K12" s="91">
        <v>2.5785125961740017E-2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0.46199498991726196</v>
      </c>
      <c r="C14" s="157">
        <v>0.43201950920333498</v>
      </c>
      <c r="D14" s="157">
        <v>0.4919320709971382</v>
      </c>
      <c r="E14" s="157">
        <v>0.6441132667094015</v>
      </c>
      <c r="F14" s="157">
        <v>0.43557943985971448</v>
      </c>
      <c r="G14" s="157">
        <v>0.24897828610940595</v>
      </c>
      <c r="H14" s="157">
        <v>0.27028525557447541</v>
      </c>
      <c r="I14" s="157">
        <v>0.23748750902958543</v>
      </c>
      <c r="J14" s="157">
        <v>4.909418175737628E-2</v>
      </c>
      <c r="K14" s="157">
        <v>2.0375766208517224E-2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1.1174409449167177</v>
      </c>
      <c r="C15" s="155">
        <v>1.0781596503263311</v>
      </c>
      <c r="D15" s="155">
        <v>1.0193501889699037</v>
      </c>
      <c r="E15" s="155">
        <v>1.172192795999172</v>
      </c>
      <c r="F15" s="155">
        <v>1.0128765251044185</v>
      </c>
      <c r="G15" s="155">
        <v>0.62490929439835718</v>
      </c>
      <c r="H15" s="155">
        <v>0.69960609408253005</v>
      </c>
      <c r="I15" s="155">
        <v>0.67040583343152305</v>
      </c>
      <c r="J15" s="155">
        <v>0.2010496261782129</v>
      </c>
      <c r="K15" s="155">
        <v>6.7333142558376455E-2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78.07726616085759</v>
      </c>
      <c r="C16" s="206">
        <v>64.722578600957831</v>
      </c>
      <c r="D16" s="206">
        <v>80.464697051996524</v>
      </c>
      <c r="E16" s="206">
        <v>103.59339905267331</v>
      </c>
      <c r="F16" s="206">
        <v>57.142298796118467</v>
      </c>
      <c r="G16" s="206">
        <v>44.102880792429346</v>
      </c>
      <c r="H16" s="206">
        <v>36.205328526509291</v>
      </c>
      <c r="I16" s="206">
        <v>34.743191503354858</v>
      </c>
      <c r="J16" s="206">
        <v>6.6768101227110286</v>
      </c>
      <c r="K16" s="206">
        <v>2.6960599498202669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67.601257302263406</v>
      </c>
      <c r="C17" s="264">
        <v>54.614831879148518</v>
      </c>
      <c r="D17" s="264">
        <v>70.908289030403708</v>
      </c>
      <c r="E17" s="264">
        <v>92.604091590181113</v>
      </c>
      <c r="F17" s="264">
        <v>47.646581373264581</v>
      </c>
      <c r="G17" s="264">
        <v>38.24435615744477</v>
      </c>
      <c r="H17" s="264">
        <v>29.6465213944856</v>
      </c>
      <c r="I17" s="264">
        <v>28.458136814934353</v>
      </c>
      <c r="J17" s="264">
        <v>4.7919698772902901</v>
      </c>
      <c r="K17" s="264">
        <v>2.0648117383354898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0.17393218340110816</v>
      </c>
      <c r="C18" s="87">
        <v>0.30833964980175199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8.4738026791411851</v>
      </c>
      <c r="C22" s="87">
        <v>5.2958199005118294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0.60364741556046209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44.832849903502833</v>
      </c>
      <c r="C26" s="87">
        <v>40.006724283870035</v>
      </c>
      <c r="D26" s="87">
        <v>70.908289030403708</v>
      </c>
      <c r="E26" s="87">
        <v>92.604091590181113</v>
      </c>
      <c r="F26" s="87">
        <v>47.646581373264581</v>
      </c>
      <c r="G26" s="87">
        <v>38.24435615744477</v>
      </c>
      <c r="H26" s="87">
        <v>29.6465213944856</v>
      </c>
      <c r="I26" s="87">
        <v>28.458136814934353</v>
      </c>
      <c r="J26" s="87">
        <v>4.7919698772902901</v>
      </c>
      <c r="K26" s="87">
        <v>2.0648117383354898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14.120672536218281</v>
      </c>
      <c r="C27" s="87">
        <v>8.4003006294044393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10.47600885859419</v>
      </c>
      <c r="C28" s="151">
        <v>10.107746721809315</v>
      </c>
      <c r="D28" s="151">
        <v>9.5564080215928122</v>
      </c>
      <c r="E28" s="151">
        <v>10.989307462492196</v>
      </c>
      <c r="F28" s="151">
        <v>9.4957174228538879</v>
      </c>
      <c r="G28" s="151">
        <v>5.858524634984577</v>
      </c>
      <c r="H28" s="151">
        <v>6.558807132023694</v>
      </c>
      <c r="I28" s="151">
        <v>6.2850546884205043</v>
      </c>
      <c r="J28" s="151">
        <v>1.8848402454207389</v>
      </c>
      <c r="K28" s="151">
        <v>0.63124821148477683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2.4953517333433521</v>
      </c>
      <c r="C29" s="278">
        <v>2.40763287268231</v>
      </c>
      <c r="D29" s="278">
        <v>2.2763057613926061</v>
      </c>
      <c r="E29" s="278">
        <v>2.6176178156127303</v>
      </c>
      <c r="F29" s="278">
        <v>2.261849455293115</v>
      </c>
      <c r="G29" s="278">
        <v>1.3954817908301458</v>
      </c>
      <c r="H29" s="278">
        <v>1.5622868371415584</v>
      </c>
      <c r="I29" s="278">
        <v>1.4970798824823137</v>
      </c>
      <c r="J29" s="278">
        <v>0.44896290533655642</v>
      </c>
      <c r="K29" s="278">
        <v>0.15036130075493354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100.63775736900928</v>
      </c>
      <c r="C31" s="96">
        <v>100.46052383021228</v>
      </c>
      <c r="D31" s="96">
        <v>117.29761532732645</v>
      </c>
      <c r="E31" s="96">
        <v>163.73461342551889</v>
      </c>
      <c r="F31" s="96">
        <v>104.93518659768287</v>
      </c>
      <c r="G31" s="96">
        <v>107.34391659093156</v>
      </c>
      <c r="H31" s="96">
        <v>107.11296028569612</v>
      </c>
      <c r="I31" s="96">
        <v>117.49454831777821</v>
      </c>
      <c r="J31" s="96">
        <v>70.812769160510868</v>
      </c>
      <c r="K31" s="96">
        <v>47.472652108351411</v>
      </c>
      <c r="L31" s="96">
        <v>98.967378655945936</v>
      </c>
      <c r="M31" s="96">
        <v>37.971369311359339</v>
      </c>
      <c r="N31" s="96">
        <v>48.399679387553633</v>
      </c>
      <c r="O31" s="96">
        <v>49.374995967731742</v>
      </c>
      <c r="P31" s="96">
        <v>65.233301633410434</v>
      </c>
      <c r="Q31" s="96">
        <v>78.597223302393829</v>
      </c>
    </row>
    <row r="32" spans="1:17" x14ac:dyDescent="0.25">
      <c r="A32" s="132" t="s">
        <v>83</v>
      </c>
      <c r="B32" s="160">
        <v>0.18686704134041043</v>
      </c>
      <c r="C32" s="160">
        <v>0.18982011019751827</v>
      </c>
      <c r="D32" s="160">
        <v>0.21888295563808846</v>
      </c>
      <c r="E32" s="160">
        <v>0.31540650919436364</v>
      </c>
      <c r="F32" s="160">
        <v>0.20028351758546337</v>
      </c>
      <c r="G32" s="160">
        <v>0.20389614975229919</v>
      </c>
      <c r="H32" s="160">
        <v>0.20942891759361973</v>
      </c>
      <c r="I32" s="160">
        <v>0.22839219041571604</v>
      </c>
      <c r="J32" s="160">
        <v>0.13566878723639111</v>
      </c>
      <c r="K32" s="160">
        <v>9.0617993814339021E-2</v>
      </c>
      <c r="L32" s="160">
        <v>0.18726772500553029</v>
      </c>
      <c r="M32" s="160">
        <v>7.639218120358432E-2</v>
      </c>
      <c r="N32" s="160">
        <v>9.5530912859893596E-2</v>
      </c>
      <c r="O32" s="160">
        <v>9.7030016834231847E-2</v>
      </c>
      <c r="P32" s="160">
        <v>0.12884020436938687</v>
      </c>
      <c r="Q32" s="160">
        <v>0.15423754243921337</v>
      </c>
    </row>
    <row r="33" spans="1:17" x14ac:dyDescent="0.25">
      <c r="A33" s="76" t="s">
        <v>82</v>
      </c>
      <c r="B33" s="159">
        <v>6.9201355935926648E-2</v>
      </c>
      <c r="C33" s="159">
        <v>7.0294948297737234E-2</v>
      </c>
      <c r="D33" s="159">
        <v>5.8227228615609056E-2</v>
      </c>
      <c r="E33" s="159">
        <v>0.11680260976309058</v>
      </c>
      <c r="F33" s="159">
        <v>7.4169799495476016E-2</v>
      </c>
      <c r="G33" s="159">
        <v>7.5507644000582574E-2</v>
      </c>
      <c r="H33" s="159">
        <v>7.7556560887967751E-2</v>
      </c>
      <c r="I33" s="159">
        <v>8.4579116512859459E-2</v>
      </c>
      <c r="J33" s="159">
        <v>5.0241412116320182E-2</v>
      </c>
      <c r="K33" s="159">
        <v>3.3558020714429641E-2</v>
      </c>
      <c r="L33" s="159">
        <v>6.9349738725790366E-2</v>
      </c>
      <c r="M33" s="159">
        <v>2.8289860449820466E-2</v>
      </c>
      <c r="N33" s="159">
        <v>3.5377392697402719E-2</v>
      </c>
      <c r="O33" s="159">
        <v>3.5932546923471732E-2</v>
      </c>
      <c r="P33" s="159">
        <v>4.771262378570866E-2</v>
      </c>
      <c r="Q33" s="159">
        <v>5.7117868386298662E-2</v>
      </c>
    </row>
    <row r="34" spans="1:17" x14ac:dyDescent="0.25">
      <c r="A34" s="76" t="s">
        <v>81</v>
      </c>
      <c r="B34" s="159">
        <v>1.352852380143257</v>
      </c>
      <c r="C34" s="159">
        <v>1.3742315714838398</v>
      </c>
      <c r="D34" s="159">
        <v>1.271066322799659</v>
      </c>
      <c r="E34" s="159">
        <v>0.38138466975858687</v>
      </c>
      <c r="F34" s="159">
        <v>1.4499830014184716</v>
      </c>
      <c r="G34" s="159">
        <v>1.4761372017013499</v>
      </c>
      <c r="H34" s="159">
        <v>1.5161925163743921</v>
      </c>
      <c r="I34" s="159">
        <v>1.6534800154895779</v>
      </c>
      <c r="J34" s="159">
        <v>0.9821948290472019</v>
      </c>
      <c r="K34" s="159">
        <v>0.65604275497791864</v>
      </c>
      <c r="L34" s="159">
        <v>1.355753190506356</v>
      </c>
      <c r="M34" s="159">
        <v>0.55305281993168109</v>
      </c>
      <c r="N34" s="159">
        <v>0.69161057997559694</v>
      </c>
      <c r="O34" s="159">
        <v>0.7024635713068571</v>
      </c>
      <c r="P34" s="159">
        <v>0.93275826431985964</v>
      </c>
      <c r="Q34" s="159">
        <v>1.1166261578264367</v>
      </c>
    </row>
    <row r="35" spans="1:17" x14ac:dyDescent="0.25">
      <c r="A35" s="76" t="s">
        <v>80</v>
      </c>
      <c r="B35" s="159">
        <v>0.75357619721498481</v>
      </c>
      <c r="C35" s="159">
        <v>0.76548499816506477</v>
      </c>
      <c r="D35" s="159">
        <v>0.88268634298357229</v>
      </c>
      <c r="E35" s="159">
        <v>1.2719355755334163</v>
      </c>
      <c r="F35" s="159">
        <v>0.80768064001158502</v>
      </c>
      <c r="G35" s="159">
        <v>0.82224925302484164</v>
      </c>
      <c r="H35" s="159">
        <v>0.84456117127446217</v>
      </c>
      <c r="I35" s="159">
        <v>0.92103410581401757</v>
      </c>
      <c r="J35" s="159">
        <v>0.54710968843417718</v>
      </c>
      <c r="K35" s="159">
        <v>0.36543396143070017</v>
      </c>
      <c r="L35" s="159">
        <v>0.75519202882702985</v>
      </c>
      <c r="M35" s="159">
        <v>0.30806571878818545</v>
      </c>
      <c r="N35" s="159">
        <v>0.38524622380194301</v>
      </c>
      <c r="O35" s="159">
        <v>0.39129164017985724</v>
      </c>
      <c r="P35" s="159">
        <v>0.51957215440799021</v>
      </c>
      <c r="Q35" s="159">
        <v>0.62199165709160442</v>
      </c>
    </row>
    <row r="36" spans="1:17" x14ac:dyDescent="0.25">
      <c r="A36" s="129" t="s">
        <v>79</v>
      </c>
      <c r="B36" s="158">
        <v>0.68788566962182573</v>
      </c>
      <c r="C36" s="158">
        <v>0.70593153462059188</v>
      </c>
      <c r="D36" s="158">
        <v>0.8077564193033544</v>
      </c>
      <c r="E36" s="158">
        <v>1.1651897546467342</v>
      </c>
      <c r="F36" s="158">
        <v>0.75087493995790933</v>
      </c>
      <c r="G36" s="158">
        <v>0.74803272028967105</v>
      </c>
      <c r="H36" s="158">
        <v>0.78439023199318336</v>
      </c>
      <c r="I36" s="158">
        <v>0.84702481498290627</v>
      </c>
      <c r="J36" s="158">
        <v>0.50596600690865645</v>
      </c>
      <c r="K36" s="158">
        <v>0.33938419199005943</v>
      </c>
      <c r="L36" s="158">
        <v>0.68701989394801211</v>
      </c>
      <c r="M36" s="158">
        <v>0.29896161377520541</v>
      </c>
      <c r="N36" s="158">
        <v>0.36296951977458081</v>
      </c>
      <c r="O36" s="158">
        <v>0.36944008385141347</v>
      </c>
      <c r="P36" s="158">
        <v>0.49185111072394833</v>
      </c>
      <c r="Q36" s="158">
        <v>0.58501159831162164</v>
      </c>
    </row>
    <row r="37" spans="1:17" x14ac:dyDescent="0.25">
      <c r="A37" s="92" t="s">
        <v>125</v>
      </c>
      <c r="B37" s="91">
        <v>1.2660985623458207E-2</v>
      </c>
      <c r="C37" s="91">
        <v>0</v>
      </c>
      <c r="D37" s="91">
        <v>0</v>
      </c>
      <c r="E37" s="91">
        <v>4.6054133124065425E-3</v>
      </c>
      <c r="F37" s="91">
        <v>8.0842625298420939E-3</v>
      </c>
      <c r="G37" s="91">
        <v>0</v>
      </c>
      <c r="H37" s="91">
        <v>0</v>
      </c>
      <c r="I37" s="91">
        <v>1.9209181299838861E-2</v>
      </c>
      <c r="J37" s="91">
        <v>4.1386937118077635E-3</v>
      </c>
      <c r="K37" s="91">
        <v>0</v>
      </c>
      <c r="L37" s="91">
        <v>1.4866725880709756E-2</v>
      </c>
      <c r="M37" s="91">
        <v>0</v>
      </c>
      <c r="N37" s="91">
        <v>1.1818428979562822E-2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0.41992310684527745</v>
      </c>
      <c r="C38" s="91">
        <v>0.41738169169988842</v>
      </c>
      <c r="D38" s="91">
        <v>0.50672524030213695</v>
      </c>
      <c r="E38" s="91">
        <v>0.71803743917604201</v>
      </c>
      <c r="F38" s="91">
        <v>0.4033114024690278</v>
      </c>
      <c r="G38" s="91">
        <v>0.4899845173353064</v>
      </c>
      <c r="H38" s="91">
        <v>0.43800113385695683</v>
      </c>
      <c r="I38" s="91">
        <v>0.48191055968357033</v>
      </c>
      <c r="J38" s="91">
        <v>0.28610568738073511</v>
      </c>
      <c r="K38" s="91">
        <v>0.18957744810499119</v>
      </c>
      <c r="L38" s="91">
        <v>0.4269523676914081</v>
      </c>
      <c r="M38" s="91">
        <v>0.10755791334634786</v>
      </c>
      <c r="N38" s="91">
        <v>0.1604097936319111</v>
      </c>
      <c r="O38" s="91">
        <v>0.17843413146485249</v>
      </c>
      <c r="P38" s="91">
        <v>0.2316706205454323</v>
      </c>
      <c r="Q38" s="91">
        <v>0.29276248515265052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0.2553015771530901</v>
      </c>
      <c r="C40" s="157">
        <v>0.28854984292070346</v>
      </c>
      <c r="D40" s="157">
        <v>0.3010311790012174</v>
      </c>
      <c r="E40" s="157">
        <v>0.44254690215828579</v>
      </c>
      <c r="F40" s="157">
        <v>0.33947927495903946</v>
      </c>
      <c r="G40" s="157">
        <v>0.25804820295436465</v>
      </c>
      <c r="H40" s="157">
        <v>0.34638909813622654</v>
      </c>
      <c r="I40" s="157">
        <v>0.34590507399949705</v>
      </c>
      <c r="J40" s="157">
        <v>0.21572162581611365</v>
      </c>
      <c r="K40" s="157">
        <v>0.14980674388506821</v>
      </c>
      <c r="L40" s="157">
        <v>0.24520080037589428</v>
      </c>
      <c r="M40" s="157">
        <v>0.19140370042885754</v>
      </c>
      <c r="N40" s="157">
        <v>0.19074129716310692</v>
      </c>
      <c r="O40" s="157">
        <v>0.19100595238656101</v>
      </c>
      <c r="P40" s="157">
        <v>0.26018049017851602</v>
      </c>
      <c r="Q40" s="157">
        <v>0.29224911315897112</v>
      </c>
    </row>
    <row r="41" spans="1:17" x14ac:dyDescent="0.25">
      <c r="A41" s="156" t="s">
        <v>238</v>
      </c>
      <c r="B41" s="204">
        <v>1.5032915839689798</v>
      </c>
      <c r="C41" s="204">
        <v>1.9121271130526192</v>
      </c>
      <c r="D41" s="204">
        <v>1.3987008870219917</v>
      </c>
      <c r="E41" s="204">
        <v>1.7800245393230751</v>
      </c>
      <c r="F41" s="204">
        <v>2.135028612804001</v>
      </c>
      <c r="G41" s="204">
        <v>1.5009974725025814</v>
      </c>
      <c r="H41" s="204">
        <v>2.5144231531691847</v>
      </c>
      <c r="I41" s="204">
        <v>2.743605443522906</v>
      </c>
      <c r="J41" s="204">
        <v>2.9594013257499459</v>
      </c>
      <c r="K41" s="204">
        <v>1.5653881994880865</v>
      </c>
      <c r="L41" s="204">
        <v>3.2120329713297928</v>
      </c>
      <c r="M41" s="204">
        <v>3.0299714267291988</v>
      </c>
      <c r="N41" s="204">
        <v>3.0107582411521916</v>
      </c>
      <c r="O41" s="204">
        <v>3.0987258779745726</v>
      </c>
      <c r="P41" s="204">
        <v>4.4579504068368321</v>
      </c>
      <c r="Q41" s="204">
        <v>4.9294871769705448</v>
      </c>
    </row>
    <row r="42" spans="1:17" x14ac:dyDescent="0.25">
      <c r="A42" s="152" t="s">
        <v>247</v>
      </c>
      <c r="B42" s="151">
        <v>0.99298601414355703</v>
      </c>
      <c r="C42" s="151">
        <v>0.96547499977321838</v>
      </c>
      <c r="D42" s="151">
        <v>1.1824369466423532</v>
      </c>
      <c r="E42" s="151">
        <v>1.6751795375174263</v>
      </c>
      <c r="F42" s="151">
        <v>0.99964924176966452</v>
      </c>
      <c r="G42" s="151">
        <v>1.0646002924655897</v>
      </c>
      <c r="H42" s="151">
        <v>0.99906589814843827</v>
      </c>
      <c r="I42" s="151">
        <v>1.097118903067509</v>
      </c>
      <c r="J42" s="151">
        <v>0.58193635140726596</v>
      </c>
      <c r="K42" s="151">
        <v>0.41569311826145494</v>
      </c>
      <c r="L42" s="151">
        <v>0.87019642737471059</v>
      </c>
      <c r="M42" s="151">
        <v>0.22324732612566814</v>
      </c>
      <c r="N42" s="151">
        <v>0.33692371957072687</v>
      </c>
      <c r="O42" s="151">
        <v>0.34211818319568793</v>
      </c>
      <c r="P42" s="151">
        <v>0.42967704536500106</v>
      </c>
      <c r="Q42" s="151">
        <v>0.54485819585122086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2.6295326098347538E-3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8.5205543059521088E-3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9.2804221775604403E-3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2.8525981938392921E-2</v>
      </c>
      <c r="C46" s="87">
        <v>0</v>
      </c>
      <c r="D46" s="87">
        <v>0</v>
      </c>
      <c r="E46" s="87">
        <v>6.92555743500227E-3</v>
      </c>
      <c r="F46" s="87">
        <v>1.3992707528670831E-2</v>
      </c>
      <c r="G46" s="87">
        <v>0</v>
      </c>
      <c r="H46" s="87">
        <v>0</v>
      </c>
      <c r="I46" s="87">
        <v>3.01643861846994E-2</v>
      </c>
      <c r="J46" s="87">
        <v>7.4134529378346798E-3</v>
      </c>
      <c r="K46" s="87">
        <v>0</v>
      </c>
      <c r="L46" s="87">
        <v>2.9076653600330019E-2</v>
      </c>
      <c r="M46" s="87">
        <v>0</v>
      </c>
      <c r="N46" s="87">
        <v>2.1929977781174302E-2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6.0412744415126604E-2</v>
      </c>
      <c r="C47" s="87">
        <v>0.14525638872551877</v>
      </c>
      <c r="D47" s="87">
        <v>0.14773881578522549</v>
      </c>
      <c r="E47" s="87">
        <v>0.14303979568992023</v>
      </c>
      <c r="F47" s="87">
        <v>0.1295997415287827</v>
      </c>
      <c r="G47" s="87">
        <v>6.4856231857345195E-2</v>
      </c>
      <c r="H47" s="87">
        <v>3.2577110927217226E-2</v>
      </c>
      <c r="I47" s="87">
        <v>8.8245244123497213E-2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1.4577586043154719E-2</v>
      </c>
      <c r="F48" s="87">
        <v>7.5710364360411751E-3</v>
      </c>
      <c r="G48" s="87">
        <v>0</v>
      </c>
      <c r="H48" s="87">
        <v>2.8924955406415962E-2</v>
      </c>
      <c r="I48" s="87">
        <v>5.2950748738247608E-2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0.90404728779003751</v>
      </c>
      <c r="C49" s="87">
        <v>0.82021861104769966</v>
      </c>
      <c r="D49" s="87">
        <v>0.91277098717193617</v>
      </c>
      <c r="E49" s="87">
        <v>1.0317666835571677</v>
      </c>
      <c r="F49" s="87">
        <v>0.66703732528178239</v>
      </c>
      <c r="G49" s="87">
        <v>0.80732983345952714</v>
      </c>
      <c r="H49" s="87">
        <v>0.65713027700325766</v>
      </c>
      <c r="I49" s="87">
        <v>0.72310333894846479</v>
      </c>
      <c r="J49" s="87">
        <v>0.48970216740878869</v>
      </c>
      <c r="K49" s="87">
        <v>0.33690162230088994</v>
      </c>
      <c r="L49" s="87">
        <v>0.79791531800253379</v>
      </c>
      <c r="M49" s="87">
        <v>0.19875875030847834</v>
      </c>
      <c r="N49" s="87">
        <v>0.28441834792153553</v>
      </c>
      <c r="O49" s="87">
        <v>0.31992969905234586</v>
      </c>
      <c r="P49" s="87">
        <v>0.41324487227357115</v>
      </c>
      <c r="Q49" s="87">
        <v>0.52107550975265338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1.5068649984375576E-3</v>
      </c>
      <c r="E51" s="87">
        <v>0.36956300873972847</v>
      </c>
      <c r="F51" s="87">
        <v>5.1041101912083379E-2</v>
      </c>
      <c r="G51" s="87">
        <v>0.15415315918893721</v>
      </c>
      <c r="H51" s="87">
        <v>0.26693818869120478</v>
      </c>
      <c r="I51" s="87">
        <v>0.1762898979773308</v>
      </c>
      <c r="J51" s="87">
        <v>2.0590271600620595E-2</v>
      </c>
      <c r="K51" s="87">
        <v>3.753872024476268E-2</v>
      </c>
      <c r="L51" s="87">
        <v>2.6050294542471819E-2</v>
      </c>
      <c r="M51" s="87">
        <v>1.5630652222229671E-2</v>
      </c>
      <c r="N51" s="87">
        <v>2.1518072931884284E-2</v>
      </c>
      <c r="O51" s="87">
        <v>1.4118031186319576E-2</v>
      </c>
      <c r="P51" s="87">
        <v>1.0921935336135766E-2</v>
      </c>
      <c r="Q51" s="87">
        <v>1.6302636642274007E-2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0.12042027868675417</v>
      </c>
      <c r="E52" s="87">
        <v>9.8156819136666268E-2</v>
      </c>
      <c r="F52" s="87">
        <v>0.13040732908230407</v>
      </c>
      <c r="G52" s="87">
        <v>3.8261067959780203E-2</v>
      </c>
      <c r="H52" s="87">
        <v>1.3495366120342685E-2</v>
      </c>
      <c r="I52" s="87">
        <v>2.6365287095269307E-2</v>
      </c>
      <c r="J52" s="87">
        <v>6.4230459460022024E-2</v>
      </c>
      <c r="K52" s="87">
        <v>4.1252775715802346E-2</v>
      </c>
      <c r="L52" s="87">
        <v>7.8737390518145295E-3</v>
      </c>
      <c r="M52" s="87">
        <v>8.8579235949601178E-3</v>
      </c>
      <c r="N52" s="87">
        <v>9.0573209361327379E-3</v>
      </c>
      <c r="O52" s="87">
        <v>8.070452957022441E-3</v>
      </c>
      <c r="P52" s="87">
        <v>5.5102377552941244E-3</v>
      </c>
      <c r="Q52" s="87">
        <v>7.4800494562934309E-3</v>
      </c>
    </row>
    <row r="53" spans="1:17" x14ac:dyDescent="0.25">
      <c r="A53" s="152" t="s">
        <v>246</v>
      </c>
      <c r="B53" s="151">
        <v>0.51030556982542263</v>
      </c>
      <c r="C53" s="151">
        <v>0.94665211327940069</v>
      </c>
      <c r="D53" s="151">
        <v>0.21626394037963856</v>
      </c>
      <c r="E53" s="151">
        <v>0.10484500180564892</v>
      </c>
      <c r="F53" s="151">
        <v>1.1353793710343365</v>
      </c>
      <c r="G53" s="151">
        <v>0.43639718003699179</v>
      </c>
      <c r="H53" s="151">
        <v>1.5153572550207464</v>
      </c>
      <c r="I53" s="151">
        <v>1.6464865404553968</v>
      </c>
      <c r="J53" s="151">
        <v>2.3774649743426797</v>
      </c>
      <c r="K53" s="151">
        <v>1.1496950812266316</v>
      </c>
      <c r="L53" s="151">
        <v>2.3418365439550821</v>
      </c>
      <c r="M53" s="151">
        <v>2.8067241006035308</v>
      </c>
      <c r="N53" s="151">
        <v>2.673834521581465</v>
      </c>
      <c r="O53" s="151">
        <v>2.7566076947788845</v>
      </c>
      <c r="P53" s="151">
        <v>4.0282733614718307</v>
      </c>
      <c r="Q53" s="151">
        <v>4.3846289811193238</v>
      </c>
    </row>
    <row r="54" spans="1:17" x14ac:dyDescent="0.25">
      <c r="A54" s="156" t="s">
        <v>237</v>
      </c>
      <c r="B54" s="204">
        <v>88.846450189389643</v>
      </c>
      <c r="C54" s="204">
        <v>87.860386720583648</v>
      </c>
      <c r="D54" s="204">
        <v>104.51543952681357</v>
      </c>
      <c r="E54" s="204">
        <v>147.40879237963068</v>
      </c>
      <c r="F54" s="204">
        <v>91.478703762606628</v>
      </c>
      <c r="G54" s="204">
        <v>94.891457235287191</v>
      </c>
      <c r="H54" s="204">
        <v>92.672020394818531</v>
      </c>
      <c r="I54" s="204">
        <v>101.7096581528458</v>
      </c>
      <c r="J54" s="204">
        <v>58.875505071263255</v>
      </c>
      <c r="K54" s="204">
        <v>40.259600486633424</v>
      </c>
      <c r="L54" s="204">
        <v>84.065402939323221</v>
      </c>
      <c r="M54" s="204">
        <v>28.7918369439675</v>
      </c>
      <c r="N54" s="204">
        <v>38.336332748043361</v>
      </c>
      <c r="O54" s="204">
        <v>39.063463210728166</v>
      </c>
      <c r="P54" s="204">
        <v>50.91537215021917</v>
      </c>
      <c r="Q54" s="204">
        <v>62.194380250836105</v>
      </c>
    </row>
    <row r="55" spans="1:17" x14ac:dyDescent="0.25">
      <c r="A55" s="152" t="s">
        <v>245</v>
      </c>
      <c r="B55" s="151">
        <v>87.175063428931452</v>
      </c>
      <c r="C55" s="151">
        <v>84.759848724425311</v>
      </c>
      <c r="D55" s="151">
        <v>103.80711747804835</v>
      </c>
      <c r="E55" s="151">
        <v>147.06539705283046</v>
      </c>
      <c r="F55" s="151">
        <v>87.76003369303767</v>
      </c>
      <c r="G55" s="151">
        <v>93.462140151280764</v>
      </c>
      <c r="H55" s="151">
        <v>87.708821474076984</v>
      </c>
      <c r="I55" s="151">
        <v>96.316975870480761</v>
      </c>
      <c r="J55" s="151">
        <v>51.088673579439991</v>
      </c>
      <c r="K55" s="151">
        <v>36.494042650407039</v>
      </c>
      <c r="L55" s="151">
        <v>76.395264053591063</v>
      </c>
      <c r="M55" s="151">
        <v>19.599067396865557</v>
      </c>
      <c r="N55" s="151">
        <v>29.578811993260747</v>
      </c>
      <c r="O55" s="151">
        <v>30.03483825096772</v>
      </c>
      <c r="P55" s="151">
        <v>37.721703176208699</v>
      </c>
      <c r="Q55" s="151">
        <v>47.833551637753985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0.23084884256753332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0.74802650942840521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0.81473593832423574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2.5043195467327535</v>
      </c>
      <c r="C59" s="87">
        <v>0</v>
      </c>
      <c r="D59" s="87">
        <v>0</v>
      </c>
      <c r="E59" s="87">
        <v>0.60800041498847135</v>
      </c>
      <c r="F59" s="87">
        <v>1.228431366585206</v>
      </c>
      <c r="G59" s="87">
        <v>0</v>
      </c>
      <c r="H59" s="87">
        <v>0</v>
      </c>
      <c r="I59" s="87">
        <v>2.648156410555238</v>
      </c>
      <c r="J59" s="87">
        <v>0.65083316469521302</v>
      </c>
      <c r="K59" s="87">
        <v>0</v>
      </c>
      <c r="L59" s="87">
        <v>2.5526634673662039</v>
      </c>
      <c r="M59" s="87">
        <v>0</v>
      </c>
      <c r="N59" s="87">
        <v>1.9252508865573457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5.3036847964538465</v>
      </c>
      <c r="C60" s="87">
        <v>12.752178500244179</v>
      </c>
      <c r="D60" s="87">
        <v>12.970112824902593</v>
      </c>
      <c r="E60" s="87">
        <v>12.557581964419761</v>
      </c>
      <c r="F60" s="87">
        <v>11.377668494041258</v>
      </c>
      <c r="G60" s="87">
        <v>5.693782233984388</v>
      </c>
      <c r="H60" s="87">
        <v>2.859971511140468</v>
      </c>
      <c r="I60" s="87">
        <v>7.7471229646697326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1.2797783350944536</v>
      </c>
      <c r="F61" s="87">
        <v>0.66466755033190528</v>
      </c>
      <c r="G61" s="87">
        <v>0</v>
      </c>
      <c r="H61" s="87">
        <v>2.539345757460775</v>
      </c>
      <c r="I61" s="87">
        <v>4.6485900245507503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79.367059085744856</v>
      </c>
      <c r="C62" s="87">
        <v>72.007670224181126</v>
      </c>
      <c r="D62" s="87">
        <v>80.132919869401377</v>
      </c>
      <c r="E62" s="87">
        <v>90.579650470234114</v>
      </c>
      <c r="F62" s="87">
        <v>58.559758458488716</v>
      </c>
      <c r="G62" s="87">
        <v>70.876153780075484</v>
      </c>
      <c r="H62" s="87">
        <v>57.690010496510887</v>
      </c>
      <c r="I62" s="87">
        <v>63.481840167580941</v>
      </c>
      <c r="J62" s="87">
        <v>42.991358284100322</v>
      </c>
      <c r="K62" s="87">
        <v>29.576872055666268</v>
      </c>
      <c r="L62" s="87">
        <v>70.049645681848233</v>
      </c>
      <c r="M62" s="87">
        <v>17.449195072642581</v>
      </c>
      <c r="N62" s="87">
        <v>24.969321991706554</v>
      </c>
      <c r="O62" s="87">
        <v>28.086892877078458</v>
      </c>
      <c r="P62" s="87">
        <v>36.279109110313335</v>
      </c>
      <c r="Q62" s="87">
        <v>45.745649955733668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0.13228892446277679</v>
      </c>
      <c r="E64" s="87">
        <v>32.444242183671875</v>
      </c>
      <c r="F64" s="87">
        <v>4.4809405503118729</v>
      </c>
      <c r="G64" s="87">
        <v>13.533233337285438</v>
      </c>
      <c r="H64" s="87">
        <v>23.434724355942077</v>
      </c>
      <c r="I64" s="87">
        <v>15.476635943667882</v>
      </c>
      <c r="J64" s="87">
        <v>1.807636972964987</v>
      </c>
      <c r="K64" s="87">
        <v>3.295555296617704</v>
      </c>
      <c r="L64" s="87">
        <v>2.2869769027321034</v>
      </c>
      <c r="M64" s="87">
        <v>1.372227885891903</v>
      </c>
      <c r="N64" s="87">
        <v>1.8890894191730216</v>
      </c>
      <c r="O64" s="87">
        <v>1.2394336341388916</v>
      </c>
      <c r="P64" s="87">
        <v>0.95884573612602209</v>
      </c>
      <c r="Q64" s="87">
        <v>1.4312219538910818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10.571795859281607</v>
      </c>
      <c r="E65" s="87">
        <v>8.6172683324258479</v>
      </c>
      <c r="F65" s="87">
        <v>11.448567273278712</v>
      </c>
      <c r="G65" s="87">
        <v>3.358970799935451</v>
      </c>
      <c r="H65" s="87">
        <v>1.1847693530227756</v>
      </c>
      <c r="I65" s="87">
        <v>2.3146303594562108</v>
      </c>
      <c r="J65" s="87">
        <v>5.6388451576794694</v>
      </c>
      <c r="K65" s="87">
        <v>3.6216152981230678</v>
      </c>
      <c r="L65" s="87">
        <v>0.69124206332029359</v>
      </c>
      <c r="M65" s="87">
        <v>0.77764443833107277</v>
      </c>
      <c r="N65" s="87">
        <v>0.79514969582382389</v>
      </c>
      <c r="O65" s="87">
        <v>0.70851173975037207</v>
      </c>
      <c r="P65" s="87">
        <v>0.48374832976933851</v>
      </c>
      <c r="Q65" s="87">
        <v>0.65667972812923581</v>
      </c>
    </row>
    <row r="66" spans="1:17" x14ac:dyDescent="0.25">
      <c r="A66" s="152" t="s">
        <v>244</v>
      </c>
      <c r="B66" s="151">
        <v>1.6713867604581873</v>
      </c>
      <c r="C66" s="151">
        <v>3.1005379961583355</v>
      </c>
      <c r="D66" s="151">
        <v>0.70832204876521609</v>
      </c>
      <c r="E66" s="151">
        <v>0.34339532680022672</v>
      </c>
      <c r="F66" s="151">
        <v>3.7186700695689558</v>
      </c>
      <c r="G66" s="151">
        <v>1.42931708400643</v>
      </c>
      <c r="H66" s="151">
        <v>4.9631989207415437</v>
      </c>
      <c r="I66" s="151">
        <v>5.3926822823650387</v>
      </c>
      <c r="J66" s="151">
        <v>7.7868314918232624</v>
      </c>
      <c r="K66" s="151">
        <v>3.7655578362263853</v>
      </c>
      <c r="L66" s="151">
        <v>7.6701388857321522</v>
      </c>
      <c r="M66" s="151">
        <v>9.1927695471019426</v>
      </c>
      <c r="N66" s="151">
        <v>8.7575207547826146</v>
      </c>
      <c r="O66" s="151">
        <v>9.028624959760446</v>
      </c>
      <c r="P66" s="151">
        <v>13.193668974010468</v>
      </c>
      <c r="Q66" s="151">
        <v>14.360828613082118</v>
      </c>
    </row>
    <row r="67" spans="1:17" x14ac:dyDescent="0.25">
      <c r="A67" s="156" t="s">
        <v>236</v>
      </c>
      <c r="B67" s="204">
        <v>7.2376329513942572</v>
      </c>
      <c r="C67" s="204">
        <v>7.582246833811281</v>
      </c>
      <c r="D67" s="204">
        <v>8.1448556441506117</v>
      </c>
      <c r="E67" s="204">
        <v>11.295077387668968</v>
      </c>
      <c r="F67" s="204">
        <v>8.0384623238033299</v>
      </c>
      <c r="G67" s="204">
        <v>7.6256389143730523</v>
      </c>
      <c r="H67" s="204">
        <v>8.4943873395847778</v>
      </c>
      <c r="I67" s="204">
        <v>9.3067744781944448</v>
      </c>
      <c r="J67" s="204">
        <v>6.7566820397549048</v>
      </c>
      <c r="K67" s="204">
        <v>4.162626499302446</v>
      </c>
      <c r="L67" s="204">
        <v>8.6353601682802115</v>
      </c>
      <c r="M67" s="204">
        <v>4.8847987465141589</v>
      </c>
      <c r="N67" s="204">
        <v>5.4818537692486728</v>
      </c>
      <c r="O67" s="204">
        <v>5.6166490199331705</v>
      </c>
      <c r="P67" s="204">
        <v>7.7392447187475373</v>
      </c>
      <c r="Q67" s="204">
        <v>8.9383710505320035</v>
      </c>
    </row>
    <row r="68" spans="1:17" x14ac:dyDescent="0.25">
      <c r="A68" s="152" t="s">
        <v>243</v>
      </c>
      <c r="B68" s="151">
        <v>6.6201083481000378</v>
      </c>
      <c r="C68" s="151">
        <v>6.4366960005909348</v>
      </c>
      <c r="D68" s="151">
        <v>7.8831530253932494</v>
      </c>
      <c r="E68" s="151">
        <v>11.168203663422602</v>
      </c>
      <c r="F68" s="151">
        <v>6.6645312183163243</v>
      </c>
      <c r="G68" s="151">
        <v>7.0975514087374556</v>
      </c>
      <c r="H68" s="151">
        <v>6.6606421424162772</v>
      </c>
      <c r="I68" s="151">
        <v>7.3143487477211844</v>
      </c>
      <c r="J68" s="151">
        <v>3.8796938155638148</v>
      </c>
      <c r="K68" s="151">
        <v>2.7713718453768132</v>
      </c>
      <c r="L68" s="151">
        <v>5.8014861753302664</v>
      </c>
      <c r="M68" s="151">
        <v>1.4883608291807049</v>
      </c>
      <c r="N68" s="151">
        <v>2.246226529712859</v>
      </c>
      <c r="O68" s="151">
        <v>2.2808573417461635</v>
      </c>
      <c r="P68" s="151">
        <v>2.8646008649589794</v>
      </c>
      <c r="Q68" s="151">
        <v>3.6324985845811946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1.7530751223099987E-2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5.6805425139772894E-2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6.1871365212076951E-2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0.19017900401244159</v>
      </c>
      <c r="C72" s="87">
        <v>0</v>
      </c>
      <c r="D72" s="87">
        <v>0</v>
      </c>
      <c r="E72" s="87">
        <v>4.6171788864768984E-2</v>
      </c>
      <c r="F72" s="87">
        <v>9.3287557532188939E-2</v>
      </c>
      <c r="G72" s="87">
        <v>0</v>
      </c>
      <c r="H72" s="87">
        <v>0</v>
      </c>
      <c r="I72" s="87">
        <v>0.20110203160200041</v>
      </c>
      <c r="J72" s="87">
        <v>4.9424524598501454E-2</v>
      </c>
      <c r="K72" s="87">
        <v>0</v>
      </c>
      <c r="L72" s="87">
        <v>0.19385026021779325</v>
      </c>
      <c r="M72" s="87">
        <v>0</v>
      </c>
      <c r="N72" s="87">
        <v>0.14620430390252384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0.40276389388944017</v>
      </c>
      <c r="C73" s="87">
        <v>0.96840541349019471</v>
      </c>
      <c r="D73" s="87">
        <v>0.98495543118172069</v>
      </c>
      <c r="E73" s="87">
        <v>0.95362767659330339</v>
      </c>
      <c r="F73" s="87">
        <v>0.8640245870394152</v>
      </c>
      <c r="G73" s="87">
        <v>0.43238804558132526</v>
      </c>
      <c r="H73" s="87">
        <v>0.21718735302859271</v>
      </c>
      <c r="I73" s="87">
        <v>0.58831954225050409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9.7186866365555208E-2</v>
      </c>
      <c r="F74" s="87">
        <v>5.047511324440436E-2</v>
      </c>
      <c r="G74" s="87">
        <v>0</v>
      </c>
      <c r="H74" s="87">
        <v>0.19283890812862178</v>
      </c>
      <c r="I74" s="87">
        <v>0.35301574117593038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6.0271654501981562</v>
      </c>
      <c r="C75" s="87">
        <v>5.4682905871007401</v>
      </c>
      <c r="D75" s="87">
        <v>6.0853252170849386</v>
      </c>
      <c r="E75" s="87">
        <v>6.8786540170955721</v>
      </c>
      <c r="F75" s="87">
        <v>4.4470509178328097</v>
      </c>
      <c r="G75" s="87">
        <v>5.382362786615194</v>
      </c>
      <c r="H75" s="87">
        <v>4.3810019180689439</v>
      </c>
      <c r="I75" s="87">
        <v>4.8208357242982078</v>
      </c>
      <c r="J75" s="87">
        <v>3.2647805310145319</v>
      </c>
      <c r="K75" s="87">
        <v>2.246079210094623</v>
      </c>
      <c r="L75" s="87">
        <v>5.319597438984478</v>
      </c>
      <c r="M75" s="87">
        <v>1.3250986856143792</v>
      </c>
      <c r="N75" s="87">
        <v>1.8961800595471114</v>
      </c>
      <c r="O75" s="87">
        <v>2.1329296096162045</v>
      </c>
      <c r="P75" s="87">
        <v>2.7550497084365744</v>
      </c>
      <c r="Q75" s="87">
        <v>3.4739425157757711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1.0046072566510534E-2</v>
      </c>
      <c r="E77" s="87">
        <v>2.4638284169762179</v>
      </c>
      <c r="F77" s="87">
        <v>0.34028437465540962</v>
      </c>
      <c r="G77" s="87">
        <v>1.0277190227224504</v>
      </c>
      <c r="H77" s="87">
        <v>1.779642116012591</v>
      </c>
      <c r="I77" s="87">
        <v>1.1753017753145407</v>
      </c>
      <c r="J77" s="87">
        <v>0.13727265739032771</v>
      </c>
      <c r="K77" s="87">
        <v>0.25026575574046112</v>
      </c>
      <c r="L77" s="87">
        <v>0.17367391878104585</v>
      </c>
      <c r="M77" s="87">
        <v>0.10420752134346915</v>
      </c>
      <c r="N77" s="87">
        <v>0.14345818795268375</v>
      </c>
      <c r="O77" s="87">
        <v>9.4123074025269107E-2</v>
      </c>
      <c r="P77" s="87">
        <v>7.2815119514571619E-2</v>
      </c>
      <c r="Q77" s="87">
        <v>0.10868755389736726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0.80282630456007964</v>
      </c>
      <c r="E78" s="87">
        <v>0.65439872116431108</v>
      </c>
      <c r="F78" s="87">
        <v>0.86940866801209615</v>
      </c>
      <c r="G78" s="87">
        <v>0.2550815538184863</v>
      </c>
      <c r="H78" s="87">
        <v>8.9971847177528333E-2</v>
      </c>
      <c r="I78" s="87">
        <v>0.17577393308000114</v>
      </c>
      <c r="J78" s="87">
        <v>0.42821610256045339</v>
      </c>
      <c r="K78" s="87">
        <v>0.27502687954172916</v>
      </c>
      <c r="L78" s="87">
        <v>5.2493192134872198E-2</v>
      </c>
      <c r="M78" s="87">
        <v>5.9054622222856498E-2</v>
      </c>
      <c r="N78" s="87">
        <v>6.0383978310539509E-2</v>
      </c>
      <c r="O78" s="87">
        <v>5.380465810468997E-2</v>
      </c>
      <c r="P78" s="87">
        <v>3.6736037007833372E-2</v>
      </c>
      <c r="Q78" s="87">
        <v>4.9868514908056237E-2</v>
      </c>
    </row>
    <row r="79" spans="1:17" x14ac:dyDescent="0.25">
      <c r="A79" s="149" t="s">
        <v>242</v>
      </c>
      <c r="B79" s="148">
        <v>0.61752460329421954</v>
      </c>
      <c r="C79" s="148">
        <v>1.1455508332203457</v>
      </c>
      <c r="D79" s="148">
        <v>0.26170261875736234</v>
      </c>
      <c r="E79" s="148">
        <v>0.12687372424636592</v>
      </c>
      <c r="F79" s="148">
        <v>1.3739311054870058</v>
      </c>
      <c r="G79" s="148">
        <v>0.52808750563559659</v>
      </c>
      <c r="H79" s="148">
        <v>1.8337451971685004</v>
      </c>
      <c r="I79" s="148">
        <v>1.9924257304732595</v>
      </c>
      <c r="J79" s="148">
        <v>2.8769882241910896</v>
      </c>
      <c r="K79" s="148">
        <v>1.3912546539256323</v>
      </c>
      <c r="L79" s="148">
        <v>2.8338739929499459</v>
      </c>
      <c r="M79" s="148">
        <v>3.3964379173334542</v>
      </c>
      <c r="N79" s="148">
        <v>3.2356272395358143</v>
      </c>
      <c r="O79" s="148">
        <v>3.3357916781870069</v>
      </c>
      <c r="P79" s="148">
        <v>4.8746438537885579</v>
      </c>
      <c r="Q79" s="148">
        <v>5.3058724659508085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10.195307674730394</v>
      </c>
      <c r="C81" s="96">
        <v>10.520532615903479</v>
      </c>
      <c r="D81" s="96">
        <v>13.232715751455638</v>
      </c>
      <c r="E81" s="96">
        <v>16.497158171726749</v>
      </c>
      <c r="F81" s="96">
        <v>10.358791563959461</v>
      </c>
      <c r="G81" s="96">
        <v>13.403418314934235</v>
      </c>
      <c r="H81" s="96">
        <v>12.541278492546397</v>
      </c>
      <c r="I81" s="96">
        <v>10.424995059616673</v>
      </c>
      <c r="J81" s="96">
        <v>6.8387324057977263</v>
      </c>
      <c r="K81" s="96">
        <v>12.799564245138821</v>
      </c>
      <c r="L81" s="96">
        <v>21.17454378619248</v>
      </c>
      <c r="M81" s="96">
        <v>9.5201177242091148</v>
      </c>
      <c r="N81" s="96">
        <v>8.4313374534535814</v>
      </c>
      <c r="O81" s="96">
        <v>8.0623341852708528</v>
      </c>
      <c r="P81" s="96">
        <v>8.1672058576123927</v>
      </c>
      <c r="Q81" s="96">
        <v>10.110684818786417</v>
      </c>
    </row>
    <row r="82" spans="1:17" x14ac:dyDescent="0.25">
      <c r="A82" s="132" t="s">
        <v>83</v>
      </c>
      <c r="B82" s="160">
        <v>0.14373585171396361</v>
      </c>
      <c r="C82" s="160">
        <v>0.14758415719360524</v>
      </c>
      <c r="D82" s="160">
        <v>0.18633135686877167</v>
      </c>
      <c r="E82" s="160">
        <v>0.23217920073681078</v>
      </c>
      <c r="F82" s="160">
        <v>0.14474248096535891</v>
      </c>
      <c r="G82" s="160">
        <v>0.18927592190578646</v>
      </c>
      <c r="H82" s="160">
        <v>0.17532270565824154</v>
      </c>
      <c r="I82" s="160">
        <v>0.14644232326586268</v>
      </c>
      <c r="J82" s="160">
        <v>9.5803291872770854E-2</v>
      </c>
      <c r="K82" s="160">
        <v>0.17893716136255339</v>
      </c>
      <c r="L82" s="160">
        <v>0.29901734428689503</v>
      </c>
      <c r="M82" s="160">
        <v>0.1302205769957113</v>
      </c>
      <c r="N82" s="160">
        <v>0.11703761735386257</v>
      </c>
      <c r="O82" s="160">
        <v>0.11179930558691377</v>
      </c>
      <c r="P82" s="160">
        <v>0.11310594349522206</v>
      </c>
      <c r="Q82" s="160">
        <v>0.1404691293754112</v>
      </c>
    </row>
    <row r="83" spans="1:17" x14ac:dyDescent="0.25">
      <c r="A83" s="76" t="s">
        <v>82</v>
      </c>
      <c r="B83" s="159">
        <v>1.6610272383217686E-2</v>
      </c>
      <c r="C83" s="159">
        <v>1.705498677749338E-2</v>
      </c>
      <c r="D83" s="159">
        <v>2.1532655591619272E-2</v>
      </c>
      <c r="E83" s="159">
        <v>2.6830882622317587E-2</v>
      </c>
      <c r="F83" s="159">
        <v>1.6726599561546613E-2</v>
      </c>
      <c r="G83" s="159">
        <v>2.1872932750947944E-2</v>
      </c>
      <c r="H83" s="159">
        <v>2.0260483805677985E-2</v>
      </c>
      <c r="I83" s="159">
        <v>1.692303519874638E-2</v>
      </c>
      <c r="J83" s="159">
        <v>1.1071133292356148E-2</v>
      </c>
      <c r="K83" s="159">
        <v>2.0678174263902487E-2</v>
      </c>
      <c r="L83" s="159">
        <v>3.4554771664035699E-2</v>
      </c>
      <c r="M83" s="159">
        <v>1.5048432440522458E-2</v>
      </c>
      <c r="N83" s="159">
        <v>1.3524995191868368E-2</v>
      </c>
      <c r="O83" s="159">
        <v>1.2919650149280213E-2</v>
      </c>
      <c r="P83" s="159">
        <v>1.3070646656445516E-2</v>
      </c>
      <c r="Q83" s="159">
        <v>1.6232766373431917E-2</v>
      </c>
    </row>
    <row r="84" spans="1:17" x14ac:dyDescent="0.25">
      <c r="A84" s="76" t="s">
        <v>81</v>
      </c>
      <c r="B84" s="159">
        <v>0.72414875310570015</v>
      </c>
      <c r="C84" s="159">
        <v>0.74353671777437569</v>
      </c>
      <c r="D84" s="159">
        <v>0.93874714020222394</v>
      </c>
      <c r="E84" s="159">
        <v>1.1697309801678795</v>
      </c>
      <c r="F84" s="159">
        <v>0.72922020402448873</v>
      </c>
      <c r="G84" s="159">
        <v>0.95358201316235502</v>
      </c>
      <c r="H84" s="159">
        <v>0.88328497851868537</v>
      </c>
      <c r="I84" s="159">
        <v>0.73778409861103711</v>
      </c>
      <c r="J84" s="159">
        <v>0.4826620048222024</v>
      </c>
      <c r="K84" s="159">
        <v>0.90149479576485059</v>
      </c>
      <c r="L84" s="159">
        <v>1.506465049883565</v>
      </c>
      <c r="M84" s="159">
        <v>0.65605809083599853</v>
      </c>
      <c r="N84" s="159">
        <v>0.58964164933548113</v>
      </c>
      <c r="O84" s="159">
        <v>0.56325076015103703</v>
      </c>
      <c r="P84" s="159">
        <v>0.56983367040466704</v>
      </c>
      <c r="Q84" s="159">
        <v>0.70769083477845618</v>
      </c>
    </row>
    <row r="85" spans="1:17" x14ac:dyDescent="0.25">
      <c r="A85" s="76" t="s">
        <v>80</v>
      </c>
      <c r="B85" s="159">
        <v>0.2246676555668975</v>
      </c>
      <c r="C85" s="159">
        <v>0.23068278512369642</v>
      </c>
      <c r="D85" s="159">
        <v>0.29124695479324864</v>
      </c>
      <c r="E85" s="159">
        <v>0.36290985219707594</v>
      </c>
      <c r="F85" s="159">
        <v>0.22624107675054275</v>
      </c>
      <c r="G85" s="159">
        <v>0.29584948447280873</v>
      </c>
      <c r="H85" s="159">
        <v>0.27403978045969846</v>
      </c>
      <c r="I85" s="159">
        <v>0.228898031017232</v>
      </c>
      <c r="J85" s="159">
        <v>0.14974622353426134</v>
      </c>
      <c r="K85" s="159">
        <v>0.27968938895719514</v>
      </c>
      <c r="L85" s="159">
        <v>0.46738183211565576</v>
      </c>
      <c r="M85" s="159">
        <v>0.20354248012121343</v>
      </c>
      <c r="N85" s="159">
        <v>0.18293673283652645</v>
      </c>
      <c r="O85" s="159">
        <v>0.17474894106589089</v>
      </c>
      <c r="P85" s="159">
        <v>0.17679129356204229</v>
      </c>
      <c r="Q85" s="159">
        <v>0.21956157493051523</v>
      </c>
    </row>
    <row r="86" spans="1:17" x14ac:dyDescent="0.25">
      <c r="A86" s="129" t="s">
        <v>79</v>
      </c>
      <c r="B86" s="158">
        <v>4.9567732421110069</v>
      </c>
      <c r="C86" s="158">
        <v>5.1417445129440136</v>
      </c>
      <c r="D86" s="158">
        <v>6.4417640355524215</v>
      </c>
      <c r="E86" s="158">
        <v>8.0352558481627998</v>
      </c>
      <c r="F86" s="158">
        <v>5.0835699587840573</v>
      </c>
      <c r="G86" s="158">
        <v>6.505150260403231</v>
      </c>
      <c r="H86" s="158">
        <v>6.1515432980286855</v>
      </c>
      <c r="I86" s="158">
        <v>5.0878217401331884</v>
      </c>
      <c r="J86" s="158">
        <v>3.3471272338847262</v>
      </c>
      <c r="K86" s="158">
        <v>6.2780981676407457</v>
      </c>
      <c r="L86" s="158">
        <v>10.276687508035179</v>
      </c>
      <c r="M86" s="158">
        <v>4.7741551248075691</v>
      </c>
      <c r="N86" s="158">
        <v>4.1658352763069191</v>
      </c>
      <c r="O86" s="158">
        <v>3.987745243985239</v>
      </c>
      <c r="P86" s="158">
        <v>4.0449957585431235</v>
      </c>
      <c r="Q86" s="158">
        <v>4.9912079299061407</v>
      </c>
    </row>
    <row r="87" spans="1:17" x14ac:dyDescent="0.25">
      <c r="A87" s="92" t="s">
        <v>125</v>
      </c>
      <c r="B87" s="91">
        <v>9.123265322798714E-2</v>
      </c>
      <c r="C87" s="91">
        <v>0</v>
      </c>
      <c r="D87" s="91">
        <v>0</v>
      </c>
      <c r="E87" s="91">
        <v>3.1759354306149866E-2</v>
      </c>
      <c r="F87" s="91">
        <v>5.4732035853976638E-2</v>
      </c>
      <c r="G87" s="91">
        <v>0</v>
      </c>
      <c r="H87" s="91">
        <v>0</v>
      </c>
      <c r="I87" s="91">
        <v>0.11538373905781302</v>
      </c>
      <c r="J87" s="91">
        <v>2.7378784832080814E-2</v>
      </c>
      <c r="K87" s="91">
        <v>0</v>
      </c>
      <c r="L87" s="91">
        <v>0.2223817643266591</v>
      </c>
      <c r="M87" s="91">
        <v>0</v>
      </c>
      <c r="N87" s="91">
        <v>0.13564121963785528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3.0258860035550752</v>
      </c>
      <c r="C88" s="91">
        <v>3.0400540531945675</v>
      </c>
      <c r="D88" s="91">
        <v>4.0410751940543683</v>
      </c>
      <c r="E88" s="91">
        <v>4.951652303266588</v>
      </c>
      <c r="F88" s="91">
        <v>2.730496944992657</v>
      </c>
      <c r="G88" s="91">
        <v>4.261074180422229</v>
      </c>
      <c r="H88" s="91">
        <v>3.4350031777679555</v>
      </c>
      <c r="I88" s="91">
        <v>2.8946908980550985</v>
      </c>
      <c r="J88" s="91">
        <v>1.8926807827511865</v>
      </c>
      <c r="K88" s="91">
        <v>3.5068982517866201</v>
      </c>
      <c r="L88" s="91">
        <v>6.3865051103052304</v>
      </c>
      <c r="M88" s="91">
        <v>1.7176056709480558</v>
      </c>
      <c r="N88" s="91">
        <v>1.8410382706292627</v>
      </c>
      <c r="O88" s="91">
        <v>1.9260223517050292</v>
      </c>
      <c r="P88" s="91">
        <v>1.9052649410631888</v>
      </c>
      <c r="Q88" s="91">
        <v>2.4977939611627527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1.8396545853279449</v>
      </c>
      <c r="C90" s="157">
        <v>2.1016904597494461</v>
      </c>
      <c r="D90" s="157">
        <v>2.4006888414980532</v>
      </c>
      <c r="E90" s="157">
        <v>3.0518441905900615</v>
      </c>
      <c r="F90" s="157">
        <v>2.2983409779374231</v>
      </c>
      <c r="G90" s="157">
        <v>2.244076079981002</v>
      </c>
      <c r="H90" s="157">
        <v>2.71654012026073</v>
      </c>
      <c r="I90" s="157">
        <v>2.0777471030202768</v>
      </c>
      <c r="J90" s="157">
        <v>1.427067666301459</v>
      </c>
      <c r="K90" s="157">
        <v>2.7711999158541256</v>
      </c>
      <c r="L90" s="157">
        <v>3.6678006334032891</v>
      </c>
      <c r="M90" s="157">
        <v>3.0565494538595135</v>
      </c>
      <c r="N90" s="157">
        <v>2.1891557860398008</v>
      </c>
      <c r="O90" s="157">
        <v>2.0617228922802098</v>
      </c>
      <c r="P90" s="157">
        <v>2.139730817479935</v>
      </c>
      <c r="Q90" s="157">
        <v>2.4934139687433885</v>
      </c>
    </row>
    <row r="91" spans="1:17" x14ac:dyDescent="0.25">
      <c r="A91" s="243" t="s">
        <v>235</v>
      </c>
      <c r="B91" s="242">
        <v>4.129371899849609</v>
      </c>
      <c r="C91" s="242">
        <v>4.2399294560902945</v>
      </c>
      <c r="D91" s="242">
        <v>5.3530936084473533</v>
      </c>
      <c r="E91" s="242">
        <v>6.6702514078398663</v>
      </c>
      <c r="F91" s="242">
        <v>4.1582912438734674</v>
      </c>
      <c r="G91" s="242">
        <v>5.4376877022391064</v>
      </c>
      <c r="H91" s="242">
        <v>5.0368272460754087</v>
      </c>
      <c r="I91" s="242">
        <v>4.2071258313906066</v>
      </c>
      <c r="J91" s="242">
        <v>2.7523225183914088</v>
      </c>
      <c r="K91" s="242">
        <v>5.1406665571495749</v>
      </c>
      <c r="L91" s="242">
        <v>8.5904372802071531</v>
      </c>
      <c r="M91" s="242">
        <v>3.7410930190080993</v>
      </c>
      <c r="N91" s="242">
        <v>3.3623611824289239</v>
      </c>
      <c r="O91" s="242">
        <v>3.211870284332492</v>
      </c>
      <c r="P91" s="242">
        <v>3.2494085449508918</v>
      </c>
      <c r="Q91" s="242">
        <v>4.0355225834224617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0.99999999999999989</v>
      </c>
      <c r="E95" s="77">
        <f t="shared" si="0"/>
        <v>1.0000000000000002</v>
      </c>
      <c r="F95" s="77">
        <f t="shared" si="0"/>
        <v>0.99999999999999989</v>
      </c>
      <c r="G95" s="77">
        <f t="shared" si="0"/>
        <v>1</v>
      </c>
      <c r="H95" s="77">
        <f t="shared" si="0"/>
        <v>0.99999999999999989</v>
      </c>
      <c r="I95" s="77">
        <f t="shared" si="0"/>
        <v>1</v>
      </c>
      <c r="J95" s="77">
        <f t="shared" si="0"/>
        <v>1</v>
      </c>
      <c r="K95" s="77">
        <f t="shared" si="0"/>
        <v>1.0000000000000002</v>
      </c>
      <c r="L95" s="77">
        <f t="shared" si="0"/>
        <v>0</v>
      </c>
      <c r="M95" s="77">
        <f t="shared" si="0"/>
        <v>0</v>
      </c>
      <c r="N95" s="77">
        <f t="shared" si="0"/>
        <v>0</v>
      </c>
      <c r="O95" s="77">
        <f t="shared" si="0"/>
        <v>0</v>
      </c>
      <c r="P95" s="77">
        <f t="shared" si="0"/>
        <v>0</v>
      </c>
      <c r="Q95" s="77">
        <f t="shared" si="0"/>
        <v>0</v>
      </c>
    </row>
    <row r="96" spans="1:17" x14ac:dyDescent="0.25">
      <c r="A96" s="132" t="s">
        <v>83</v>
      </c>
      <c r="B96" s="240">
        <f t="shared" ref="B96:Q96" si="1">IF(B$6=0,0,B$6/B$5)</f>
        <v>3.8148949027562418E-3</v>
      </c>
      <c r="C96" s="240">
        <f t="shared" si="1"/>
        <v>3.8373875251882447E-3</v>
      </c>
      <c r="D96" s="240">
        <f t="shared" si="1"/>
        <v>3.9256309322126762E-3</v>
      </c>
      <c r="E96" s="240">
        <f t="shared" si="1"/>
        <v>3.9294784010115462E-3</v>
      </c>
      <c r="F96" s="240">
        <f t="shared" si="1"/>
        <v>3.9104078312524803E-3</v>
      </c>
      <c r="G96" s="240">
        <f t="shared" si="1"/>
        <v>3.9216662469308905E-3</v>
      </c>
      <c r="H96" s="240">
        <f t="shared" si="1"/>
        <v>3.9060298812073845E-3</v>
      </c>
      <c r="I96" s="240">
        <f t="shared" si="1"/>
        <v>3.9066656650061857E-3</v>
      </c>
      <c r="J96" s="240">
        <f t="shared" si="1"/>
        <v>3.8774002197906176E-3</v>
      </c>
      <c r="K96" s="240">
        <f t="shared" si="1"/>
        <v>3.8906815578142167E-3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1.3933322223688251E-3</v>
      </c>
      <c r="C97" s="239">
        <f t="shared" si="2"/>
        <v>1.4015473099135551E-3</v>
      </c>
      <c r="D97" s="239">
        <f t="shared" si="2"/>
        <v>1.4337768694565756E-3</v>
      </c>
      <c r="E97" s="239">
        <f t="shared" si="2"/>
        <v>1.4351820987980575E-3</v>
      </c>
      <c r="F97" s="239">
        <f t="shared" si="2"/>
        <v>1.4282168638383628E-3</v>
      </c>
      <c r="G97" s="239">
        <f t="shared" si="2"/>
        <v>1.4323288285811447E-3</v>
      </c>
      <c r="H97" s="239">
        <f t="shared" si="2"/>
        <v>1.4266178843064903E-3</v>
      </c>
      <c r="I97" s="239">
        <f t="shared" si="2"/>
        <v>1.4268500946493466E-3</v>
      </c>
      <c r="J97" s="239">
        <f t="shared" si="2"/>
        <v>1.4161613368040495E-3</v>
      </c>
      <c r="K97" s="239">
        <f t="shared" si="2"/>
        <v>1.4210121431030859E-3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4.3922398299141727E-2</v>
      </c>
      <c r="C98" s="239">
        <f t="shared" si="3"/>
        <v>4.4181364783522949E-2</v>
      </c>
      <c r="D98" s="239">
        <f t="shared" si="3"/>
        <v>4.5197346132786358E-2</v>
      </c>
      <c r="E98" s="239">
        <f t="shared" si="3"/>
        <v>4.5241643567272789E-2</v>
      </c>
      <c r="F98" s="239">
        <f t="shared" si="3"/>
        <v>4.5022076532767047E-2</v>
      </c>
      <c r="G98" s="239">
        <f t="shared" si="3"/>
        <v>4.5151699138434954E-2</v>
      </c>
      <c r="H98" s="239">
        <f t="shared" si="3"/>
        <v>4.4971671457262739E-2</v>
      </c>
      <c r="I98" s="239">
        <f t="shared" si="3"/>
        <v>4.497899148833958E-2</v>
      </c>
      <c r="J98" s="239">
        <f t="shared" si="3"/>
        <v>4.4642046808623458E-2</v>
      </c>
      <c r="K98" s="239">
        <f t="shared" si="3"/>
        <v>4.479496012169968E-2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1.5370871738920966E-2</v>
      </c>
      <c r="C99" s="239">
        <f t="shared" si="4"/>
        <v>1.5461498407095887E-2</v>
      </c>
      <c r="D99" s="239">
        <f t="shared" si="4"/>
        <v>1.5817046364707505E-2</v>
      </c>
      <c r="E99" s="239">
        <f t="shared" si="4"/>
        <v>1.5832548482310849E-2</v>
      </c>
      <c r="F99" s="239">
        <f t="shared" si="4"/>
        <v>1.5755709856548717E-2</v>
      </c>
      <c r="G99" s="239">
        <f t="shared" si="4"/>
        <v>1.5801071961609927E-2</v>
      </c>
      <c r="H99" s="239">
        <f t="shared" si="4"/>
        <v>1.5738070338203413E-2</v>
      </c>
      <c r="I99" s="239">
        <f t="shared" si="4"/>
        <v>1.5740632021152529E-2</v>
      </c>
      <c r="J99" s="239">
        <f t="shared" si="4"/>
        <v>1.5622716477931165E-2</v>
      </c>
      <c r="K99" s="239">
        <f t="shared" si="4"/>
        <v>1.5676229287192173E-2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1.4041257715203787E-2</v>
      </c>
      <c r="C100" s="238">
        <f t="shared" si="5"/>
        <v>1.4269077631917667E-2</v>
      </c>
      <c r="D100" s="238">
        <f t="shared" si="5"/>
        <v>1.4484977352955264E-2</v>
      </c>
      <c r="E100" s="238">
        <f t="shared" si="5"/>
        <v>1.4514456940197882E-2</v>
      </c>
      <c r="F100" s="238">
        <f t="shared" si="5"/>
        <v>1.4658324570366641E-2</v>
      </c>
      <c r="G100" s="238">
        <f t="shared" si="5"/>
        <v>1.4385404571860454E-2</v>
      </c>
      <c r="H100" s="238">
        <f t="shared" si="5"/>
        <v>1.4627529069114678E-2</v>
      </c>
      <c r="I100" s="238">
        <f t="shared" si="5"/>
        <v>1.4486417909236051E-2</v>
      </c>
      <c r="J100" s="238">
        <f t="shared" si="5"/>
        <v>1.4458455665568179E-2</v>
      </c>
      <c r="K100" s="238">
        <f t="shared" si="5"/>
        <v>1.456943575733115E-2</v>
      </c>
      <c r="L100" s="238">
        <f t="shared" si="5"/>
        <v>0</v>
      </c>
      <c r="M100" s="238">
        <f t="shared" si="5"/>
        <v>0</v>
      </c>
      <c r="N100" s="238">
        <f t="shared" si="5"/>
        <v>0</v>
      </c>
      <c r="O100" s="238">
        <f t="shared" si="5"/>
        <v>0</v>
      </c>
      <c r="P100" s="238">
        <f t="shared" si="5"/>
        <v>0</v>
      </c>
      <c r="Q100" s="238">
        <f t="shared" si="5"/>
        <v>0</v>
      </c>
    </row>
    <row r="101" spans="1:17" x14ac:dyDescent="0.25">
      <c r="A101" s="127" t="s">
        <v>241</v>
      </c>
      <c r="B101" s="236">
        <f t="shared" ref="B101:Q101" si="6">IF(B$15=0,0,B$15/B$5)</f>
        <v>1.2604643322841893E-2</v>
      </c>
      <c r="C101" s="236">
        <f t="shared" si="6"/>
        <v>1.4555726130739096E-2</v>
      </c>
      <c r="D101" s="236">
        <f t="shared" si="6"/>
        <v>1.118580265133259E-2</v>
      </c>
      <c r="E101" s="236">
        <f t="shared" si="6"/>
        <v>1.0032293811771611E-2</v>
      </c>
      <c r="F101" s="236">
        <f t="shared" si="6"/>
        <v>1.5410584930029289E-2</v>
      </c>
      <c r="G101" s="236">
        <f t="shared" si="6"/>
        <v>1.2455404474273591E-2</v>
      </c>
      <c r="H101" s="236">
        <f t="shared" si="6"/>
        <v>1.671992161187073E-2</v>
      </c>
      <c r="I101" s="236">
        <f t="shared" si="6"/>
        <v>1.6700090350966361E-2</v>
      </c>
      <c r="J101" s="236">
        <f t="shared" si="6"/>
        <v>2.524454202017198E-2</v>
      </c>
      <c r="K101" s="236">
        <f t="shared" si="6"/>
        <v>2.1251883330703374E-2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0.88070523642173315</v>
      </c>
      <c r="C102" s="237">
        <f t="shared" si="7"/>
        <v>0.87378907966517982</v>
      </c>
      <c r="D102" s="237">
        <f t="shared" si="7"/>
        <v>0.88297646026087184</v>
      </c>
      <c r="E102" s="237">
        <f t="shared" si="7"/>
        <v>0.88661133202976583</v>
      </c>
      <c r="F102" s="237">
        <f t="shared" si="7"/>
        <v>0.86940137999931677</v>
      </c>
      <c r="G102" s="237">
        <f t="shared" si="7"/>
        <v>0.87903832392066816</v>
      </c>
      <c r="H102" s="237">
        <f t="shared" si="7"/>
        <v>0.86527298720735779</v>
      </c>
      <c r="I102" s="237">
        <f t="shared" si="7"/>
        <v>0.8654674650085924</v>
      </c>
      <c r="J102" s="237">
        <f t="shared" si="7"/>
        <v>0.83836521811824061</v>
      </c>
      <c r="K102" s="237">
        <f t="shared" si="7"/>
        <v>0.85093832441412554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0.76253670527009099</v>
      </c>
      <c r="C103" s="235">
        <f t="shared" si="8"/>
        <v>0.73732914718950138</v>
      </c>
      <c r="D103" s="235">
        <f t="shared" si="8"/>
        <v>0.77810956040462909</v>
      </c>
      <c r="E103" s="235">
        <f t="shared" si="8"/>
        <v>0.79255857754440739</v>
      </c>
      <c r="F103" s="235">
        <f t="shared" si="8"/>
        <v>0.72492714628029276</v>
      </c>
      <c r="G103" s="235">
        <f t="shared" si="8"/>
        <v>0.76226890697435368</v>
      </c>
      <c r="H103" s="235">
        <f t="shared" si="8"/>
        <v>0.7085237220960704</v>
      </c>
      <c r="I103" s="235">
        <f t="shared" si="8"/>
        <v>0.70890411796828334</v>
      </c>
      <c r="J103" s="235">
        <f t="shared" si="8"/>
        <v>0.60169763667912923</v>
      </c>
      <c r="K103" s="235">
        <f t="shared" si="8"/>
        <v>0.65170191818878209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0.11816853115164229</v>
      </c>
      <c r="C104" s="235">
        <f t="shared" si="9"/>
        <v>0.1364599324756785</v>
      </c>
      <c r="D104" s="235">
        <f t="shared" si="9"/>
        <v>0.10486689985624265</v>
      </c>
      <c r="E104" s="235">
        <f t="shared" si="9"/>
        <v>9.4052754485358492E-2</v>
      </c>
      <c r="F104" s="235">
        <f t="shared" si="9"/>
        <v>0.14447423371902404</v>
      </c>
      <c r="G104" s="235">
        <f t="shared" si="9"/>
        <v>0.11676941694631449</v>
      </c>
      <c r="H104" s="235">
        <f t="shared" si="9"/>
        <v>0.15674926511128751</v>
      </c>
      <c r="I104" s="235">
        <f t="shared" si="9"/>
        <v>0.15656334704030903</v>
      </c>
      <c r="J104" s="235">
        <f t="shared" si="9"/>
        <v>0.23666758143911143</v>
      </c>
      <c r="K104" s="235">
        <f t="shared" si="9"/>
        <v>0.19923640622534336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2.8147365377033325E-2</v>
      </c>
      <c r="C105" s="277">
        <f t="shared" si="10"/>
        <v>3.2504318546442694E-2</v>
      </c>
      <c r="D105" s="277">
        <f t="shared" si="10"/>
        <v>2.4978959435677153E-2</v>
      </c>
      <c r="E105" s="277">
        <f t="shared" si="10"/>
        <v>2.2403064668871472E-2</v>
      </c>
      <c r="F105" s="277">
        <f t="shared" si="10"/>
        <v>3.4413299415880581E-2</v>
      </c>
      <c r="G105" s="277">
        <f t="shared" si="10"/>
        <v>2.7814100857640908E-2</v>
      </c>
      <c r="H105" s="277">
        <f t="shared" si="10"/>
        <v>3.7337172550676596E-2</v>
      </c>
      <c r="I105" s="277">
        <f t="shared" si="10"/>
        <v>3.7292887462057625E-2</v>
      </c>
      <c r="J105" s="277">
        <f t="shared" si="10"/>
        <v>5.6373459352869998E-2</v>
      </c>
      <c r="K105" s="277">
        <f t="shared" si="10"/>
        <v>4.745747338803101E-2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1.0000000000000002</v>
      </c>
      <c r="D107" s="77">
        <f t="shared" si="11"/>
        <v>1</v>
      </c>
      <c r="E107" s="77">
        <f t="shared" si="11"/>
        <v>1.0000000000000002</v>
      </c>
      <c r="F107" s="77">
        <f t="shared" si="11"/>
        <v>0.99999999999999978</v>
      </c>
      <c r="G107" s="77">
        <f t="shared" si="11"/>
        <v>1.0000000000000002</v>
      </c>
      <c r="H107" s="77">
        <f t="shared" si="11"/>
        <v>1</v>
      </c>
      <c r="I107" s="77">
        <f t="shared" si="11"/>
        <v>1.0000000000000002</v>
      </c>
      <c r="J107" s="77">
        <f t="shared" si="11"/>
        <v>0.99999999999999978</v>
      </c>
      <c r="K107" s="77">
        <f t="shared" si="11"/>
        <v>0.99999999999999978</v>
      </c>
      <c r="L107" s="77">
        <f t="shared" si="11"/>
        <v>0.99999999999999989</v>
      </c>
      <c r="M107" s="77">
        <f t="shared" si="11"/>
        <v>0.99999999999999989</v>
      </c>
      <c r="N107" s="77">
        <f t="shared" si="11"/>
        <v>1.0000000000000002</v>
      </c>
      <c r="O107" s="77">
        <f t="shared" si="11"/>
        <v>1</v>
      </c>
      <c r="P107" s="77">
        <f t="shared" si="11"/>
        <v>0.99999999999999989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1.8568283537482213E-3</v>
      </c>
      <c r="C108" s="203">
        <f t="shared" si="12"/>
        <v>1.8894995064761167E-3</v>
      </c>
      <c r="D108" s="203">
        <f t="shared" si="12"/>
        <v>1.8660477881607537E-3</v>
      </c>
      <c r="E108" s="203">
        <f t="shared" si="12"/>
        <v>1.9263276261243239E-3</v>
      </c>
      <c r="F108" s="203">
        <f t="shared" si="12"/>
        <v>1.9086402195418208E-3</v>
      </c>
      <c r="G108" s="203">
        <f t="shared" si="12"/>
        <v>1.899466278366858E-3</v>
      </c>
      <c r="H108" s="203">
        <f t="shared" si="12"/>
        <v>1.9552154756532006E-3</v>
      </c>
      <c r="I108" s="203">
        <f t="shared" si="12"/>
        <v>1.9438535122327698E-3</v>
      </c>
      <c r="J108" s="203">
        <f t="shared" si="12"/>
        <v>1.9158802691202699E-3</v>
      </c>
      <c r="K108" s="203">
        <f t="shared" si="12"/>
        <v>1.9088462470458324E-3</v>
      </c>
      <c r="L108" s="203">
        <f t="shared" si="12"/>
        <v>1.8922166834038833E-3</v>
      </c>
      <c r="M108" s="203">
        <f t="shared" si="12"/>
        <v>2.0118363543115943E-3</v>
      </c>
      <c r="N108" s="203">
        <f t="shared" si="12"/>
        <v>1.9737922661624105E-3</v>
      </c>
      <c r="O108" s="203">
        <f t="shared" si="12"/>
        <v>1.9651650583960411E-3</v>
      </c>
      <c r="P108" s="203">
        <f t="shared" si="12"/>
        <v>1.9750679659512895E-3</v>
      </c>
      <c r="Q108" s="203">
        <f t="shared" si="12"/>
        <v>1.962379025093572E-3</v>
      </c>
    </row>
    <row r="109" spans="1:17" x14ac:dyDescent="0.25">
      <c r="A109" s="76" t="s">
        <v>82</v>
      </c>
      <c r="B109" s="202">
        <f t="shared" ref="B109:Q109" si="13">IF(B$33=0,0,B$33/B$31)</f>
        <v>6.876281600968658E-4</v>
      </c>
      <c r="C109" s="202">
        <f t="shared" si="13"/>
        <v>6.9972707305948655E-4</v>
      </c>
      <c r="D109" s="202">
        <f t="shared" si="13"/>
        <v>4.964059026530273E-4</v>
      </c>
      <c r="E109" s="202">
        <f t="shared" si="13"/>
        <v>7.1336541076711811E-4</v>
      </c>
      <c r="F109" s="202">
        <f t="shared" si="13"/>
        <v>7.0681533907058201E-4</v>
      </c>
      <c r="G109" s="202">
        <f t="shared" si="13"/>
        <v>7.0341800819816072E-4</v>
      </c>
      <c r="H109" s="202">
        <f t="shared" si="13"/>
        <v>7.2406327564008763E-4</v>
      </c>
      <c r="I109" s="202">
        <f t="shared" si="13"/>
        <v>7.1985566755067656E-4</v>
      </c>
      <c r="J109" s="202">
        <f t="shared" si="13"/>
        <v>7.0949650341223464E-4</v>
      </c>
      <c r="K109" s="202">
        <f t="shared" si="13"/>
        <v>7.0689163600628287E-4</v>
      </c>
      <c r="L109" s="202">
        <f t="shared" si="13"/>
        <v>7.0073330897123698E-4</v>
      </c>
      <c r="M109" s="202">
        <f t="shared" si="13"/>
        <v>7.4503134764111344E-4</v>
      </c>
      <c r="N109" s="202">
        <f t="shared" si="13"/>
        <v>7.3094270757711468E-4</v>
      </c>
      <c r="O109" s="202">
        <f t="shared" si="13"/>
        <v>7.2774784522422822E-4</v>
      </c>
      <c r="P109" s="202">
        <f t="shared" si="13"/>
        <v>7.3141512986477086E-4</v>
      </c>
      <c r="Q109" s="202">
        <f t="shared" si="13"/>
        <v>7.267161101422654E-4</v>
      </c>
    </row>
    <row r="110" spans="1:17" x14ac:dyDescent="0.25">
      <c r="A110" s="76" t="s">
        <v>81</v>
      </c>
      <c r="B110" s="202">
        <f t="shared" ref="B110:Q110" si="14">IF(B$34=0,0,B$34/B$31)</f>
        <v>1.3442791408623528E-2</v>
      </c>
      <c r="C110" s="202">
        <f t="shared" si="14"/>
        <v>1.3679319190156924E-2</v>
      </c>
      <c r="D110" s="202">
        <f t="shared" si="14"/>
        <v>1.0836250330006007E-2</v>
      </c>
      <c r="E110" s="202">
        <f t="shared" si="14"/>
        <v>2.3292855541023074E-3</v>
      </c>
      <c r="F110" s="202">
        <f t="shared" si="14"/>
        <v>1.381789129491565E-2</v>
      </c>
      <c r="G110" s="202">
        <f t="shared" si="14"/>
        <v>1.3751475151839712E-2</v>
      </c>
      <c r="H110" s="202">
        <f t="shared" si="14"/>
        <v>1.4155079948592036E-2</v>
      </c>
      <c r="I110" s="202">
        <f t="shared" si="14"/>
        <v>1.4072823285532715E-2</v>
      </c>
      <c r="J110" s="202">
        <f t="shared" si="14"/>
        <v>1.3870306735510752E-2</v>
      </c>
      <c r="K110" s="202">
        <f t="shared" si="14"/>
        <v>1.381938286238083E-2</v>
      </c>
      <c r="L110" s="202">
        <f t="shared" si="14"/>
        <v>1.3698990605980879E-2</v>
      </c>
      <c r="M110" s="202">
        <f t="shared" si="14"/>
        <v>1.4564995415275487E-2</v>
      </c>
      <c r="N110" s="202">
        <f t="shared" si="14"/>
        <v>1.4289569450194543E-2</v>
      </c>
      <c r="O110" s="202">
        <f t="shared" si="14"/>
        <v>1.4227111466823029E-2</v>
      </c>
      <c r="P110" s="202">
        <f t="shared" si="14"/>
        <v>1.429880507293119E-2</v>
      </c>
      <c r="Q110" s="202">
        <f t="shared" si="14"/>
        <v>1.4206941554796983E-2</v>
      </c>
    </row>
    <row r="111" spans="1:17" x14ac:dyDescent="0.25">
      <c r="A111" s="76" t="s">
        <v>80</v>
      </c>
      <c r="B111" s="202">
        <f t="shared" ref="B111:Q111" si="15">IF(B$35=0,0,B$35/B$31)</f>
        <v>7.488006657897203E-3</v>
      </c>
      <c r="C111" s="202">
        <f t="shared" si="15"/>
        <v>7.6197591748456963E-3</v>
      </c>
      <c r="D111" s="202">
        <f t="shared" si="15"/>
        <v>7.5251857467040564E-3</v>
      </c>
      <c r="E111" s="202">
        <f t="shared" si="15"/>
        <v>7.7682754362259883E-3</v>
      </c>
      <c r="F111" s="202">
        <f t="shared" si="15"/>
        <v>7.6969476702623959E-3</v>
      </c>
      <c r="G111" s="202">
        <f t="shared" si="15"/>
        <v>7.6599520414210925E-3</v>
      </c>
      <c r="H111" s="202">
        <f t="shared" si="15"/>
        <v>7.884771077391696E-3</v>
      </c>
      <c r="I111" s="202">
        <f t="shared" si="15"/>
        <v>7.8389518407523846E-3</v>
      </c>
      <c r="J111" s="202">
        <f t="shared" si="15"/>
        <v>7.7261445205461044E-3</v>
      </c>
      <c r="K111" s="202">
        <f t="shared" si="15"/>
        <v>7.6977785145989951E-3</v>
      </c>
      <c r="L111" s="202">
        <f t="shared" si="15"/>
        <v>7.6307166975939514E-3</v>
      </c>
      <c r="M111" s="202">
        <f t="shared" si="15"/>
        <v>8.113105331074429E-3</v>
      </c>
      <c r="N111" s="202">
        <f t="shared" si="15"/>
        <v>7.9596854499208152E-3</v>
      </c>
      <c r="O111" s="202">
        <f t="shared" si="15"/>
        <v>7.9248946255221931E-3</v>
      </c>
      <c r="P111" s="202">
        <f t="shared" si="15"/>
        <v>7.9648299472532252E-3</v>
      </c>
      <c r="Q111" s="202">
        <f t="shared" si="15"/>
        <v>7.9136594266003852E-3</v>
      </c>
    </row>
    <row r="112" spans="1:17" x14ac:dyDescent="0.25">
      <c r="A112" s="129" t="s">
        <v>79</v>
      </c>
      <c r="B112" s="201">
        <f t="shared" ref="B112:Q112" si="16">IF(B$36=0,0,B$36/B$31)</f>
        <v>6.835264294488894E-3</v>
      </c>
      <c r="C112" s="201">
        <f t="shared" si="16"/>
        <v>7.02695454598348E-3</v>
      </c>
      <c r="D112" s="201">
        <f t="shared" si="16"/>
        <v>6.8863839818845314E-3</v>
      </c>
      <c r="E112" s="201">
        <f t="shared" si="16"/>
        <v>7.1163313014249519E-3</v>
      </c>
      <c r="F112" s="201">
        <f t="shared" si="16"/>
        <v>7.1556068493662901E-3</v>
      </c>
      <c r="G112" s="201">
        <f t="shared" si="16"/>
        <v>6.9685618342051909E-3</v>
      </c>
      <c r="H112" s="201">
        <f t="shared" si="16"/>
        <v>7.3230188942684923E-3</v>
      </c>
      <c r="I112" s="201">
        <f t="shared" si="16"/>
        <v>7.2090563103576963E-3</v>
      </c>
      <c r="J112" s="201">
        <f t="shared" si="16"/>
        <v>7.145123865468196E-3</v>
      </c>
      <c r="K112" s="201">
        <f t="shared" si="16"/>
        <v>7.1490463860213703E-3</v>
      </c>
      <c r="L112" s="201">
        <f t="shared" si="16"/>
        <v>6.9418822977659628E-3</v>
      </c>
      <c r="M112" s="201">
        <f t="shared" si="16"/>
        <v>7.8733429738539733E-3</v>
      </c>
      <c r="N112" s="201">
        <f t="shared" si="16"/>
        <v>7.4994199211146292E-3</v>
      </c>
      <c r="O112" s="201">
        <f t="shared" si="16"/>
        <v>7.4823314232340451E-3</v>
      </c>
      <c r="P112" s="201">
        <f t="shared" si="16"/>
        <v>7.5398776147800823E-3</v>
      </c>
      <c r="Q112" s="201">
        <f t="shared" si="16"/>
        <v>7.4431585968483443E-3</v>
      </c>
    </row>
    <row r="113" spans="1:17" x14ac:dyDescent="0.25">
      <c r="A113" s="127" t="s">
        <v>238</v>
      </c>
      <c r="B113" s="200">
        <f t="shared" ref="B113:Q113" si="17">IF(B$41=0,0,B$41/B$31)</f>
        <v>1.4937649876843423E-2</v>
      </c>
      <c r="C113" s="200">
        <f t="shared" si="17"/>
        <v>1.9033616789459445E-2</v>
      </c>
      <c r="D113" s="200">
        <f t="shared" si="17"/>
        <v>1.1924376153077178E-2</v>
      </c>
      <c r="E113" s="200">
        <f t="shared" si="17"/>
        <v>1.0871400384334673E-2</v>
      </c>
      <c r="F113" s="200">
        <f t="shared" si="17"/>
        <v>2.0346164923588612E-2</v>
      </c>
      <c r="G113" s="200">
        <f t="shared" si="17"/>
        <v>1.3983069746025888E-2</v>
      </c>
      <c r="H113" s="200">
        <f t="shared" si="17"/>
        <v>2.3474499691378253E-2</v>
      </c>
      <c r="I113" s="200">
        <f t="shared" si="17"/>
        <v>2.3350916981292557E-2</v>
      </c>
      <c r="J113" s="200">
        <f t="shared" si="17"/>
        <v>4.1791916356806909E-2</v>
      </c>
      <c r="K113" s="200">
        <f t="shared" si="17"/>
        <v>3.2974525963185078E-2</v>
      </c>
      <c r="L113" s="200">
        <f t="shared" si="17"/>
        <v>3.2455471842860767E-2</v>
      </c>
      <c r="M113" s="200">
        <f t="shared" si="17"/>
        <v>7.9796211769027944E-2</v>
      </c>
      <c r="N113" s="200">
        <f t="shared" si="17"/>
        <v>6.2206160851685982E-2</v>
      </c>
      <c r="O113" s="200">
        <f t="shared" si="17"/>
        <v>6.2759010248825062E-2</v>
      </c>
      <c r="P113" s="200">
        <f t="shared" si="17"/>
        <v>6.8338567805275863E-2</v>
      </c>
      <c r="Q113" s="200">
        <f t="shared" si="17"/>
        <v>6.271833749145192E-2</v>
      </c>
    </row>
    <row r="114" spans="1:17" x14ac:dyDescent="0.25">
      <c r="A114" s="142" t="s">
        <v>247</v>
      </c>
      <c r="B114" s="199">
        <f t="shared" ref="B114:Q114" si="18">IF(B$42=0,0,B$42/B$31)</f>
        <v>9.8669330488214985E-3</v>
      </c>
      <c r="C114" s="199">
        <f t="shared" si="18"/>
        <v>9.610491394659278E-3</v>
      </c>
      <c r="D114" s="199">
        <f t="shared" si="18"/>
        <v>1.0080656314646191E-2</v>
      </c>
      <c r="E114" s="199">
        <f t="shared" si="18"/>
        <v>1.0231065395829988E-2</v>
      </c>
      <c r="F114" s="199">
        <f t="shared" si="18"/>
        <v>9.526349303616127E-3</v>
      </c>
      <c r="G114" s="199">
        <f t="shared" si="18"/>
        <v>9.9176583664502462E-3</v>
      </c>
      <c r="H114" s="199">
        <f t="shared" si="18"/>
        <v>9.327217691339016E-3</v>
      </c>
      <c r="I114" s="199">
        <f t="shared" si="18"/>
        <v>9.3376153938667713E-3</v>
      </c>
      <c r="J114" s="199">
        <f t="shared" si="18"/>
        <v>8.2179578387648472E-3</v>
      </c>
      <c r="K114" s="199">
        <f t="shared" si="18"/>
        <v>8.7564755664519961E-3</v>
      </c>
      <c r="L114" s="199">
        <f t="shared" si="18"/>
        <v>8.7927601922234942E-3</v>
      </c>
      <c r="M114" s="199">
        <f t="shared" si="18"/>
        <v>5.8793593745612568E-3</v>
      </c>
      <c r="N114" s="199">
        <f t="shared" si="18"/>
        <v>6.9612799885068969E-3</v>
      </c>
      <c r="O114" s="199">
        <f t="shared" si="18"/>
        <v>6.9289764280542716E-3</v>
      </c>
      <c r="P114" s="199">
        <f t="shared" si="18"/>
        <v>6.5867744634426732E-3</v>
      </c>
      <c r="Q114" s="199">
        <f t="shared" si="18"/>
        <v>6.9322830115122677E-3</v>
      </c>
    </row>
    <row r="115" spans="1:17" x14ac:dyDescent="0.25">
      <c r="A115" s="142" t="s">
        <v>246</v>
      </c>
      <c r="B115" s="199">
        <f t="shared" ref="B115:Q115" si="19">IF(B$53=0,0,B$53/B$31)</f>
        <v>5.070716828021923E-3</v>
      </c>
      <c r="C115" s="199">
        <f t="shared" si="19"/>
        <v>9.4231253948001675E-3</v>
      </c>
      <c r="D115" s="199">
        <f t="shared" si="19"/>
        <v>1.8437198384309884E-3</v>
      </c>
      <c r="E115" s="199">
        <f t="shared" si="19"/>
        <v>6.4033498850468642E-4</v>
      </c>
      <c r="F115" s="199">
        <f t="shared" si="19"/>
        <v>1.0819815619972485E-2</v>
      </c>
      <c r="G115" s="199">
        <f t="shared" si="19"/>
        <v>4.0654113795756432E-3</v>
      </c>
      <c r="H115" s="199">
        <f t="shared" si="19"/>
        <v>1.4147282000039237E-2</v>
      </c>
      <c r="I115" s="199">
        <f t="shared" si="19"/>
        <v>1.4013301587425784E-2</v>
      </c>
      <c r="J115" s="199">
        <f t="shared" si="19"/>
        <v>3.3573958518042055E-2</v>
      </c>
      <c r="K115" s="199">
        <f t="shared" si="19"/>
        <v>2.4218050396733082E-2</v>
      </c>
      <c r="L115" s="199">
        <f t="shared" si="19"/>
        <v>2.3662711650637269E-2</v>
      </c>
      <c r="M115" s="199">
        <f t="shared" si="19"/>
        <v>7.3916852394466701E-2</v>
      </c>
      <c r="N115" s="199">
        <f t="shared" si="19"/>
        <v>5.5244880863179087E-2</v>
      </c>
      <c r="O115" s="199">
        <f t="shared" si="19"/>
        <v>5.5830033820770786E-2</v>
      </c>
      <c r="P115" s="199">
        <f t="shared" si="19"/>
        <v>6.1751793341833193E-2</v>
      </c>
      <c r="Q115" s="199">
        <f t="shared" si="19"/>
        <v>5.5786054479939645E-2</v>
      </c>
    </row>
    <row r="116" spans="1:17" x14ac:dyDescent="0.25">
      <c r="A116" s="127" t="s">
        <v>237</v>
      </c>
      <c r="B116" s="200">
        <f t="shared" ref="B116:Q116" si="20">IF(B$54=0,0,B$54/B$31)</f>
        <v>0.88283416196980269</v>
      </c>
      <c r="C116" s="200">
        <f t="shared" si="20"/>
        <v>0.87457623522923245</v>
      </c>
      <c r="D116" s="200">
        <f t="shared" si="20"/>
        <v>0.89102782895591348</v>
      </c>
      <c r="E116" s="200">
        <f t="shared" si="20"/>
        <v>0.90029096044914991</v>
      </c>
      <c r="F116" s="200">
        <f t="shared" si="20"/>
        <v>0.87176386423490304</v>
      </c>
      <c r="G116" s="200">
        <f t="shared" si="20"/>
        <v>0.88399473625414227</v>
      </c>
      <c r="H116" s="200">
        <f t="shared" si="20"/>
        <v>0.86518027461513425</v>
      </c>
      <c r="I116" s="200">
        <f t="shared" si="20"/>
        <v>0.86565427595635958</v>
      </c>
      <c r="J116" s="200">
        <f t="shared" si="20"/>
        <v>0.8314249784217661</v>
      </c>
      <c r="K116" s="200">
        <f t="shared" si="20"/>
        <v>0.8480588022498734</v>
      </c>
      <c r="L116" s="200">
        <f t="shared" si="20"/>
        <v>0.84942537713938526</v>
      </c>
      <c r="M116" s="200">
        <f t="shared" si="20"/>
        <v>0.75825121574834187</v>
      </c>
      <c r="N116" s="200">
        <f t="shared" si="20"/>
        <v>0.79207823756580209</v>
      </c>
      <c r="O116" s="200">
        <f t="shared" si="20"/>
        <v>0.7911588131826377</v>
      </c>
      <c r="P116" s="200">
        <f t="shared" si="20"/>
        <v>0.7805119605373757</v>
      </c>
      <c r="Q116" s="200">
        <f t="shared" si="20"/>
        <v>0.79130505681543406</v>
      </c>
    </row>
    <row r="117" spans="1:17" x14ac:dyDescent="0.25">
      <c r="A117" s="142" t="s">
        <v>245</v>
      </c>
      <c r="B117" s="199">
        <f t="shared" ref="B117:Q117" si="21">IF(B$55=0,0,B$55/B$31)</f>
        <v>0.86622621278498824</v>
      </c>
      <c r="C117" s="199">
        <f t="shared" si="21"/>
        <v>0.84371298787648585</v>
      </c>
      <c r="D117" s="199">
        <f t="shared" si="21"/>
        <v>0.8849891550511747</v>
      </c>
      <c r="E117" s="199">
        <f t="shared" si="21"/>
        <v>0.89819369268385596</v>
      </c>
      <c r="F117" s="199">
        <f t="shared" si="21"/>
        <v>0.83632608411424447</v>
      </c>
      <c r="G117" s="199">
        <f t="shared" si="21"/>
        <v>0.87067943037189754</v>
      </c>
      <c r="H117" s="199">
        <f t="shared" si="21"/>
        <v>0.81884415518100129</v>
      </c>
      <c r="I117" s="199">
        <f t="shared" si="21"/>
        <v>0.81975697808531389</v>
      </c>
      <c r="J117" s="199">
        <f t="shared" si="21"/>
        <v>0.72146131531218061</v>
      </c>
      <c r="K117" s="199">
        <f t="shared" si="21"/>
        <v>0.76873823200593816</v>
      </c>
      <c r="L117" s="199">
        <f t="shared" si="21"/>
        <v>0.77192368931155131</v>
      </c>
      <c r="M117" s="199">
        <f t="shared" si="21"/>
        <v>0.51615382200616056</v>
      </c>
      <c r="N117" s="199">
        <f t="shared" si="21"/>
        <v>0.61113652750491521</v>
      </c>
      <c r="O117" s="199">
        <f t="shared" si="21"/>
        <v>0.60830057121617831</v>
      </c>
      <c r="P117" s="199">
        <f t="shared" si="21"/>
        <v>0.57825837772541677</v>
      </c>
      <c r="Q117" s="199">
        <f t="shared" si="21"/>
        <v>0.60859085891265985</v>
      </c>
    </row>
    <row r="118" spans="1:17" x14ac:dyDescent="0.25">
      <c r="A118" s="142" t="s">
        <v>244</v>
      </c>
      <c r="B118" s="199">
        <f t="shared" ref="B118:Q118" si="22">IF(B$66=0,0,B$66/B$31)</f>
        <v>1.6607949184814404E-2</v>
      </c>
      <c r="C118" s="199">
        <f t="shared" si="22"/>
        <v>3.0863247352746596E-2</v>
      </c>
      <c r="D118" s="199">
        <f t="shared" si="22"/>
        <v>6.0386739047387991E-3</v>
      </c>
      <c r="E118" s="199">
        <f t="shared" si="22"/>
        <v>2.0972677652940719E-3</v>
      </c>
      <c r="F118" s="199">
        <f t="shared" si="22"/>
        <v>3.5437780120658492E-2</v>
      </c>
      <c r="G118" s="199">
        <f t="shared" si="22"/>
        <v>1.3315305882244836E-2</v>
      </c>
      <c r="H118" s="199">
        <f t="shared" si="22"/>
        <v>4.633611943413285E-2</v>
      </c>
      <c r="I118" s="199">
        <f t="shared" si="22"/>
        <v>4.5897297871045704E-2</v>
      </c>
      <c r="J118" s="199">
        <f t="shared" si="22"/>
        <v>0.1099636631095855</v>
      </c>
      <c r="K118" s="199">
        <f t="shared" si="22"/>
        <v>7.9320570243935171E-2</v>
      </c>
      <c r="L118" s="199">
        <f t="shared" si="22"/>
        <v>7.7501687827833884E-2</v>
      </c>
      <c r="M118" s="199">
        <f t="shared" si="22"/>
        <v>0.24209739374218134</v>
      </c>
      <c r="N118" s="199">
        <f t="shared" si="22"/>
        <v>0.18094171006088691</v>
      </c>
      <c r="O118" s="199">
        <f t="shared" si="22"/>
        <v>0.18285824196645936</v>
      </c>
      <c r="P118" s="199">
        <f t="shared" si="22"/>
        <v>0.20225358281195885</v>
      </c>
      <c r="Q118" s="199">
        <f t="shared" si="22"/>
        <v>0.18271419790277416</v>
      </c>
    </row>
    <row r="119" spans="1:17" x14ac:dyDescent="0.25">
      <c r="A119" s="127" t="s">
        <v>236</v>
      </c>
      <c r="B119" s="200">
        <f t="shared" ref="B119:Q119" si="23">IF(B$67=0,0,B$67/B$31)</f>
        <v>7.1917669278499227E-2</v>
      </c>
      <c r="C119" s="200">
        <f t="shared" si="23"/>
        <v>7.5474888490786596E-2</v>
      </c>
      <c r="D119" s="200">
        <f t="shared" si="23"/>
        <v>6.9437521141600997E-2</v>
      </c>
      <c r="E119" s="200">
        <f t="shared" si="23"/>
        <v>6.898405383787086E-2</v>
      </c>
      <c r="F119" s="200">
        <f t="shared" si="23"/>
        <v>7.6604069468351535E-2</v>
      </c>
      <c r="G119" s="200">
        <f t="shared" si="23"/>
        <v>7.1039320685800919E-2</v>
      </c>
      <c r="H119" s="200">
        <f t="shared" si="23"/>
        <v>7.9303077021942031E-2</v>
      </c>
      <c r="I119" s="200">
        <f t="shared" si="23"/>
        <v>7.9210266445921801E-2</v>
      </c>
      <c r="J119" s="200">
        <f t="shared" si="23"/>
        <v>9.5416153327369177E-2</v>
      </c>
      <c r="K119" s="200">
        <f t="shared" si="23"/>
        <v>8.768472614088807E-2</v>
      </c>
      <c r="L119" s="200">
        <f t="shared" si="23"/>
        <v>8.7254611424038175E-2</v>
      </c>
      <c r="M119" s="200">
        <f t="shared" si="23"/>
        <v>0.12864426106047339</v>
      </c>
      <c r="N119" s="200">
        <f t="shared" si="23"/>
        <v>0.11326219178754261</v>
      </c>
      <c r="O119" s="200">
        <f t="shared" si="23"/>
        <v>0.11375492614933769</v>
      </c>
      <c r="P119" s="200">
        <f t="shared" si="23"/>
        <v>0.11863947592656786</v>
      </c>
      <c r="Q119" s="200">
        <f t="shared" si="23"/>
        <v>0.11372375097963248</v>
      </c>
    </row>
    <row r="120" spans="1:17" x14ac:dyDescent="0.25">
      <c r="A120" s="142" t="s">
        <v>243</v>
      </c>
      <c r="B120" s="199">
        <f t="shared" ref="B120:Q120" si="24">IF(B$68=0,0,B$68/B$31)</f>
        <v>6.5781556755344153E-2</v>
      </c>
      <c r="C120" s="199">
        <f t="shared" si="24"/>
        <v>6.4071893667104057E-2</v>
      </c>
      <c r="D120" s="199">
        <f t="shared" si="24"/>
        <v>6.7206421915695466E-2</v>
      </c>
      <c r="E120" s="199">
        <f t="shared" si="24"/>
        <v>6.8209179658294414E-2</v>
      </c>
      <c r="F120" s="199">
        <f t="shared" si="24"/>
        <v>6.3510929311707986E-2</v>
      </c>
      <c r="G120" s="199">
        <f t="shared" si="24"/>
        <v>6.6119735837336296E-2</v>
      </c>
      <c r="H120" s="199">
        <f t="shared" si="24"/>
        <v>6.2183344803940971E-2</v>
      </c>
      <c r="I120" s="199">
        <f t="shared" si="24"/>
        <v>6.2252664931641284E-2</v>
      </c>
      <c r="J120" s="199">
        <f t="shared" si="24"/>
        <v>5.4788053928095042E-2</v>
      </c>
      <c r="K120" s="199">
        <f t="shared" si="24"/>
        <v>5.8378281437730592E-2</v>
      </c>
      <c r="L120" s="199">
        <f t="shared" si="24"/>
        <v>5.8620186309054217E-2</v>
      </c>
      <c r="M120" s="199">
        <f t="shared" si="24"/>
        <v>3.9196922738718665E-2</v>
      </c>
      <c r="N120" s="199">
        <f t="shared" si="24"/>
        <v>4.6409946473539951E-2</v>
      </c>
      <c r="O120" s="199">
        <f t="shared" si="24"/>
        <v>4.6194582845875722E-2</v>
      </c>
      <c r="P120" s="199">
        <f t="shared" si="24"/>
        <v>4.3913166944348277E-2</v>
      </c>
      <c r="Q120" s="199">
        <f t="shared" si="24"/>
        <v>4.6216627406868709E-2</v>
      </c>
    </row>
    <row r="121" spans="1:17" x14ac:dyDescent="0.25">
      <c r="A121" s="140" t="s">
        <v>242</v>
      </c>
      <c r="B121" s="198">
        <f t="shared" ref="B121:Q121" si="25">IF(B$79=0,0,B$79/B$31)</f>
        <v>6.1361125231550731E-3</v>
      </c>
      <c r="C121" s="198">
        <f t="shared" si="25"/>
        <v>1.1402994823682526E-2</v>
      </c>
      <c r="D121" s="198">
        <f t="shared" si="25"/>
        <v>2.2310992259055272E-3</v>
      </c>
      <c r="E121" s="198">
        <f t="shared" si="25"/>
        <v>7.748741795764486E-4</v>
      </c>
      <c r="F121" s="198">
        <f t="shared" si="25"/>
        <v>1.3093140156643552E-2</v>
      </c>
      <c r="G121" s="198">
        <f t="shared" si="25"/>
        <v>4.9195848484646174E-3</v>
      </c>
      <c r="H121" s="198">
        <f t="shared" si="25"/>
        <v>1.7119732218001064E-2</v>
      </c>
      <c r="I121" s="198">
        <f t="shared" si="25"/>
        <v>1.6957601514280503E-2</v>
      </c>
      <c r="J121" s="198">
        <f t="shared" si="25"/>
        <v>4.0628099399274135E-2</v>
      </c>
      <c r="K121" s="198">
        <f t="shared" si="25"/>
        <v>2.9306444703157464E-2</v>
      </c>
      <c r="L121" s="198">
        <f t="shared" si="25"/>
        <v>2.8634425114983961E-2</v>
      </c>
      <c r="M121" s="198">
        <f t="shared" si="25"/>
        <v>8.9447338321754749E-2</v>
      </c>
      <c r="N121" s="198">
        <f t="shared" si="25"/>
        <v>6.6852245314002676E-2</v>
      </c>
      <c r="O121" s="198">
        <f t="shared" si="25"/>
        <v>6.7560343303461973E-2</v>
      </c>
      <c r="P121" s="198">
        <f t="shared" si="25"/>
        <v>7.4726308982219589E-2</v>
      </c>
      <c r="Q121" s="198">
        <f t="shared" si="25"/>
        <v>6.7507123572763769E-2</v>
      </c>
    </row>
    <row r="123" spans="1:17" x14ac:dyDescent="0.25">
      <c r="A123" s="78" t="s">
        <v>55</v>
      </c>
      <c r="B123" s="77">
        <f t="shared" ref="B123:Q123" si="26">SUM(B$124:B$129)</f>
        <v>1.0000000000000002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0.99999999999999989</v>
      </c>
      <c r="K123" s="77">
        <f t="shared" si="26"/>
        <v>1</v>
      </c>
      <c r="L123" s="77">
        <f t="shared" si="26"/>
        <v>1.0000000000000002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1.4098235806087586E-2</v>
      </c>
      <c r="C124" s="203">
        <f t="shared" si="27"/>
        <v>1.4028202048488307E-2</v>
      </c>
      <c r="D124" s="203">
        <f t="shared" si="27"/>
        <v>1.4081112325584011E-2</v>
      </c>
      <c r="E124" s="203">
        <f t="shared" si="27"/>
        <v>1.4073890685895553E-2</v>
      </c>
      <c r="F124" s="203">
        <f t="shared" si="27"/>
        <v>1.3972911808453623E-2</v>
      </c>
      <c r="G124" s="203">
        <f t="shared" si="27"/>
        <v>1.4121466439265956E-2</v>
      </c>
      <c r="H124" s="203">
        <f t="shared" si="27"/>
        <v>1.3979651736658294E-2</v>
      </c>
      <c r="I124" s="203">
        <f t="shared" si="27"/>
        <v>1.4047231910270791E-2</v>
      </c>
      <c r="J124" s="203">
        <f t="shared" si="27"/>
        <v>1.4008925366278542E-2</v>
      </c>
      <c r="K124" s="203">
        <f t="shared" si="27"/>
        <v>1.3979941655475683E-2</v>
      </c>
      <c r="L124" s="203">
        <f t="shared" si="27"/>
        <v>1.4121548369881698E-2</v>
      </c>
      <c r="M124" s="203">
        <f t="shared" si="27"/>
        <v>1.367846288965186E-2</v>
      </c>
      <c r="N124" s="203">
        <f t="shared" si="27"/>
        <v>1.3881263559902053E-2</v>
      </c>
      <c r="O124" s="203">
        <f t="shared" si="27"/>
        <v>1.3866865726201338E-2</v>
      </c>
      <c r="P124" s="203">
        <f t="shared" si="27"/>
        <v>1.3848793022622248E-2</v>
      </c>
      <c r="Q124" s="203">
        <f t="shared" si="27"/>
        <v>1.389313700239265E-2</v>
      </c>
    </row>
    <row r="125" spans="1:17" x14ac:dyDescent="0.25">
      <c r="A125" s="76" t="s">
        <v>82</v>
      </c>
      <c r="B125" s="202">
        <f t="shared" ref="B125:Q125" si="28">IF(B$83=0,0,B$83/B$81)</f>
        <v>1.6292075642196772E-3</v>
      </c>
      <c r="C125" s="202">
        <f t="shared" si="28"/>
        <v>1.6211143865199392E-3</v>
      </c>
      <c r="D125" s="202">
        <f t="shared" si="28"/>
        <v>1.6272287560662381E-3</v>
      </c>
      <c r="E125" s="202">
        <f t="shared" si="28"/>
        <v>1.6263942154777324E-3</v>
      </c>
      <c r="F125" s="202">
        <f t="shared" si="28"/>
        <v>1.6147249858508759E-3</v>
      </c>
      <c r="G125" s="202">
        <f t="shared" si="28"/>
        <v>1.6318921216222045E-3</v>
      </c>
      <c r="H125" s="202">
        <f t="shared" si="28"/>
        <v>1.6155038593329467E-3</v>
      </c>
      <c r="I125" s="202">
        <f t="shared" si="28"/>
        <v>1.623313498181038E-3</v>
      </c>
      <c r="J125" s="202">
        <f t="shared" si="28"/>
        <v>1.6188867520200508E-3</v>
      </c>
      <c r="K125" s="202">
        <f t="shared" si="28"/>
        <v>1.6155373626688817E-3</v>
      </c>
      <c r="L125" s="202">
        <f t="shared" si="28"/>
        <v>1.6319015896138558E-3</v>
      </c>
      <c r="M125" s="202">
        <f t="shared" si="28"/>
        <v>1.5806981464373234E-3</v>
      </c>
      <c r="N125" s="202">
        <f t="shared" si="28"/>
        <v>1.6041340139135768E-3</v>
      </c>
      <c r="O125" s="202">
        <f t="shared" si="28"/>
        <v>1.60247018448866E-3</v>
      </c>
      <c r="P125" s="202">
        <f t="shared" si="28"/>
        <v>1.6003816830774239E-3</v>
      </c>
      <c r="Q125" s="202">
        <f t="shared" si="28"/>
        <v>1.6055061219265986E-3</v>
      </c>
    </row>
    <row r="126" spans="1:17" x14ac:dyDescent="0.25">
      <c r="A126" s="76" t="s">
        <v>81</v>
      </c>
      <c r="B126" s="202">
        <f t="shared" ref="B126:Q126" si="29">IF(B$84=0,0,B$84/B$81)</f>
        <v>7.1027650779048185E-2</v>
      </c>
      <c r="C126" s="202">
        <f t="shared" si="29"/>
        <v>7.0674817038293314E-2</v>
      </c>
      <c r="D126" s="202">
        <f t="shared" si="29"/>
        <v>7.094138178695171E-2</v>
      </c>
      <c r="E126" s="202">
        <f t="shared" si="29"/>
        <v>7.0904998787766627E-2</v>
      </c>
      <c r="F126" s="202">
        <f t="shared" si="29"/>
        <v>7.0396261911631466E-2</v>
      </c>
      <c r="G126" s="202">
        <f t="shared" si="29"/>
        <v>7.1144687926352604E-2</v>
      </c>
      <c r="H126" s="202">
        <f t="shared" si="29"/>
        <v>7.0430218023118163E-2</v>
      </c>
      <c r="I126" s="202">
        <f t="shared" si="29"/>
        <v>7.0770690479172796E-2</v>
      </c>
      <c r="J126" s="202">
        <f t="shared" si="29"/>
        <v>7.0577700103167107E-2</v>
      </c>
      <c r="K126" s="202">
        <f t="shared" si="29"/>
        <v>7.043167864931274E-2</v>
      </c>
      <c r="L126" s="202">
        <f t="shared" si="29"/>
        <v>7.1145100697088098E-2</v>
      </c>
      <c r="M126" s="202">
        <f t="shared" si="29"/>
        <v>6.8912812828740594E-2</v>
      </c>
      <c r="N126" s="202">
        <f t="shared" si="29"/>
        <v>6.9934533232797663E-2</v>
      </c>
      <c r="O126" s="202">
        <f t="shared" si="29"/>
        <v>6.9861996192125686E-2</v>
      </c>
      <c r="P126" s="202">
        <f t="shared" si="29"/>
        <v>6.9770944964432757E-2</v>
      </c>
      <c r="Q126" s="202">
        <f t="shared" si="29"/>
        <v>6.9994352258267722E-2</v>
      </c>
    </row>
    <row r="127" spans="1:17" x14ac:dyDescent="0.25">
      <c r="A127" s="76" t="s">
        <v>80</v>
      </c>
      <c r="B127" s="202">
        <f t="shared" ref="B127:Q127" si="30">IF(B$85=0,0,B$85/B$81)</f>
        <v>2.2036378178536788E-2</v>
      </c>
      <c r="C127" s="202">
        <f t="shared" si="30"/>
        <v>2.1926911264452738E-2</v>
      </c>
      <c r="D127" s="202">
        <f t="shared" si="30"/>
        <v>2.2009613163587422E-2</v>
      </c>
      <c r="E127" s="202">
        <f t="shared" si="30"/>
        <v>2.1998325312722049E-2</v>
      </c>
      <c r="F127" s="202">
        <f t="shared" si="30"/>
        <v>2.1840489342182131E-2</v>
      </c>
      <c r="G127" s="202">
        <f t="shared" si="30"/>
        <v>2.2072689035092637E-2</v>
      </c>
      <c r="H127" s="202">
        <f t="shared" si="30"/>
        <v>2.1851024249446922E-2</v>
      </c>
      <c r="I127" s="202">
        <f t="shared" si="30"/>
        <v>2.195665606633377E-2</v>
      </c>
      <c r="J127" s="202">
        <f t="shared" si="30"/>
        <v>2.1896780667614631E-2</v>
      </c>
      <c r="K127" s="202">
        <f t="shared" si="30"/>
        <v>2.1851477409742217E-2</v>
      </c>
      <c r="L127" s="202">
        <f t="shared" si="30"/>
        <v>2.2072817097501134E-2</v>
      </c>
      <c r="M127" s="202">
        <f t="shared" si="30"/>
        <v>2.1380248229873937E-2</v>
      </c>
      <c r="N127" s="202">
        <f t="shared" si="30"/>
        <v>2.1697237697631624E-2</v>
      </c>
      <c r="O127" s="202">
        <f t="shared" si="30"/>
        <v>2.1674733030186372E-2</v>
      </c>
      <c r="P127" s="202">
        <f t="shared" si="30"/>
        <v>2.164648432330878E-2</v>
      </c>
      <c r="Q127" s="202">
        <f t="shared" si="30"/>
        <v>2.171579659199278E-2</v>
      </c>
    </row>
    <row r="128" spans="1:17" x14ac:dyDescent="0.25">
      <c r="A128" s="129" t="s">
        <v>79</v>
      </c>
      <c r="B128" s="201">
        <f t="shared" ref="B128:Q128" si="31">IF(B$86=0,0,B$86/B$81)</f>
        <v>0.4861818201324743</v>
      </c>
      <c r="C128" s="201">
        <f t="shared" si="31"/>
        <v>0.48873424004897231</v>
      </c>
      <c r="D128" s="201">
        <f t="shared" si="31"/>
        <v>0.48680589506683902</v>
      </c>
      <c r="E128" s="201">
        <f t="shared" si="31"/>
        <v>0.48706909181084451</v>
      </c>
      <c r="F128" s="201">
        <f t="shared" si="31"/>
        <v>0.49074932412685351</v>
      </c>
      <c r="G128" s="201">
        <f t="shared" si="31"/>
        <v>0.48533516656382508</v>
      </c>
      <c r="H128" s="201">
        <f t="shared" si="31"/>
        <v>0.49050368363039742</v>
      </c>
      <c r="I128" s="201">
        <f t="shared" si="31"/>
        <v>0.4880406859703843</v>
      </c>
      <c r="J128" s="201">
        <f t="shared" si="31"/>
        <v>0.48943678963766818</v>
      </c>
      <c r="K128" s="201">
        <f t="shared" si="31"/>
        <v>0.49049311737507939</v>
      </c>
      <c r="L128" s="201">
        <f t="shared" si="31"/>
        <v>0.48533218055618338</v>
      </c>
      <c r="M128" s="201">
        <f t="shared" si="31"/>
        <v>0.50148068155367087</v>
      </c>
      <c r="N128" s="201">
        <f t="shared" si="31"/>
        <v>0.4940894963942572</v>
      </c>
      <c r="O128" s="201">
        <f t="shared" si="31"/>
        <v>0.49461423358888856</v>
      </c>
      <c r="P128" s="201">
        <f t="shared" si="31"/>
        <v>0.49527290349525249</v>
      </c>
      <c r="Q128" s="201">
        <f t="shared" si="31"/>
        <v>0.49365676206542397</v>
      </c>
    </row>
    <row r="129" spans="1:17" x14ac:dyDescent="0.25">
      <c r="A129" s="72" t="s">
        <v>235</v>
      </c>
      <c r="B129" s="276">
        <f t="shared" ref="B129:Q129" si="32">IF(B$91=0,0,B$91/B$81)</f>
        <v>0.4050267075396336</v>
      </c>
      <c r="C129" s="276">
        <f t="shared" si="32"/>
        <v>0.40301471521327337</v>
      </c>
      <c r="D129" s="276">
        <f t="shared" si="32"/>
        <v>0.40453476890097162</v>
      </c>
      <c r="E129" s="276">
        <f t="shared" si="32"/>
        <v>0.40432729918729354</v>
      </c>
      <c r="F129" s="276">
        <f t="shared" si="32"/>
        <v>0.40142628782502848</v>
      </c>
      <c r="G129" s="276">
        <f t="shared" si="32"/>
        <v>0.40569409791384153</v>
      </c>
      <c r="H129" s="276">
        <f t="shared" si="32"/>
        <v>0.40161991850104628</v>
      </c>
      <c r="I129" s="276">
        <f t="shared" si="32"/>
        <v>0.40356142207565732</v>
      </c>
      <c r="J129" s="276">
        <f t="shared" si="32"/>
        <v>0.40246091747325141</v>
      </c>
      <c r="K129" s="276">
        <f t="shared" si="32"/>
        <v>0.40162824754772114</v>
      </c>
      <c r="L129" s="276">
        <f t="shared" si="32"/>
        <v>0.40569645168973206</v>
      </c>
      <c r="M129" s="276">
        <f t="shared" si="32"/>
        <v>0.39296709635162536</v>
      </c>
      <c r="N129" s="276">
        <f t="shared" si="32"/>
        <v>0.39879333510149789</v>
      </c>
      <c r="O129" s="276">
        <f t="shared" si="32"/>
        <v>0.3983797012781094</v>
      </c>
      <c r="P129" s="276">
        <f t="shared" si="32"/>
        <v>0.39786049251130623</v>
      </c>
      <c r="Q129" s="276">
        <f t="shared" si="32"/>
        <v>0.39913444595999625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0.54930356526044555</v>
      </c>
      <c r="C133" s="253">
        <f>IF(C$5=0,0,C$5/PPA_fec!C$5)</f>
        <v>0.54608385455547848</v>
      </c>
      <c r="D133" s="253">
        <f>IF(D$5=0,0,D$5/PPA_fec!D$5)</f>
        <v>0.53380855392759974</v>
      </c>
      <c r="E133" s="253">
        <f>IF(E$5=0,0,E$5/PPA_fec!E$5)</f>
        <v>0.5374469717289182</v>
      </c>
      <c r="F133" s="253">
        <f>IF(F$5=0,0,F$5/PPA_fec!F$5)</f>
        <v>0.54006803336966047</v>
      </c>
      <c r="G133" s="253">
        <f>IF(G$5=0,0,G$5/PPA_fec!G$5)</f>
        <v>0.53851759280908107</v>
      </c>
      <c r="H133" s="253">
        <f>IF(H$5=0,0,H$5/PPA_fec!H$5)</f>
        <v>0.54067335154257601</v>
      </c>
      <c r="I133" s="253">
        <f>IF(I$5=0,0,I$5/PPA_fec!I$5)</f>
        <v>0.54058536055823514</v>
      </c>
      <c r="J133" s="253">
        <f>IF(J$5=0,0,J$5/PPA_fec!J$5)</f>
        <v>0.54466553550974173</v>
      </c>
      <c r="K133" s="253">
        <f>IF(K$5=0,0,K$5/PPA_fec!K$5)</f>
        <v>0.54280625019445272</v>
      </c>
      <c r="L133" s="253">
        <f>IF(L$5=0,0,L$5/PPA_fec!L$5)</f>
        <v>0</v>
      </c>
      <c r="M133" s="253">
        <f>IF(M$5=0,0,M$5/PPA_fec!M$5)</f>
        <v>0</v>
      </c>
      <c r="N133" s="253">
        <f>IF(N$5=0,0,N$5/PPA_fec!N$5)</f>
        <v>0</v>
      </c>
      <c r="O133" s="253">
        <f>IF(O$5=0,0,O$5/PPA_fec!O$5)</f>
        <v>0</v>
      </c>
      <c r="P133" s="253">
        <f>IF(P$5=0,0,P$5/PPA_fec!P$5)</f>
        <v>0</v>
      </c>
      <c r="Q133" s="253">
        <f>IF(Q$5=0,0,Q$5/PPA_fec!Q$5)</f>
        <v>0</v>
      </c>
    </row>
    <row r="134" spans="1:17" x14ac:dyDescent="0.25">
      <c r="A134" s="132" t="s">
        <v>83</v>
      </c>
      <c r="B134" s="252">
        <f>IF(B$6=0,0,B$6/PPA_fec!B$6)</f>
        <v>0.41910707423558086</v>
      </c>
      <c r="C134" s="252">
        <f>IF(C$6=0,0,C$6/PPA_fec!C$6)</f>
        <v>0.41910707423558086</v>
      </c>
      <c r="D134" s="252">
        <f>IF(D$6=0,0,D$6/PPA_fec!D$6)</f>
        <v>0.4191070742355808</v>
      </c>
      <c r="E134" s="252">
        <f>IF(E$6=0,0,E$6/PPA_fec!E$6)</f>
        <v>0.42237725341956933</v>
      </c>
      <c r="F134" s="252">
        <f>IF(F$6=0,0,F$6/PPA_fec!F$6)</f>
        <v>0.42237725341956933</v>
      </c>
      <c r="G134" s="252">
        <f>IF(G$6=0,0,G$6/PPA_fec!G$6)</f>
        <v>0.42237725341956928</v>
      </c>
      <c r="H134" s="252">
        <f>IF(H$6=0,0,H$6/PPA_fec!H$6)</f>
        <v>0.42237725341956933</v>
      </c>
      <c r="I134" s="252">
        <f>IF(I$6=0,0,I$6/PPA_fec!I$6)</f>
        <v>0.42237725341956939</v>
      </c>
      <c r="J134" s="252">
        <f>IF(J$6=0,0,J$6/PPA_fec!J$6)</f>
        <v>0.42237725341956933</v>
      </c>
      <c r="K134" s="252">
        <f>IF(K$6=0,0,K$6/PPA_fec!K$6)</f>
        <v>0.42237725341956933</v>
      </c>
      <c r="L134" s="252">
        <f>IF(L$6=0,0,L$6/PPA_fec!L$6)</f>
        <v>0</v>
      </c>
      <c r="M134" s="252">
        <f>IF(M$6=0,0,M$6/PPA_fec!M$6)</f>
        <v>0</v>
      </c>
      <c r="N134" s="252">
        <f>IF(N$6=0,0,N$6/PPA_fec!N$6)</f>
        <v>0</v>
      </c>
      <c r="O134" s="252">
        <f>IF(O$6=0,0,O$6/PPA_fec!O$6)</f>
        <v>0</v>
      </c>
      <c r="P134" s="252">
        <f>IF(P$6=0,0,P$6/PPA_fec!P$6)</f>
        <v>0</v>
      </c>
      <c r="Q134" s="252">
        <f>IF(Q$6=0,0,Q$6/PPA_fec!Q$6)</f>
        <v>0</v>
      </c>
    </row>
    <row r="135" spans="1:17" x14ac:dyDescent="0.25">
      <c r="A135" s="76" t="s">
        <v>82</v>
      </c>
      <c r="B135" s="251">
        <f>IF(B$7=0,0,B$7/PPA_fec!B$7)</f>
        <v>0.10933747961992221</v>
      </c>
      <c r="C135" s="251">
        <f>IF(C$7=0,0,C$7/PPA_fec!C$7)</f>
        <v>0.10933747961992223</v>
      </c>
      <c r="D135" s="251">
        <f>IF(D$7=0,0,D$7/PPA_fec!D$7)</f>
        <v>0.10933747961992221</v>
      </c>
      <c r="E135" s="251">
        <f>IF(E$7=0,0,E$7/PPA_fec!E$7)</f>
        <v>0.11019061041122415</v>
      </c>
      <c r="F135" s="251">
        <f>IF(F$7=0,0,F$7/PPA_fec!F$7)</f>
        <v>0.11019061041122413</v>
      </c>
      <c r="G135" s="251">
        <f>IF(G$7=0,0,G$7/PPA_fec!G$7)</f>
        <v>0.11019061041122415</v>
      </c>
      <c r="H135" s="251">
        <f>IF(H$7=0,0,H$7/PPA_fec!H$7)</f>
        <v>0.11019061041122415</v>
      </c>
      <c r="I135" s="251">
        <f>IF(I$7=0,0,I$7/PPA_fec!I$7)</f>
        <v>0.11019061041122416</v>
      </c>
      <c r="J135" s="251">
        <f>IF(J$7=0,0,J$7/PPA_fec!J$7)</f>
        <v>0.11019061041122415</v>
      </c>
      <c r="K135" s="251">
        <f>IF(K$7=0,0,K$7/PPA_fec!K$7)</f>
        <v>0.11019061041122416</v>
      </c>
      <c r="L135" s="251">
        <f>IF(L$7=0,0,L$7/PPA_fec!L$7)</f>
        <v>0</v>
      </c>
      <c r="M135" s="251">
        <f>IF(M$7=0,0,M$7/PPA_fec!M$7)</f>
        <v>0</v>
      </c>
      <c r="N135" s="251">
        <f>IF(N$7=0,0,N$7/PPA_fec!N$7)</f>
        <v>0</v>
      </c>
      <c r="O135" s="251">
        <f>IF(O$7=0,0,O$7/PPA_fec!O$7)</f>
        <v>0</v>
      </c>
      <c r="P135" s="251">
        <f>IF(P$7=0,0,P$7/PPA_fec!P$7)</f>
        <v>0</v>
      </c>
      <c r="Q135" s="251">
        <f>IF(Q$7=0,0,Q$7/PPA_fec!Q$7)</f>
        <v>0</v>
      </c>
    </row>
    <row r="136" spans="1:17" x14ac:dyDescent="0.25">
      <c r="A136" s="76" t="s">
        <v>81</v>
      </c>
      <c r="B136" s="251">
        <f>IF(B$8=0,0,B$8/PPA_fec!B$8)</f>
        <v>0.60316824951269699</v>
      </c>
      <c r="C136" s="251">
        <f>IF(C$8=0,0,C$8/PPA_fec!C$8)</f>
        <v>0.60316824951269687</v>
      </c>
      <c r="D136" s="251">
        <f>IF(D$8=0,0,D$8/PPA_fec!D$8)</f>
        <v>0.60316824951269687</v>
      </c>
      <c r="E136" s="251">
        <f>IF(E$8=0,0,E$8/PPA_fec!E$8)</f>
        <v>0.60787460828174622</v>
      </c>
      <c r="F136" s="251">
        <f>IF(F$8=0,0,F$8/PPA_fec!F$8)</f>
        <v>0.60787460828174622</v>
      </c>
      <c r="G136" s="251">
        <f>IF(G$8=0,0,G$8/PPA_fec!G$8)</f>
        <v>0.60787460828174622</v>
      </c>
      <c r="H136" s="251">
        <f>IF(H$8=0,0,H$8/PPA_fec!H$8)</f>
        <v>0.60787460828174622</v>
      </c>
      <c r="I136" s="251">
        <f>IF(I$8=0,0,I$8/PPA_fec!I$8)</f>
        <v>0.60787460828174622</v>
      </c>
      <c r="J136" s="251">
        <f>IF(J$8=0,0,J$8/PPA_fec!J$8)</f>
        <v>0.60787460828174622</v>
      </c>
      <c r="K136" s="251">
        <f>IF(K$8=0,0,K$8/PPA_fec!K$8)</f>
        <v>0.60787460828174622</v>
      </c>
      <c r="L136" s="251">
        <f>IF(L$8=0,0,L$8/PPA_fec!L$8)</f>
        <v>0</v>
      </c>
      <c r="M136" s="251">
        <f>IF(M$8=0,0,M$8/PPA_fec!M$8)</f>
        <v>0</v>
      </c>
      <c r="N136" s="251">
        <f>IF(N$8=0,0,N$8/PPA_fec!N$8)</f>
        <v>0</v>
      </c>
      <c r="O136" s="251">
        <f>IF(O$8=0,0,O$8/PPA_fec!O$8)</f>
        <v>0</v>
      </c>
      <c r="P136" s="251">
        <f>IF(P$8=0,0,P$8/PPA_fec!P$8)</f>
        <v>0</v>
      </c>
      <c r="Q136" s="251">
        <f>IF(Q$8=0,0,Q$8/PPA_fec!Q$8)</f>
        <v>0</v>
      </c>
    </row>
    <row r="137" spans="1:17" x14ac:dyDescent="0.25">
      <c r="A137" s="76" t="s">
        <v>80</v>
      </c>
      <c r="B137" s="251">
        <f>IF(B$9=0,0,B$9/PPA_fec!B$9)</f>
        <v>0.42216373236751553</v>
      </c>
      <c r="C137" s="251">
        <f>IF(C$9=0,0,C$9/PPA_fec!C$9)</f>
        <v>0.42216373236751548</v>
      </c>
      <c r="D137" s="251">
        <f>IF(D$9=0,0,D$9/PPA_fec!D$9)</f>
        <v>0.42216373236751553</v>
      </c>
      <c r="E137" s="251">
        <f>IF(E$9=0,0,E$9/PPA_fec!E$9)</f>
        <v>0.42545776182846218</v>
      </c>
      <c r="F137" s="251">
        <f>IF(F$9=0,0,F$9/PPA_fec!F$9)</f>
        <v>0.42545776182846212</v>
      </c>
      <c r="G137" s="251">
        <f>IF(G$9=0,0,G$9/PPA_fec!G$9)</f>
        <v>0.42545776182846207</v>
      </c>
      <c r="H137" s="251">
        <f>IF(H$9=0,0,H$9/PPA_fec!H$9)</f>
        <v>0.42545776182846212</v>
      </c>
      <c r="I137" s="251">
        <f>IF(I$9=0,0,I$9/PPA_fec!I$9)</f>
        <v>0.42545776182846212</v>
      </c>
      <c r="J137" s="251">
        <f>IF(J$9=0,0,J$9/PPA_fec!J$9)</f>
        <v>0.42545776182846212</v>
      </c>
      <c r="K137" s="251">
        <f>IF(K$9=0,0,K$9/PPA_fec!K$9)</f>
        <v>0.42545776182846212</v>
      </c>
      <c r="L137" s="251">
        <f>IF(L$9=0,0,L$9/PPA_fec!L$9)</f>
        <v>0</v>
      </c>
      <c r="M137" s="251">
        <f>IF(M$9=0,0,M$9/PPA_fec!M$9)</f>
        <v>0</v>
      </c>
      <c r="N137" s="251">
        <f>IF(N$9=0,0,N$9/PPA_fec!N$9)</f>
        <v>0</v>
      </c>
      <c r="O137" s="251">
        <f>IF(O$9=0,0,O$9/PPA_fec!O$9)</f>
        <v>0</v>
      </c>
      <c r="P137" s="251">
        <f>IF(P$9=0,0,P$9/PPA_fec!P$9)</f>
        <v>0</v>
      </c>
      <c r="Q137" s="251">
        <f>IF(Q$9=0,0,Q$9/PPA_fec!Q$9)</f>
        <v>0</v>
      </c>
    </row>
    <row r="138" spans="1:17" x14ac:dyDescent="0.25">
      <c r="A138" s="129" t="s">
        <v>79</v>
      </c>
      <c r="B138" s="250">
        <f>IF(B$10=0,0,B$10/PPA_fec!B$10)</f>
        <v>0.64274274364184814</v>
      </c>
      <c r="C138" s="250">
        <f>IF(C$10=0,0,C$10/PPA_fec!C$10)</f>
        <v>0.64934274284907967</v>
      </c>
      <c r="D138" s="250">
        <f>IF(D$10=0,0,D$10/PPA_fec!D$10)</f>
        <v>0.64435040120458997</v>
      </c>
      <c r="E138" s="250">
        <f>IF(E$10=0,0,E$10/PPA_fec!E$10)</f>
        <v>0.65006257739992757</v>
      </c>
      <c r="F138" s="250">
        <f>IF(F$10=0,0,F$10/PPA_fec!F$10)</f>
        <v>0.65970771026767383</v>
      </c>
      <c r="G138" s="250">
        <f>IF(G$10=0,0,G$10/PPA_fec!G$10)</f>
        <v>0.6455661201352535</v>
      </c>
      <c r="H138" s="250">
        <f>IF(H$10=0,0,H$10/PPA_fec!H$10)</f>
        <v>0.65905959721539087</v>
      </c>
      <c r="I138" s="250">
        <f>IF(I$10=0,0,I$10/PPA_fec!I$10)</f>
        <v>0.6525954540551373</v>
      </c>
      <c r="J138" s="250">
        <f>IF(J$10=0,0,J$10/PPA_fec!J$10)</f>
        <v>0.6562518748108791</v>
      </c>
      <c r="K138" s="250">
        <f>IF(K$10=0,0,K$10/PPA_fec!K$10)</f>
        <v>0.65903173257382475</v>
      </c>
      <c r="L138" s="250">
        <f>IF(L$10=0,0,L$10/PPA_fec!L$10)</f>
        <v>0</v>
      </c>
      <c r="M138" s="250">
        <f>IF(M$10=0,0,M$10/PPA_fec!M$10)</f>
        <v>0</v>
      </c>
      <c r="N138" s="250">
        <f>IF(N$10=0,0,N$10/PPA_fec!N$10)</f>
        <v>0</v>
      </c>
      <c r="O138" s="250">
        <f>IF(O$10=0,0,O$10/PPA_fec!O$10)</f>
        <v>0</v>
      </c>
      <c r="P138" s="250">
        <f>IF(P$10=0,0,P$10/PPA_fec!P$10)</f>
        <v>0</v>
      </c>
      <c r="Q138" s="250">
        <f>IF(Q$10=0,0,Q$10/PPA_fec!Q$10)</f>
        <v>0</v>
      </c>
    </row>
    <row r="139" spans="1:17" x14ac:dyDescent="0.25">
      <c r="A139" s="127" t="s">
        <v>241</v>
      </c>
      <c r="B139" s="248">
        <f>IF(B$15=0,0,B$15/PPA_fec!B$15)</f>
        <v>0.52114846593642972</v>
      </c>
      <c r="C139" s="248">
        <f>IF(C$15=0,0,C$15/PPA_fec!C$15)</f>
        <v>0.52114846593642972</v>
      </c>
      <c r="D139" s="248">
        <f>IF(D$15=0,0,D$15/PPA_fec!D$15)</f>
        <v>0.52114846593642972</v>
      </c>
      <c r="E139" s="248">
        <f>IF(E$15=0,0,E$15/PPA_fec!E$15)</f>
        <v>0.52521484651037087</v>
      </c>
      <c r="F139" s="248">
        <f>IF(F$15=0,0,F$15/PPA_fec!F$15)</f>
        <v>0.52521484651037087</v>
      </c>
      <c r="G139" s="248">
        <f>IF(G$15=0,0,G$15/PPA_fec!G$15)</f>
        <v>0.52521484651037087</v>
      </c>
      <c r="H139" s="248">
        <f>IF(H$15=0,0,H$15/PPA_fec!H$15)</f>
        <v>0.52521484651037087</v>
      </c>
      <c r="I139" s="248">
        <f>IF(I$15=0,0,I$15/PPA_fec!I$15)</f>
        <v>0.52521484651037087</v>
      </c>
      <c r="J139" s="248">
        <f>IF(J$15=0,0,J$15/PPA_fec!J$15)</f>
        <v>0.52521484651037087</v>
      </c>
      <c r="K139" s="248">
        <f>IF(K$15=0,0,K$15/PPA_fec!K$15)</f>
        <v>0.52521484651037087</v>
      </c>
      <c r="L139" s="248">
        <f>IF(L$15=0,0,L$15/PPA_fec!L$15)</f>
        <v>0</v>
      </c>
      <c r="M139" s="248">
        <f>IF(M$15=0,0,M$15/PPA_fec!M$15)</f>
        <v>0</v>
      </c>
      <c r="N139" s="248">
        <f>IF(N$15=0,0,N$15/PPA_fec!N$15)</f>
        <v>0</v>
      </c>
      <c r="O139" s="248">
        <f>IF(O$15=0,0,O$15/PPA_fec!O$15)</f>
        <v>0</v>
      </c>
      <c r="P139" s="248">
        <f>IF(P$15=0,0,P$15/PPA_fec!P$15)</f>
        <v>0</v>
      </c>
      <c r="Q139" s="248">
        <f>IF(Q$15=0,0,Q$15/PPA_fec!Q$15)</f>
        <v>0</v>
      </c>
    </row>
    <row r="140" spans="1:17" x14ac:dyDescent="0.25">
      <c r="A140" s="127" t="s">
        <v>240</v>
      </c>
      <c r="B140" s="249">
        <f>IF(B$16=0,0,B$16/PPA_fec!B$16)</f>
        <v>0.55403071170657348</v>
      </c>
      <c r="C140" s="249">
        <f>IF(C$16=0,0,C$16/PPA_fec!C$16)</f>
        <v>0.55045261390107758</v>
      </c>
      <c r="D140" s="249">
        <f>IF(D$16=0,0,D$16/PPA_fec!D$16)</f>
        <v>0.5361738457752282</v>
      </c>
      <c r="E140" s="249">
        <f>IF(E$16=0,0,E$16/PPA_fec!E$16)</f>
        <v>0.53969342342873594</v>
      </c>
      <c r="F140" s="249">
        <f>IF(F$16=0,0,F$16/PPA_fec!F$16)</f>
        <v>0.54285410601508532</v>
      </c>
      <c r="G140" s="249">
        <f>IF(G$16=0,0,G$16/PPA_fec!G$16)</f>
        <v>0.54109610744147518</v>
      </c>
      <c r="H140" s="249">
        <f>IF(H$16=0,0,H$16/PPA_fec!H$16)</f>
        <v>0.54364769756407461</v>
      </c>
      <c r="I140" s="249">
        <f>IF(I$16=0,0,I$16/PPA_fec!I$16)</f>
        <v>0.54363414046562575</v>
      </c>
      <c r="J140" s="249">
        <f>IF(J$16=0,0,J$16/PPA_fec!J$16)</f>
        <v>0.54906742629925664</v>
      </c>
      <c r="K140" s="249">
        <f>IF(K$16=0,0,K$16/PPA_fec!K$16)</f>
        <v>0.54647335115693274</v>
      </c>
      <c r="L140" s="249">
        <f>IF(L$16=0,0,L$16/PPA_fec!L$16)</f>
        <v>0</v>
      </c>
      <c r="M140" s="249">
        <f>IF(M$16=0,0,M$16/PPA_fec!M$16)</f>
        <v>0</v>
      </c>
      <c r="N140" s="249">
        <f>IF(N$16=0,0,N$16/PPA_fec!N$16)</f>
        <v>0</v>
      </c>
      <c r="O140" s="249">
        <f>IF(O$16=0,0,O$16/PPA_fec!O$16)</f>
        <v>0</v>
      </c>
      <c r="P140" s="249">
        <f>IF(P$16=0,0,P$16/PPA_fec!P$16)</f>
        <v>0</v>
      </c>
      <c r="Q140" s="249">
        <f>IF(Q$16=0,0,Q$16/PPA_fec!Q$16)</f>
        <v>0</v>
      </c>
    </row>
    <row r="141" spans="1:17" x14ac:dyDescent="0.25">
      <c r="A141" s="72" t="s">
        <v>239</v>
      </c>
      <c r="B141" s="265">
        <f>IF(B$29=0,0,B$29/PPA_fec!B$29)</f>
        <v>0.52369830385558469</v>
      </c>
      <c r="C141" s="265">
        <f>IF(C$29=0,0,C$29/PPA_fec!C$29)</f>
        <v>0.52369830385558458</v>
      </c>
      <c r="D141" s="265">
        <f>IF(D$29=0,0,D$29/PPA_fec!D$29)</f>
        <v>0.52369830385558469</v>
      </c>
      <c r="E141" s="265">
        <f>IF(E$29=0,0,E$29/PPA_fec!E$29)</f>
        <v>0.52778458012539531</v>
      </c>
      <c r="F141" s="265">
        <f>IF(F$29=0,0,F$29/PPA_fec!F$29)</f>
        <v>0.52778458012539531</v>
      </c>
      <c r="G141" s="265">
        <f>IF(G$29=0,0,G$29/PPA_fec!G$29)</f>
        <v>0.52778458012539531</v>
      </c>
      <c r="H141" s="265">
        <f>IF(H$29=0,0,H$29/PPA_fec!H$29)</f>
        <v>0.52778458012539531</v>
      </c>
      <c r="I141" s="265">
        <f>IF(I$29=0,0,I$29/PPA_fec!I$29)</f>
        <v>0.52778458012539531</v>
      </c>
      <c r="J141" s="265">
        <f>IF(J$29=0,0,J$29/PPA_fec!J$29)</f>
        <v>0.52778458012539531</v>
      </c>
      <c r="K141" s="265">
        <f>IF(K$29=0,0,K$29/PPA_fec!K$29)</f>
        <v>0.52778458012539531</v>
      </c>
      <c r="L141" s="265">
        <f>IF(L$29=0,0,L$29/PPA_fec!L$29)</f>
        <v>0</v>
      </c>
      <c r="M141" s="265">
        <f>IF(M$29=0,0,M$29/PPA_fec!M$29)</f>
        <v>0</v>
      </c>
      <c r="N141" s="265">
        <f>IF(N$29=0,0,N$29/PPA_fec!N$29)</f>
        <v>0</v>
      </c>
      <c r="O141" s="265">
        <f>IF(O$29=0,0,O$29/PPA_fec!O$29)</f>
        <v>0</v>
      </c>
      <c r="P141" s="265">
        <f>IF(P$29=0,0,P$29/PPA_fec!P$29)</f>
        <v>0</v>
      </c>
      <c r="Q141" s="265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0.72403651936649205</v>
      </c>
      <c r="C143" s="253">
        <f>IF(C$31=0,0,C$31/PPA_fec!C$31)</f>
        <v>0.7159773682725793</v>
      </c>
      <c r="D143" s="253">
        <f>IF(D$31=0,0,D$31/PPA_fec!D$31)</f>
        <v>0.72497547628858738</v>
      </c>
      <c r="E143" s="253">
        <f>IF(E$31=0,0,E$31/PPA_fec!E$31)</f>
        <v>0.70998899403465277</v>
      </c>
      <c r="F143" s="253">
        <f>IF(F$31=0,0,F$31/PPA_fec!F$31)</f>
        <v>0.71656847605437424</v>
      </c>
      <c r="G143" s="253">
        <f>IF(G$31=0,0,G$31/PPA_fec!G$31)</f>
        <v>0.72002932035681066</v>
      </c>
      <c r="H143" s="253">
        <f>IF(H$31=0,0,H$31/PPA_fec!H$31)</f>
        <v>0.70718585078874396</v>
      </c>
      <c r="I143" s="253">
        <f>IF(I$31=0,0,I$31/PPA_fec!I$31)</f>
        <v>0.73842496119278578</v>
      </c>
      <c r="J143" s="253">
        <f>IF(J$31=0,0,J$31/PPA_fec!J$31)</f>
        <v>0.74920650182072346</v>
      </c>
      <c r="K143" s="253">
        <f>IF(K$31=0,0,K$31/PPA_fec!K$31)</f>
        <v>0.75196729781478244</v>
      </c>
      <c r="L143" s="253">
        <f>IF(L$31=0,0,L$31/PPA_fec!L$31)</f>
        <v>0.75857588981450041</v>
      </c>
      <c r="M143" s="253">
        <f>IF(M$31=0,0,M$31/PPA_fec!M$31)</f>
        <v>0.71347252039597553</v>
      </c>
      <c r="N143" s="253">
        <f>IF(N$31=0,0,N$31/PPA_fec!N$31)</f>
        <v>0.72722442930923659</v>
      </c>
      <c r="O143" s="253">
        <f>IF(O$31=0,0,O$31/PPA_fec!O$31)</f>
        <v>0.73041699383078917</v>
      </c>
      <c r="P143" s="253">
        <f>IF(P$31=0,0,P$31/PPA_fec!P$31)</f>
        <v>0.7267547138022612</v>
      </c>
      <c r="Q143" s="253">
        <f>IF(Q$31=0,0,Q$31/PPA_fec!Q$31)</f>
        <v>0.73145398313992882</v>
      </c>
    </row>
    <row r="144" spans="1:17" x14ac:dyDescent="0.25">
      <c r="A144" s="132" t="s">
        <v>83</v>
      </c>
      <c r="B144" s="252">
        <f>IF(B$32=0,0,B$32/PPA_fec!B$32)</f>
        <v>0.4347033449696856</v>
      </c>
      <c r="C144" s="252">
        <f>IF(C$32=0,0,C$32/PPA_fec!C$32)</f>
        <v>0.43742825118803552</v>
      </c>
      <c r="D144" s="252">
        <f>IF(D$32=0,0,D$32/PPA_fec!D$32)</f>
        <v>0.43742825118803552</v>
      </c>
      <c r="E144" s="252">
        <f>IF(E$32=0,0,E$32/PPA_fec!E$32)</f>
        <v>0.44222421580475751</v>
      </c>
      <c r="F144" s="252">
        <f>IF(F$32=0,0,F$32/PPA_fec!F$32)</f>
        <v>0.44222421580475751</v>
      </c>
      <c r="G144" s="252">
        <f>IF(G$32=0,0,G$32/PPA_fec!G$32)</f>
        <v>0.44222421580475746</v>
      </c>
      <c r="H144" s="252">
        <f>IF(H$32=0,0,H$32/PPA_fec!H$32)</f>
        <v>0.44708380639838036</v>
      </c>
      <c r="I144" s="252">
        <f>IF(I$32=0,0,I$32/PPA_fec!I$32)</f>
        <v>0.46412039521036036</v>
      </c>
      <c r="J144" s="252">
        <f>IF(J$32=0,0,J$32/PPA_fec!J$32)</f>
        <v>0.46412039521036041</v>
      </c>
      <c r="K144" s="252">
        <f>IF(K$32=0,0,K$32/PPA_fec!K$32)</f>
        <v>0.46412039521036041</v>
      </c>
      <c r="L144" s="252">
        <f>IF(L$32=0,0,L$32/PPA_fec!L$32)</f>
        <v>0.46412039521036036</v>
      </c>
      <c r="M144" s="252">
        <f>IF(M$32=0,0,M$32/PPA_fec!M$32)</f>
        <v>0.46412039521036036</v>
      </c>
      <c r="N144" s="252">
        <f>IF(N$32=0,0,N$32/PPA_fec!N$32)</f>
        <v>0.46412039521036036</v>
      </c>
      <c r="O144" s="252">
        <f>IF(O$32=0,0,O$32/PPA_fec!O$32)</f>
        <v>0.46412039521036036</v>
      </c>
      <c r="P144" s="252">
        <f>IF(P$32=0,0,P$32/PPA_fec!P$32)</f>
        <v>0.46412039521036036</v>
      </c>
      <c r="Q144" s="252">
        <f>IF(Q$32=0,0,Q$32/PPA_fec!Q$32)</f>
        <v>0.46412039521036036</v>
      </c>
    </row>
    <row r="145" spans="1:17" x14ac:dyDescent="0.25">
      <c r="A145" s="76" t="s">
        <v>82</v>
      </c>
      <c r="B145" s="251">
        <f>IF(B$33=0,0,B$33/PPA_fec!B$33)</f>
        <v>0.1134408530175081</v>
      </c>
      <c r="C145" s="251">
        <f>IF(C$33=0,0,C$33/PPA_fec!C$33)</f>
        <v>0.11415194873227394</v>
      </c>
      <c r="D145" s="251">
        <f>IF(D$33=0,0,D$33/PPA_fec!D$33)</f>
        <v>0.11415194873227393</v>
      </c>
      <c r="E145" s="251">
        <f>IF(E$33=0,0,E$33/PPA_fec!E$33)</f>
        <v>0.11540351102977746</v>
      </c>
      <c r="F145" s="251">
        <f>IF(F$33=0,0,F$33/PPA_fec!F$33)</f>
        <v>0.11540351102977744</v>
      </c>
      <c r="G145" s="251">
        <f>IF(G$33=0,0,G$33/PPA_fec!G$33)</f>
        <v>0.11540351102977746</v>
      </c>
      <c r="H145" s="251">
        <f>IF(H$33=0,0,H$33/PPA_fec!H$33)</f>
        <v>0.11667167726000255</v>
      </c>
      <c r="I145" s="251">
        <f>IF(I$33=0,0,I$33/PPA_fec!I$33)</f>
        <v>0.12111757166064104</v>
      </c>
      <c r="J145" s="251">
        <f>IF(J$33=0,0,J$33/PPA_fec!J$33)</f>
        <v>0.12111757166064102</v>
      </c>
      <c r="K145" s="251">
        <f>IF(K$33=0,0,K$33/PPA_fec!K$33)</f>
        <v>0.12111757166064102</v>
      </c>
      <c r="L145" s="251">
        <f>IF(L$33=0,0,L$33/PPA_fec!L$33)</f>
        <v>0.12111757166064104</v>
      </c>
      <c r="M145" s="251">
        <f>IF(M$33=0,0,M$33/PPA_fec!M$33)</f>
        <v>0.12111757166064102</v>
      </c>
      <c r="N145" s="251">
        <f>IF(N$33=0,0,N$33/PPA_fec!N$33)</f>
        <v>0.12111757166064104</v>
      </c>
      <c r="O145" s="251">
        <f>IF(O$33=0,0,O$33/PPA_fec!O$33)</f>
        <v>0.12111757166064101</v>
      </c>
      <c r="P145" s="251">
        <f>IF(P$33=0,0,P$33/PPA_fec!P$33)</f>
        <v>0.12111757166064102</v>
      </c>
      <c r="Q145" s="251">
        <f>IF(Q$33=0,0,Q$33/PPA_fec!Q$33)</f>
        <v>0.12111757166064102</v>
      </c>
    </row>
    <row r="146" spans="1:17" x14ac:dyDescent="0.25">
      <c r="A146" s="76" t="s">
        <v>81</v>
      </c>
      <c r="B146" s="251">
        <f>IF(B$34=0,0,B$34/PPA_fec!B$34)</f>
        <v>0.62323358682466712</v>
      </c>
      <c r="C146" s="251">
        <f>IF(C$34=0,0,C$34/PPA_fec!C$34)</f>
        <v>0.62714028111601527</v>
      </c>
      <c r="D146" s="251">
        <f>IF(D$34=0,0,D$34/PPA_fec!D$34)</f>
        <v>0.62714028111601527</v>
      </c>
      <c r="E146" s="251">
        <f>IF(E$34=0,0,E$34/PPA_fec!E$34)</f>
        <v>0.63401624897996689</v>
      </c>
      <c r="F146" s="251">
        <f>IF(F$34=0,0,F$34/PPA_fec!F$34)</f>
        <v>0.63401624897996689</v>
      </c>
      <c r="G146" s="251">
        <f>IF(G$34=0,0,G$34/PPA_fec!G$34)</f>
        <v>0.63401624897996689</v>
      </c>
      <c r="H146" s="251">
        <f>IF(H$34=0,0,H$34/PPA_fec!H$34)</f>
        <v>0.64098343731934859</v>
      </c>
      <c r="I146" s="251">
        <f>IF(I$34=0,0,I$34/PPA_fec!I$34)</f>
        <v>0.66540877122904674</v>
      </c>
      <c r="J146" s="251">
        <f>IF(J$34=0,0,J$34/PPA_fec!J$34)</f>
        <v>0.66540877122904685</v>
      </c>
      <c r="K146" s="251">
        <f>IF(K$34=0,0,K$34/PPA_fec!K$34)</f>
        <v>0.66540877122904674</v>
      </c>
      <c r="L146" s="251">
        <f>IF(L$34=0,0,L$34/PPA_fec!L$34)</f>
        <v>0.66540877122904674</v>
      </c>
      <c r="M146" s="251">
        <f>IF(M$34=0,0,M$34/PPA_fec!M$34)</f>
        <v>0.66540877122904674</v>
      </c>
      <c r="N146" s="251">
        <f>IF(N$34=0,0,N$34/PPA_fec!N$34)</f>
        <v>0.66540877122904674</v>
      </c>
      <c r="O146" s="251">
        <f>IF(O$34=0,0,O$34/PPA_fec!O$34)</f>
        <v>0.66540877122904674</v>
      </c>
      <c r="P146" s="251">
        <f>IF(P$34=0,0,P$34/PPA_fec!P$34)</f>
        <v>0.66540877122904674</v>
      </c>
      <c r="Q146" s="251">
        <f>IF(Q$34=0,0,Q$34/PPA_fec!Q$34)</f>
        <v>0.66540877122904674</v>
      </c>
    </row>
    <row r="147" spans="1:17" x14ac:dyDescent="0.25">
      <c r="A147" s="76" t="s">
        <v>80</v>
      </c>
      <c r="B147" s="251">
        <f>IF(B$35=0,0,B$35/PPA_fec!B$35)</f>
        <v>0.43825557903244999</v>
      </c>
      <c r="C147" s="251">
        <f>IF(C$35=0,0,C$35/PPA_fec!C$35)</f>
        <v>0.44100275217098506</v>
      </c>
      <c r="D147" s="251">
        <f>IF(D$35=0,0,D$35/PPA_fec!D$35)</f>
        <v>0.441002752170985</v>
      </c>
      <c r="E147" s="251">
        <f>IF(E$35=0,0,E$35/PPA_fec!E$35)</f>
        <v>0.44583790762686765</v>
      </c>
      <c r="F147" s="251">
        <f>IF(F$35=0,0,F$35/PPA_fec!F$35)</f>
        <v>0.44583790762686776</v>
      </c>
      <c r="G147" s="251">
        <f>IF(G$35=0,0,G$35/PPA_fec!G$35)</f>
        <v>0.4458379076268677</v>
      </c>
      <c r="H147" s="251">
        <f>IF(H$35=0,0,H$35/PPA_fec!H$35)</f>
        <v>0.45073720898747116</v>
      </c>
      <c r="I147" s="251">
        <f>IF(I$35=0,0,I$35/PPA_fec!I$35)</f>
        <v>0.46791301446707406</v>
      </c>
      <c r="J147" s="251">
        <f>IF(J$35=0,0,J$35/PPA_fec!J$35)</f>
        <v>0.46791301446707401</v>
      </c>
      <c r="K147" s="251">
        <f>IF(K$35=0,0,K$35/PPA_fec!K$35)</f>
        <v>0.46791301446707406</v>
      </c>
      <c r="L147" s="251">
        <f>IF(L$35=0,0,L$35/PPA_fec!L$35)</f>
        <v>0.46791301446707406</v>
      </c>
      <c r="M147" s="251">
        <f>IF(M$35=0,0,M$35/PPA_fec!M$35)</f>
        <v>0.46791301446707406</v>
      </c>
      <c r="N147" s="251">
        <f>IF(N$35=0,0,N$35/PPA_fec!N$35)</f>
        <v>0.46791301446707406</v>
      </c>
      <c r="O147" s="251">
        <f>IF(O$35=0,0,O$35/PPA_fec!O$35)</f>
        <v>0.46791301446707406</v>
      </c>
      <c r="P147" s="251">
        <f>IF(P$35=0,0,P$35/PPA_fec!P$35)</f>
        <v>0.46791301446707406</v>
      </c>
      <c r="Q147" s="251">
        <f>IF(Q$35=0,0,Q$35/PPA_fec!Q$35)</f>
        <v>0.46791301446707412</v>
      </c>
    </row>
    <row r="148" spans="1:17" x14ac:dyDescent="0.25">
      <c r="A148" s="129" t="s">
        <v>79</v>
      </c>
      <c r="B148" s="250">
        <f>IF(B$36=0,0,B$36/PPA_fec!B$36)</f>
        <v>0.66675348284263058</v>
      </c>
      <c r="C148" s="250">
        <f>IF(C$36=0,0,C$36/PPA_fec!C$36)</f>
        <v>0.67782244885753085</v>
      </c>
      <c r="D148" s="250">
        <f>IF(D$36=0,0,D$36/PPA_fec!D$36)</f>
        <v>0.67261114669658884</v>
      </c>
      <c r="E148" s="250">
        <f>IF(E$36=0,0,E$36/PPA_fec!E$36)</f>
        <v>0.68070240373889035</v>
      </c>
      <c r="F148" s="250">
        <f>IF(F$36=0,0,F$36/PPA_fec!F$36)</f>
        <v>0.69080214698778808</v>
      </c>
      <c r="G148" s="250">
        <f>IF(G$36=0,0,G$36/PPA_fec!G$36)</f>
        <v>0.67599401200125953</v>
      </c>
      <c r="H148" s="250">
        <f>IF(H$36=0,0,H$36/PPA_fec!H$36)</f>
        <v>0.69770723532893342</v>
      </c>
      <c r="I148" s="250">
        <f>IF(I$36=0,0,I$36/PPA_fec!I$36)</f>
        <v>0.7171901163507659</v>
      </c>
      <c r="J148" s="250">
        <f>IF(J$36=0,0,J$36/PPA_fec!J$36)</f>
        <v>0.72120845391493815</v>
      </c>
      <c r="K148" s="250">
        <f>IF(K$36=0,0,K$36/PPA_fec!K$36)</f>
        <v>0.72426346525474616</v>
      </c>
      <c r="L148" s="250">
        <f>IF(L$36=0,0,L$36/PPA_fec!L$36)</f>
        <v>0.70945652960913497</v>
      </c>
      <c r="M148" s="250">
        <f>IF(M$36=0,0,M$36/PPA_fec!M$36)</f>
        <v>0.75680837659014399</v>
      </c>
      <c r="N148" s="250">
        <f>IF(N$36=0,0,N$36/PPA_fec!N$36)</f>
        <v>0.73476022893134163</v>
      </c>
      <c r="O148" s="250">
        <f>IF(O$36=0,0,O$36/PPA_fec!O$36)</f>
        <v>0.73630427005130028</v>
      </c>
      <c r="P148" s="250">
        <f>IF(P$36=0,0,P$36/PPA_fec!P$36)</f>
        <v>0.73824695291856979</v>
      </c>
      <c r="Q148" s="250">
        <f>IF(Q$36=0,0,Q$36/PPA_fec!Q$36)</f>
        <v>0.73348931437483211</v>
      </c>
    </row>
    <row r="149" spans="1:17" x14ac:dyDescent="0.25">
      <c r="A149" s="127" t="s">
        <v>238</v>
      </c>
      <c r="B149" s="248">
        <f>IF(B$41=0,0,B$41/PPA_fec!B$41)</f>
        <v>0.65067353706110354</v>
      </c>
      <c r="C149" s="248">
        <f>IF(C$41=0,0,C$41/PPA_fec!C$41)</f>
        <v>0.63071798817814761</v>
      </c>
      <c r="D149" s="248">
        <f>IF(D$41=0,0,D$41/PPA_fec!D$41)</f>
        <v>0.67436109714899617</v>
      </c>
      <c r="E149" s="248">
        <f>IF(E$41=0,0,E$41/PPA_fec!E$41)</f>
        <v>0.67311401146158745</v>
      </c>
      <c r="F149" s="248">
        <f>IF(F$41=0,0,F$41/PPA_fec!F$41)</f>
        <v>0.63079571977929561</v>
      </c>
      <c r="G149" s="248">
        <f>IF(G$41=0,0,G$41/PPA_fec!G$41)</f>
        <v>0.65731660392397706</v>
      </c>
      <c r="H149" s="248">
        <f>IF(H$41=0,0,H$41/PPA_fec!H$41)</f>
        <v>0.62469628646851227</v>
      </c>
      <c r="I149" s="248">
        <f>IF(I$41=0,0,I$41/PPA_fec!I$41)</f>
        <v>0.65029731393823975</v>
      </c>
      <c r="J149" s="248">
        <f>IF(J$41=0,0,J$41/PPA_fec!J$41)</f>
        <v>0.63505388238311877</v>
      </c>
      <c r="K149" s="248">
        <f>IF(K$41=0,0,K$41/PPA_fec!K$41)</f>
        <v>0.64207188106866397</v>
      </c>
      <c r="L149" s="248">
        <f>IF(L$41=0,0,L$41/PPA_fec!L$41)</f>
        <v>0.64422597858100361</v>
      </c>
      <c r="M149" s="248">
        <f>IF(M$41=0,0,M$41/PPA_fec!M$41)</f>
        <v>0.62045106214614654</v>
      </c>
      <c r="N149" s="248">
        <f>IF(N$41=0,0,N$41/PPA_fec!N$41)</f>
        <v>0.62461989353908109</v>
      </c>
      <c r="O149" s="248">
        <f>IF(O$41=0,0,O$41/PPA_fec!O$41)</f>
        <v>0.62491906857994461</v>
      </c>
      <c r="P149" s="248">
        <f>IF(P$41=0,0,P$41/PPA_fec!P$41)</f>
        <v>0.62344210504597808</v>
      </c>
      <c r="Q149" s="248">
        <f>IF(Q$41=0,0,Q$41/PPA_fec!Q$41)</f>
        <v>0.6250632983365908</v>
      </c>
    </row>
    <row r="150" spans="1:17" x14ac:dyDescent="0.25">
      <c r="A150" s="127" t="s">
        <v>237</v>
      </c>
      <c r="B150" s="249">
        <f>IF(B$54=0,0,B$54/PPA_fec!B$54)</f>
        <v>0.73710770440602502</v>
      </c>
      <c r="C150" s="249">
        <f>IF(C$54=0,0,C$54/PPA_fec!C$54)</f>
        <v>0.72956731482188752</v>
      </c>
      <c r="D150" s="249">
        <f>IF(D$54=0,0,D$54/PPA_fec!D$54)</f>
        <v>0.73571831290393241</v>
      </c>
      <c r="E150" s="249">
        <f>IF(E$54=0,0,E$54/PPA_fec!E$54)</f>
        <v>0.71935790483070572</v>
      </c>
      <c r="F150" s="249">
        <f>IF(F$54=0,0,F$54/PPA_fec!F$54)</f>
        <v>0.73010765245333298</v>
      </c>
      <c r="G150" s="249">
        <f>IF(G$54=0,0,G$54/PPA_fec!G$54)</f>
        <v>0.73202675712384002</v>
      </c>
      <c r="H150" s="249">
        <f>IF(H$54=0,0,H$54/PPA_fec!H$54)</f>
        <v>0.72030555411033004</v>
      </c>
      <c r="I150" s="249">
        <f>IF(I$54=0,0,I$54/PPA_fec!I$54)</f>
        <v>0.75244328125585946</v>
      </c>
      <c r="J150" s="249">
        <f>IF(J$54=0,0,J$54/PPA_fec!J$54)</f>
        <v>0.77010034817783091</v>
      </c>
      <c r="K150" s="249">
        <f>IF(K$54=0,0,K$54/PPA_fec!K$54)</f>
        <v>0.77024669430491544</v>
      </c>
      <c r="L150" s="249">
        <f>IF(L$54=0,0,L$54/PPA_fec!L$54)</f>
        <v>0.77759429855217388</v>
      </c>
      <c r="M150" s="249">
        <f>IF(M$54=0,0,M$54/PPA_fec!M$54)</f>
        <v>0.73793188876378923</v>
      </c>
      <c r="N150" s="249">
        <f>IF(N$54=0,0,N$54/PPA_fec!N$54)</f>
        <v>0.75039954734915004</v>
      </c>
      <c r="O150" s="249">
        <f>IF(O$54=0,0,O$54/PPA_fec!O$54)</f>
        <v>0.75444860108555145</v>
      </c>
      <c r="P150" s="249">
        <f>IF(P$54=0,0,P$54/PPA_fec!P$54)</f>
        <v>0.75161000955012769</v>
      </c>
      <c r="Q150" s="249">
        <f>IF(Q$54=0,0,Q$54/PPA_fec!Q$54)</f>
        <v>0.75572906892172298</v>
      </c>
    </row>
    <row r="151" spans="1:17" x14ac:dyDescent="0.25">
      <c r="A151" s="72" t="s">
        <v>236</v>
      </c>
      <c r="B151" s="265">
        <f>IF(B$67=0,0,B$67/PPA_fec!B$67)</f>
        <v>0.71031011740062067</v>
      </c>
      <c r="C151" s="265">
        <f>IF(C$67=0,0,C$67/PPA_fec!C$67)</f>
        <v>0.6998294233021195</v>
      </c>
      <c r="D151" s="265">
        <f>IF(D$67=0,0,D$67/PPA_fec!D$67)</f>
        <v>0.71305839856463948</v>
      </c>
      <c r="E151" s="265">
        <f>IF(E$67=0,0,E$67/PPA_fec!E$67)</f>
        <v>0.69884382373774701</v>
      </c>
      <c r="F151" s="265">
        <f>IF(F$67=0,0,F$67/PPA_fec!F$67)</f>
        <v>0.70017568810970887</v>
      </c>
      <c r="G151" s="265">
        <f>IF(G$67=0,0,G$67/PPA_fec!G$67)</f>
        <v>0.70762796031232444</v>
      </c>
      <c r="H151" s="265">
        <f>IF(H$67=0,0,H$67/PPA_fec!H$67)</f>
        <v>0.69141415040083898</v>
      </c>
      <c r="I151" s="265">
        <f>IF(I$67=0,0,I$67/PPA_fec!I$67)</f>
        <v>0.72152207391725331</v>
      </c>
      <c r="J151" s="265">
        <f>IF(J$67=0,0,J$67/PPA_fec!J$67)</f>
        <v>0.72254712408432931</v>
      </c>
      <c r="K151" s="265">
        <f>IF(K$67=0,0,K$67/PPA_fec!K$67)</f>
        <v>0.72811682933406485</v>
      </c>
      <c r="L151" s="265">
        <f>IF(L$67=0,0,L$67/PPA_fec!L$67)</f>
        <v>0.73346652282267022</v>
      </c>
      <c r="M151" s="265">
        <f>IF(M$67=0,0,M$67/PPA_fec!M$67)</f>
        <v>0.69412468903241487</v>
      </c>
      <c r="N151" s="265">
        <f>IF(N$67=0,0,N$67/PPA_fec!N$67)</f>
        <v>0.7035853095134742</v>
      </c>
      <c r="O151" s="265">
        <f>IF(O$67=0,0,O$67/PPA_fec!O$67)</f>
        <v>0.70535749826525918</v>
      </c>
      <c r="P151" s="265">
        <f>IF(P$67=0,0,P$67/PPA_fec!P$67)</f>
        <v>0.70245204747893653</v>
      </c>
      <c r="Q151" s="265">
        <f>IF(Q$67=0,0,Q$67/PPA_fec!Q$67)</f>
        <v>0.7059792308207361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0.54898223760173515</v>
      </c>
      <c r="C153" s="253">
        <f>IF(C$81=0,0,C$81/PPA_fec!C$81)</f>
        <v>0.55611140404429482</v>
      </c>
      <c r="D153" s="253">
        <f>IF(D$81=0,0,D$81/PPA_fec!D$81)</f>
        <v>0.55402179579434119</v>
      </c>
      <c r="E153" s="253">
        <f>IF(E$81=0,0,E$81/PPA_fec!E$81)</f>
        <v>0.55845751427146673</v>
      </c>
      <c r="F153" s="253">
        <f>IF(F$81=0,0,F$81/PPA_fec!F$81)</f>
        <v>0.56752252207297149</v>
      </c>
      <c r="G153" s="253">
        <f>IF(G$81=0,0,G$81/PPA_fec!G$81)</f>
        <v>0.56766762456928943</v>
      </c>
      <c r="H153" s="253">
        <f>IF(H$81=0,0,H$81/PPA_fec!H$81)</f>
        <v>0.58019521781509231</v>
      </c>
      <c r="I153" s="253">
        <f>IF(I$81=0,0,I$81/PPA_fec!I$81)</f>
        <v>0.57740394236669479</v>
      </c>
      <c r="J153" s="253">
        <f>IF(J$81=0,0,J$81/PPA_fec!J$81)</f>
        <v>0.59644584899218844</v>
      </c>
      <c r="K153" s="253">
        <f>IF(K$81=0,0,K$81/PPA_fec!K$81)</f>
        <v>0.61473772195364973</v>
      </c>
      <c r="L153" s="253">
        <f>IF(L$81=0,0,L$81/PPA_fec!L$81)</f>
        <v>0.608573313721125</v>
      </c>
      <c r="M153" s="253">
        <f>IF(M$81=0,0,M$81/PPA_fec!M$81)</f>
        <v>0.64835847878475605</v>
      </c>
      <c r="N153" s="253">
        <f>IF(N$81=0,0,N$81/PPA_fec!N$81)</f>
        <v>0.63888617581373786</v>
      </c>
      <c r="O153" s="253">
        <f>IF(O$81=0,0,O$81/PPA_fec!O$81)</f>
        <v>0.63954952520318731</v>
      </c>
      <c r="P153" s="253">
        <f>IF(P$81=0,0,P$81/PPA_fec!P$81)</f>
        <v>0.64038413865825627</v>
      </c>
      <c r="Q153" s="253">
        <f>IF(Q$81=0,0,Q$81/PPA_fec!Q$81)</f>
        <v>0.63834016678314576</v>
      </c>
    </row>
    <row r="154" spans="1:17" x14ac:dyDescent="0.25">
      <c r="A154" s="132" t="s">
        <v>83</v>
      </c>
      <c r="B154" s="282">
        <f>IF(B$82=0,0,B$82/PPA_fec!B$82)</f>
        <v>0.37888161898299061</v>
      </c>
      <c r="C154" s="282">
        <f>IF(C$82=0,0,C$82/PPA_fec!C$82)</f>
        <v>0.38189527644108945</v>
      </c>
      <c r="D154" s="282">
        <f>IF(D$82=0,0,D$82/PPA_fec!D$82)</f>
        <v>0.38189527644108945</v>
      </c>
      <c r="E154" s="282">
        <f>IF(E$82=0,0,E$82/PPA_fec!E$82)</f>
        <v>0.38475545471328365</v>
      </c>
      <c r="F154" s="282">
        <f>IF(F$82=0,0,F$82/PPA_fec!F$82)</f>
        <v>0.38819549606232479</v>
      </c>
      <c r="G154" s="282">
        <f>IF(G$82=0,0,G$82/PPA_fec!G$82)</f>
        <v>0.39242294935953143</v>
      </c>
      <c r="H154" s="282">
        <f>IF(H$82=0,0,H$82/PPA_fec!H$82)</f>
        <v>0.39705527523080941</v>
      </c>
      <c r="I154" s="282">
        <f>IF(I$82=0,0,I$82/PPA_fec!I$82)</f>
        <v>0.39705527523080941</v>
      </c>
      <c r="J154" s="282">
        <f>IF(J$82=0,0,J$82/PPA_fec!J$82)</f>
        <v>0.40903108591463155</v>
      </c>
      <c r="K154" s="282">
        <f>IF(K$82=0,0,K$82/PPA_fec!K$82)</f>
        <v>0.42070308385104932</v>
      </c>
      <c r="L154" s="282">
        <f>IF(L$82=0,0,L$82/PPA_fec!L$82)</f>
        <v>0.42070308385104932</v>
      </c>
      <c r="M154" s="282">
        <f>IF(M$82=0,0,M$82/PPA_fec!M$82)</f>
        <v>0.43414316128335295</v>
      </c>
      <c r="N154" s="282">
        <f>IF(N$82=0,0,N$82/PPA_fec!N$82)</f>
        <v>0.43414316128335295</v>
      </c>
      <c r="O154" s="282">
        <f>IF(O$82=0,0,O$82/PPA_fec!O$82)</f>
        <v>0.43414316128335295</v>
      </c>
      <c r="P154" s="282">
        <f>IF(P$82=0,0,P$82/PPA_fec!P$82)</f>
        <v>0.43414316128335295</v>
      </c>
      <c r="Q154" s="282">
        <f>IF(Q$82=0,0,Q$82/PPA_fec!Q$82)</f>
        <v>0.4341431612833529</v>
      </c>
    </row>
    <row r="155" spans="1:17" x14ac:dyDescent="0.25">
      <c r="A155" s="76" t="s">
        <v>82</v>
      </c>
      <c r="B155" s="281">
        <f>IF(B$83=0,0,B$83/PPA_fec!B$83)</f>
        <v>9.9297560793081094E-2</v>
      </c>
      <c r="C155" s="281">
        <f>IF(C$83=0,0,C$83/PPA_fec!C$83)</f>
        <v>0.10008738225620287</v>
      </c>
      <c r="D155" s="281">
        <f>IF(D$83=0,0,D$83/PPA_fec!D$83)</f>
        <v>0.10008738225620287</v>
      </c>
      <c r="E155" s="281">
        <f>IF(E$83=0,0,E$83/PPA_fec!E$83)</f>
        <v>0.10083697978649374</v>
      </c>
      <c r="F155" s="281">
        <f>IF(F$83=0,0,F$83/PPA_fec!F$83)</f>
        <v>0.10173854823920471</v>
      </c>
      <c r="G155" s="281">
        <f>IF(G$83=0,0,G$83/PPA_fec!G$83)</f>
        <v>0.10284648216829331</v>
      </c>
      <c r="H155" s="281">
        <f>IF(H$83=0,0,H$83/PPA_fec!H$83)</f>
        <v>0.10406052538593816</v>
      </c>
      <c r="I155" s="281">
        <f>IF(I$83=0,0,I$83/PPA_fec!I$83)</f>
        <v>0.10406052538593819</v>
      </c>
      <c r="J155" s="281">
        <f>IF(J$83=0,0,J$83/PPA_fec!J$83)</f>
        <v>0.10719915426061219</v>
      </c>
      <c r="K155" s="281">
        <f>IF(K$83=0,0,K$83/PPA_fec!K$83)</f>
        <v>0.1102581596770776</v>
      </c>
      <c r="L155" s="281">
        <f>IF(L$83=0,0,L$83/PPA_fec!L$83)</f>
        <v>0.1102581596770776</v>
      </c>
      <c r="M155" s="281">
        <f>IF(M$83=0,0,M$83/PPA_fec!M$83)</f>
        <v>0.11378054460955385</v>
      </c>
      <c r="N155" s="281">
        <f>IF(N$83=0,0,N$83/PPA_fec!N$83)</f>
        <v>0.11378054460955385</v>
      </c>
      <c r="O155" s="281">
        <f>IF(O$83=0,0,O$83/PPA_fec!O$83)</f>
        <v>0.11378054460955385</v>
      </c>
      <c r="P155" s="281">
        <f>IF(P$83=0,0,P$83/PPA_fec!P$83)</f>
        <v>0.11378054460955385</v>
      </c>
      <c r="Q155" s="281">
        <f>IF(Q$83=0,0,Q$83/PPA_fec!Q$83)</f>
        <v>0.11378054460955385</v>
      </c>
    </row>
    <row r="156" spans="1:17" x14ac:dyDescent="0.25">
      <c r="A156" s="76" t="s">
        <v>81</v>
      </c>
      <c r="B156" s="281">
        <f>IF(B$84=0,0,B$84/PPA_fec!B$84)</f>
        <v>0.55810508669343428</v>
      </c>
      <c r="C156" s="281">
        <f>IF(C$84=0,0,C$84/PPA_fec!C$84)</f>
        <v>0.56254430325250437</v>
      </c>
      <c r="D156" s="281">
        <f>IF(D$84=0,0,D$84/PPA_fec!D$84)</f>
        <v>0.56254430325250437</v>
      </c>
      <c r="E156" s="281">
        <f>IF(E$84=0,0,E$84/PPA_fec!E$84)</f>
        <v>0.56675743992259797</v>
      </c>
      <c r="F156" s="281">
        <f>IF(F$84=0,0,F$84/PPA_fec!F$84)</f>
        <v>0.57182473397737177</v>
      </c>
      <c r="G156" s="281">
        <f>IF(G$84=0,0,G$84/PPA_fec!G$84)</f>
        <v>0.5780519117308428</v>
      </c>
      <c r="H156" s="281">
        <f>IF(H$84=0,0,H$84/PPA_fec!H$84)</f>
        <v>0.58487548010273016</v>
      </c>
      <c r="I156" s="281">
        <f>IF(I$84=0,0,I$84/PPA_fec!I$84)</f>
        <v>0.58487548010273027</v>
      </c>
      <c r="J156" s="281">
        <f>IF(J$84=0,0,J$84/PPA_fec!J$84)</f>
        <v>0.60251624314069308</v>
      </c>
      <c r="K156" s="281">
        <f>IF(K$84=0,0,K$84/PPA_fec!K$84)</f>
        <v>0.61970948000891513</v>
      </c>
      <c r="L156" s="281">
        <f>IF(L$84=0,0,L$84/PPA_fec!L$84)</f>
        <v>0.61970948000891513</v>
      </c>
      <c r="M156" s="281">
        <f>IF(M$84=0,0,M$84/PPA_fec!M$84)</f>
        <v>0.63950715612911524</v>
      </c>
      <c r="N156" s="281">
        <f>IF(N$84=0,0,N$84/PPA_fec!N$84)</f>
        <v>0.63950715612911524</v>
      </c>
      <c r="O156" s="281">
        <f>IF(O$84=0,0,O$84/PPA_fec!O$84)</f>
        <v>0.63950715612911524</v>
      </c>
      <c r="P156" s="281">
        <f>IF(P$84=0,0,P$84/PPA_fec!P$84)</f>
        <v>0.63950715612911524</v>
      </c>
      <c r="Q156" s="281">
        <f>IF(Q$84=0,0,Q$84/PPA_fec!Q$84)</f>
        <v>0.63950715612911524</v>
      </c>
    </row>
    <row r="157" spans="1:17" x14ac:dyDescent="0.25">
      <c r="A157" s="76" t="s">
        <v>80</v>
      </c>
      <c r="B157" s="281">
        <f>IF(B$85=0,0,B$85/PPA_fec!B$85)</f>
        <v>0.39214166010765339</v>
      </c>
      <c r="C157" s="281">
        <f>IF(C$85=0,0,C$85/PPA_fec!C$85)</f>
        <v>0.39526078908991147</v>
      </c>
      <c r="D157" s="281">
        <f>IF(D$85=0,0,D$85/PPA_fec!D$85)</f>
        <v>0.39526078908991141</v>
      </c>
      <c r="E157" s="281">
        <f>IF(E$85=0,0,E$85/PPA_fec!E$85)</f>
        <v>0.39822106744512092</v>
      </c>
      <c r="F157" s="281">
        <f>IF(F$85=0,0,F$85/PPA_fec!F$85)</f>
        <v>0.40178150283671626</v>
      </c>
      <c r="G157" s="281">
        <f>IF(G$85=0,0,G$85/PPA_fec!G$85)</f>
        <v>0.40615690789976466</v>
      </c>
      <c r="H157" s="281">
        <f>IF(H$85=0,0,H$85/PPA_fec!H$85)</f>
        <v>0.41095135520549209</v>
      </c>
      <c r="I157" s="281">
        <f>IF(I$85=0,0,I$85/PPA_fec!I$85)</f>
        <v>0.41095135520549203</v>
      </c>
      <c r="J157" s="281">
        <f>IF(J$85=0,0,J$85/PPA_fec!J$85)</f>
        <v>0.42334629348540848</v>
      </c>
      <c r="K157" s="281">
        <f>IF(K$85=0,0,K$85/PPA_fec!K$85)</f>
        <v>0.43542678622571585</v>
      </c>
      <c r="L157" s="281">
        <f>IF(L$85=0,0,L$85/PPA_fec!L$85)</f>
        <v>0.4354267862257159</v>
      </c>
      <c r="M157" s="281">
        <f>IF(M$85=0,0,M$85/PPA_fec!M$85)</f>
        <v>0.44933723743848791</v>
      </c>
      <c r="N157" s="281">
        <f>IF(N$85=0,0,N$85/PPA_fec!N$85)</f>
        <v>0.44933723743848791</v>
      </c>
      <c r="O157" s="281">
        <f>IF(O$85=0,0,O$85/PPA_fec!O$85)</f>
        <v>0.44933723743848786</v>
      </c>
      <c r="P157" s="281">
        <f>IF(P$85=0,0,P$85/PPA_fec!P$85)</f>
        <v>0.44933723743848791</v>
      </c>
      <c r="Q157" s="281">
        <f>IF(Q$85=0,0,Q$85/PPA_fec!Q$85)</f>
        <v>0.44933723743848791</v>
      </c>
    </row>
    <row r="158" spans="1:17" x14ac:dyDescent="0.25">
      <c r="A158" s="129" t="s">
        <v>79</v>
      </c>
      <c r="B158" s="280">
        <f>IF(B$86=0,0,B$86/PPA_fec!B$86)</f>
        <v>0.60589026120274181</v>
      </c>
      <c r="C158" s="280">
        <f>IF(C$86=0,0,C$86/PPA_fec!C$86)</f>
        <v>0.616980631956069</v>
      </c>
      <c r="D158" s="280">
        <f>IF(D$86=0,0,D$86/PPA_fec!D$86)</f>
        <v>0.61223709992051689</v>
      </c>
      <c r="E158" s="280">
        <f>IF(E$86=0,0,E$86/PPA_fec!E$86)</f>
        <v>0.61747257590302596</v>
      </c>
      <c r="F158" s="280">
        <f>IF(F$86=0,0,F$86/PPA_fec!F$86)</f>
        <v>0.63223680611778466</v>
      </c>
      <c r="G158" s="280">
        <f>IF(G$86=0,0,G$86/PPA_fec!G$86)</f>
        <v>0.6254215628943337</v>
      </c>
      <c r="H158" s="280">
        <f>IF(H$86=0,0,H$86/PPA_fec!H$86)</f>
        <v>0.64603103504662374</v>
      </c>
      <c r="I158" s="280">
        <f>IF(I$86=0,0,I$86/PPA_fec!I$86)</f>
        <v>0.63969467773667443</v>
      </c>
      <c r="J158" s="280">
        <f>IF(J$86=0,0,J$86/PPA_fec!J$86)</f>
        <v>0.66268111625563542</v>
      </c>
      <c r="K158" s="280">
        <f>IF(K$86=0,0,K$86/PPA_fec!K$86)</f>
        <v>0.68447839548021239</v>
      </c>
      <c r="L158" s="280">
        <f>IF(L$86=0,0,L$86/PPA_fec!L$86)</f>
        <v>0.67048483092960831</v>
      </c>
      <c r="M158" s="280">
        <f>IF(M$86=0,0,M$86/PPA_fec!M$86)</f>
        <v>0.73808497698797004</v>
      </c>
      <c r="N158" s="280">
        <f>IF(N$86=0,0,N$86/PPA_fec!N$86)</f>
        <v>0.71658229934756756</v>
      </c>
      <c r="O158" s="280">
        <f>IF(O$86=0,0,O$86/PPA_fec!O$86)</f>
        <v>0.71808814097108087</v>
      </c>
      <c r="P158" s="280">
        <f>IF(P$86=0,0,P$86/PPA_fec!P$86)</f>
        <v>0.7199827619659539</v>
      </c>
      <c r="Q158" s="280">
        <f>IF(Q$86=0,0,Q$86/PPA_fec!Q$86)</f>
        <v>0.71534282715062703</v>
      </c>
    </row>
    <row r="159" spans="1:17" x14ac:dyDescent="0.25">
      <c r="A159" s="72" t="s">
        <v>235</v>
      </c>
      <c r="B159" s="279">
        <f>IF(B$91=0,0,B$91/PPA_fec!B$91)</f>
        <v>0.51790458971068543</v>
      </c>
      <c r="C159" s="279">
        <f>IF(C$91=0,0,C$91/PPA_fec!C$91)</f>
        <v>0.52202404800891256</v>
      </c>
      <c r="D159" s="279">
        <f>IF(D$91=0,0,D$91/PPA_fec!D$91)</f>
        <v>0.52202404800891256</v>
      </c>
      <c r="E159" s="279">
        <f>IF(E$91=0,0,E$91/PPA_fec!E$91)</f>
        <v>0.52593371102855524</v>
      </c>
      <c r="F159" s="279">
        <f>IF(F$91=0,0,F$91/PPA_fec!F$91)</f>
        <v>0.53063600618936357</v>
      </c>
      <c r="G159" s="279">
        <f>IF(G$91=0,0,G$91/PPA_fec!G$91)</f>
        <v>0.53641463823619606</v>
      </c>
      <c r="H159" s="279">
        <f>IF(H$91=0,0,H$91/PPA_fec!H$91)</f>
        <v>0.54274670268474401</v>
      </c>
      <c r="I159" s="279">
        <f>IF(I$91=0,0,I$91/PPA_fec!I$91)</f>
        <v>0.54274670268474401</v>
      </c>
      <c r="J159" s="279">
        <f>IF(J$91=0,0,J$91/PPA_fec!J$91)</f>
        <v>0.55911679563173422</v>
      </c>
      <c r="K159" s="279">
        <f>IF(K$91=0,0,K$91/PPA_fec!K$91)</f>
        <v>0.57507159786941098</v>
      </c>
      <c r="L159" s="279">
        <f>IF(L$91=0,0,L$91/PPA_fec!L$91)</f>
        <v>0.57507159786941098</v>
      </c>
      <c r="M159" s="279">
        <f>IF(M$91=0,0,M$91/PPA_fec!M$91)</f>
        <v>0.59344324072435128</v>
      </c>
      <c r="N159" s="279">
        <f>IF(N$91=0,0,N$91/PPA_fec!N$91)</f>
        <v>0.59344324072435128</v>
      </c>
      <c r="O159" s="279">
        <f>IF(O$91=0,0,O$91/PPA_fec!O$91)</f>
        <v>0.59344324072435128</v>
      </c>
      <c r="P159" s="279">
        <f>IF(P$91=0,0,P$91/PPA_fec!P$91)</f>
        <v>0.59344324072435128</v>
      </c>
      <c r="Q159" s="279">
        <f>IF(Q$91=0,0,Q$91/PPA_fec!Q$91)</f>
        <v>0.59344324072435128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70.140520144625796</v>
      </c>
      <c r="C5" s="96">
        <v>39.991927580942459</v>
      </c>
      <c r="D5" s="96">
        <v>6.2467156073965757</v>
      </c>
      <c r="E5" s="96">
        <v>4.1186298292249877</v>
      </c>
      <c r="F5" s="96">
        <v>2.0797320794471856</v>
      </c>
      <c r="G5" s="96">
        <v>1.8457927793015745</v>
      </c>
      <c r="H5" s="96">
        <v>1.334360956667862</v>
      </c>
      <c r="I5" s="96">
        <v>1.3672391420546037</v>
      </c>
      <c r="J5" s="96">
        <v>0.25960471847424615</v>
      </c>
      <c r="K5" s="96">
        <v>0.10067211869334113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3.122089485519715</v>
      </c>
      <c r="C10" s="158">
        <v>2.4588463640539819</v>
      </c>
      <c r="D10" s="158">
        <v>3.2582295361350431</v>
      </c>
      <c r="E10" s="158">
        <v>4.1186298292249877</v>
      </c>
      <c r="F10" s="158">
        <v>2.0797320794471856</v>
      </c>
      <c r="G10" s="158">
        <v>1.8457927793015745</v>
      </c>
      <c r="H10" s="158">
        <v>1.334360956667862</v>
      </c>
      <c r="I10" s="158">
        <v>1.3672391420546037</v>
      </c>
      <c r="J10" s="158">
        <v>0.25960471847424615</v>
      </c>
      <c r="K10" s="158">
        <v>0.10067211869334113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0.13210439469702409</v>
      </c>
      <c r="C11" s="91">
        <v>0</v>
      </c>
      <c r="D11" s="91">
        <v>0</v>
      </c>
      <c r="E11" s="91">
        <v>3.8349702802659764E-2</v>
      </c>
      <c r="F11" s="91">
        <v>5.9345113649548295E-2</v>
      </c>
      <c r="G11" s="91">
        <v>0</v>
      </c>
      <c r="H11" s="91">
        <v>0</v>
      </c>
      <c r="I11" s="91">
        <v>7.5454152675545949E-2</v>
      </c>
      <c r="J11" s="91">
        <v>5.3887753625788126E-3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2.989985090822691</v>
      </c>
      <c r="C12" s="91">
        <v>2.4588463640539819</v>
      </c>
      <c r="D12" s="91">
        <v>3.2582295361350431</v>
      </c>
      <c r="E12" s="91">
        <v>4.0802801264223278</v>
      </c>
      <c r="F12" s="91">
        <v>2.0203869657976372</v>
      </c>
      <c r="G12" s="91">
        <v>1.8457927793015745</v>
      </c>
      <c r="H12" s="91">
        <v>1.334360956667862</v>
      </c>
      <c r="I12" s="91">
        <v>1.2917849893790578</v>
      </c>
      <c r="J12" s="91">
        <v>0.25421594311166734</v>
      </c>
      <c r="K12" s="91">
        <v>0.10067211869334113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67.018430659106087</v>
      </c>
      <c r="C16" s="206">
        <v>37.533081216888476</v>
      </c>
      <c r="D16" s="206">
        <v>2.9884860712615331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67.018430659106087</v>
      </c>
      <c r="C17" s="264">
        <v>37.533081216888476</v>
      </c>
      <c r="D17" s="264">
        <v>2.9884860712615331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1.414089867073822</v>
      </c>
      <c r="C18" s="87">
        <v>2.3479897620960002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51.161357168637778</v>
      </c>
      <c r="C22" s="87">
        <v>31.973996054664475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3.2110954001280021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14.442983623394486</v>
      </c>
      <c r="C26" s="87">
        <v>0</v>
      </c>
      <c r="D26" s="87">
        <v>2.9884860712615331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314.23683457775127</v>
      </c>
      <c r="C31" s="96">
        <v>316.23638224011847</v>
      </c>
      <c r="D31" s="96">
        <v>345.37290847720641</v>
      </c>
      <c r="E31" s="96">
        <v>388.88887856722181</v>
      </c>
      <c r="F31" s="96">
        <v>269.10854039809271</v>
      </c>
      <c r="G31" s="96">
        <v>270.89897012326782</v>
      </c>
      <c r="H31" s="96">
        <v>220.73633643091861</v>
      </c>
      <c r="I31" s="96">
        <v>278.2452419978793</v>
      </c>
      <c r="J31" s="96">
        <v>141.57427308659041</v>
      </c>
      <c r="K31" s="96">
        <v>95.351654842671024</v>
      </c>
      <c r="L31" s="96">
        <v>240.30012025777003</v>
      </c>
      <c r="M31" s="96">
        <v>56.238514234705562</v>
      </c>
      <c r="N31" s="96">
        <v>89.61896964098726</v>
      </c>
      <c r="O31" s="96">
        <v>90.777212677201859</v>
      </c>
      <c r="P31" s="96">
        <v>117.24158169977515</v>
      </c>
      <c r="Q31" s="96">
        <v>148.90589176544299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1.6631578418455852</v>
      </c>
      <c r="C36" s="158">
        <v>1.573283252333435</v>
      </c>
      <c r="D36" s="158">
        <v>1.9100558312826457</v>
      </c>
      <c r="E36" s="158">
        <v>2.7023879919069449</v>
      </c>
      <c r="F36" s="158">
        <v>1.5479294604068503</v>
      </c>
      <c r="G36" s="158">
        <v>1.8269227748629546</v>
      </c>
      <c r="H36" s="158">
        <v>1.6153500446165485</v>
      </c>
      <c r="I36" s="158">
        <v>1.8120508960071309</v>
      </c>
      <c r="J36" s="158">
        <v>1.0379728374885535</v>
      </c>
      <c r="K36" s="158">
        <v>0.67349809646450076</v>
      </c>
      <c r="L36" s="158">
        <v>1.5941982833519834</v>
      </c>
      <c r="M36" s="158">
        <v>0.38211322402831627</v>
      </c>
      <c r="N36" s="158">
        <v>0.6314024584413106</v>
      </c>
      <c r="O36" s="158">
        <v>0.63391004092068826</v>
      </c>
      <c r="P36" s="158">
        <v>0.82303946753037005</v>
      </c>
      <c r="Q36" s="158">
        <v>1.0400761189554992</v>
      </c>
    </row>
    <row r="37" spans="1:17" x14ac:dyDescent="0.25">
      <c r="A37" s="92" t="s">
        <v>125</v>
      </c>
      <c r="B37" s="91">
        <v>7.0372890015369338E-2</v>
      </c>
      <c r="C37" s="91">
        <v>0</v>
      </c>
      <c r="D37" s="91">
        <v>0</v>
      </c>
      <c r="E37" s="91">
        <v>2.5162682893162369E-2</v>
      </c>
      <c r="F37" s="91">
        <v>4.4170136459955177E-2</v>
      </c>
      <c r="G37" s="91">
        <v>0</v>
      </c>
      <c r="H37" s="91">
        <v>0</v>
      </c>
      <c r="I37" s="91">
        <v>0.10000208504689036</v>
      </c>
      <c r="J37" s="91">
        <v>2.1545842797303504E-2</v>
      </c>
      <c r="K37" s="91">
        <v>0</v>
      </c>
      <c r="L37" s="91">
        <v>7.7395468483813748E-2</v>
      </c>
      <c r="M37" s="91">
        <v>0</v>
      </c>
      <c r="N37" s="91">
        <v>6.1526179668302115E-2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1.592784951830216</v>
      </c>
      <c r="C38" s="91">
        <v>1.573283252333435</v>
      </c>
      <c r="D38" s="91">
        <v>1.9100558312826457</v>
      </c>
      <c r="E38" s="91">
        <v>2.6772253090137825</v>
      </c>
      <c r="F38" s="91">
        <v>1.5037593239468952</v>
      </c>
      <c r="G38" s="91">
        <v>1.8269227748629546</v>
      </c>
      <c r="H38" s="91">
        <v>1.6153500446165485</v>
      </c>
      <c r="I38" s="91">
        <v>1.7120488109602405</v>
      </c>
      <c r="J38" s="91">
        <v>1.0164269946912501</v>
      </c>
      <c r="K38" s="91">
        <v>0.67349809646450076</v>
      </c>
      <c r="L38" s="91">
        <v>1.5168028148681696</v>
      </c>
      <c r="M38" s="91">
        <v>0.38211322402831627</v>
      </c>
      <c r="N38" s="91">
        <v>0.5698762787730085</v>
      </c>
      <c r="O38" s="91">
        <v>0.63391004092068826</v>
      </c>
      <c r="P38" s="91">
        <v>0.82303946753037005</v>
      </c>
      <c r="Q38" s="91">
        <v>1.0400761189554992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3.4580579877706854</v>
      </c>
      <c r="C41" s="204">
        <v>3.4811736364823376</v>
      </c>
      <c r="D41" s="204">
        <v>3.7997904158072955</v>
      </c>
      <c r="E41" s="204">
        <v>4.2724495947604249</v>
      </c>
      <c r="F41" s="204">
        <v>2.9600704625156489</v>
      </c>
      <c r="G41" s="204">
        <v>2.976791751421592</v>
      </c>
      <c r="H41" s="204">
        <v>2.4241743104348279</v>
      </c>
      <c r="I41" s="204">
        <v>3.0582293894902426</v>
      </c>
      <c r="J41" s="204">
        <v>1.5547779989763943</v>
      </c>
      <c r="K41" s="204">
        <v>1.0474412292889512</v>
      </c>
      <c r="L41" s="204">
        <v>2.6408459241730537</v>
      </c>
      <c r="M41" s="204">
        <v>0.6179492646346284</v>
      </c>
      <c r="N41" s="204">
        <v>0.98448522831908336</v>
      </c>
      <c r="O41" s="204">
        <v>0.99727133449179106</v>
      </c>
      <c r="P41" s="204">
        <v>1.2879589672900558</v>
      </c>
      <c r="Q41" s="204">
        <v>1.6358657269357531</v>
      </c>
    </row>
    <row r="42" spans="1:17" x14ac:dyDescent="0.25">
      <c r="A42" s="152" t="s">
        <v>247</v>
      </c>
      <c r="B42" s="151">
        <v>3.4580579877706854</v>
      </c>
      <c r="C42" s="151">
        <v>3.4811736364823376</v>
      </c>
      <c r="D42" s="151">
        <v>3.7997904158072955</v>
      </c>
      <c r="E42" s="151">
        <v>4.2724495947604249</v>
      </c>
      <c r="F42" s="151">
        <v>2.9600704625156489</v>
      </c>
      <c r="G42" s="151">
        <v>2.976791751421592</v>
      </c>
      <c r="H42" s="151">
        <v>2.4241743104348279</v>
      </c>
      <c r="I42" s="151">
        <v>3.0582293894902426</v>
      </c>
      <c r="J42" s="151">
        <v>1.5547779989763943</v>
      </c>
      <c r="K42" s="151">
        <v>1.0474412292889512</v>
      </c>
      <c r="L42" s="151">
        <v>2.6408459241730537</v>
      </c>
      <c r="M42" s="151">
        <v>0.6179492646346284</v>
      </c>
      <c r="N42" s="151">
        <v>0.98448522831908336</v>
      </c>
      <c r="O42" s="151">
        <v>0.99727133449179106</v>
      </c>
      <c r="P42" s="151">
        <v>1.2879589672900558</v>
      </c>
      <c r="Q42" s="151">
        <v>1.6358657269357531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1.8698498861157209E-2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3.2291986711774301E-2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3.3512476052730528E-2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0.13258781814420395</v>
      </c>
      <c r="C46" s="87">
        <v>0</v>
      </c>
      <c r="D46" s="87">
        <v>0</v>
      </c>
      <c r="E46" s="87">
        <v>3.1642312689518309E-2</v>
      </c>
      <c r="F46" s="87">
        <v>6.3931550803034282E-2</v>
      </c>
      <c r="G46" s="87">
        <v>0</v>
      </c>
      <c r="H46" s="87">
        <v>0</v>
      </c>
      <c r="I46" s="87">
        <v>0.1313166642131427</v>
      </c>
      <c r="J46" s="87">
        <v>3.2273486492868757E-2</v>
      </c>
      <c r="K46" s="87">
        <v>0</v>
      </c>
      <c r="L46" s="87">
        <v>0.12658136432470074</v>
      </c>
      <c r="M46" s="87">
        <v>0</v>
      </c>
      <c r="N46" s="87">
        <v>9.5469256720790929E-2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0.3245435132113878</v>
      </c>
      <c r="C47" s="87">
        <v>0.77547136255797422</v>
      </c>
      <c r="D47" s="87">
        <v>0.78872414346029462</v>
      </c>
      <c r="E47" s="87">
        <v>0.7553560475363349</v>
      </c>
      <c r="F47" s="87">
        <v>0.68438260870509815</v>
      </c>
      <c r="G47" s="87">
        <v>0.34248893266083291</v>
      </c>
      <c r="H47" s="87">
        <v>0.170161371303229</v>
      </c>
      <c r="I47" s="87">
        <v>0.44401537161329946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6.782449925051777E-2</v>
      </c>
      <c r="F48" s="87">
        <v>3.5225431258767592E-2</v>
      </c>
      <c r="G48" s="87">
        <v>0</v>
      </c>
      <c r="H48" s="87">
        <v>0.13311508116666287</v>
      </c>
      <c r="I48" s="87">
        <v>0.2347388405692068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3.0009266564150936</v>
      </c>
      <c r="C49" s="87">
        <v>2.7057022739243632</v>
      </c>
      <c r="D49" s="87">
        <v>3.0110101164476855</v>
      </c>
      <c r="E49" s="87">
        <v>3.3666362497111222</v>
      </c>
      <c r="F49" s="87">
        <v>2.1765308717487488</v>
      </c>
      <c r="G49" s="87">
        <v>2.6343028187607591</v>
      </c>
      <c r="H49" s="87">
        <v>2.1208978579649362</v>
      </c>
      <c r="I49" s="87">
        <v>2.2481585130945936</v>
      </c>
      <c r="J49" s="87">
        <v>1.5225045124835257</v>
      </c>
      <c r="K49" s="87">
        <v>1.0474412292889512</v>
      </c>
      <c r="L49" s="87">
        <v>2.4807520837956223</v>
      </c>
      <c r="M49" s="87">
        <v>0.6179492646346284</v>
      </c>
      <c r="N49" s="87">
        <v>0.88426853496478053</v>
      </c>
      <c r="O49" s="87">
        <v>0.9946748103282973</v>
      </c>
      <c r="P49" s="87">
        <v>1.2847955852970125</v>
      </c>
      <c r="Q49" s="87">
        <v>1.6200455455219824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5.6155899315352412E-5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4.747436633511932E-3</v>
      </c>
      <c r="O51" s="87">
        <v>2.5965241634937635E-3</v>
      </c>
      <c r="P51" s="87">
        <v>3.1633819930431749E-3</v>
      </c>
      <c r="Q51" s="87">
        <v>1.5820181413770684E-2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286.71989457543253</v>
      </c>
      <c r="C54" s="204">
        <v>288.6364952759086</v>
      </c>
      <c r="D54" s="204">
        <v>315.05414636825157</v>
      </c>
      <c r="E54" s="204">
        <v>354.24400103200117</v>
      </c>
      <c r="F54" s="204">
        <v>245.42997657927634</v>
      </c>
      <c r="G54" s="204">
        <v>246.81639815150922</v>
      </c>
      <c r="H54" s="204">
        <v>200.99691942078493</v>
      </c>
      <c r="I54" s="204">
        <v>253.56868255046714</v>
      </c>
      <c r="J54" s="204">
        <v>128.91217716163857</v>
      </c>
      <c r="K54" s="204">
        <v>86.847080036763415</v>
      </c>
      <c r="L54" s="204">
        <v>218.96193402384034</v>
      </c>
      <c r="M54" s="204">
        <v>51.236372737412879</v>
      </c>
      <c r="N54" s="204">
        <v>81.627173943572572</v>
      </c>
      <c r="O54" s="204">
        <v>82.687315510554328</v>
      </c>
      <c r="P54" s="204">
        <v>106.78926166792094</v>
      </c>
      <c r="Q54" s="204">
        <v>135.6354492681474</v>
      </c>
    </row>
    <row r="55" spans="1:17" x14ac:dyDescent="0.25">
      <c r="A55" s="152" t="s">
        <v>245</v>
      </c>
      <c r="B55" s="151">
        <v>286.71989457543253</v>
      </c>
      <c r="C55" s="151">
        <v>288.6364952759086</v>
      </c>
      <c r="D55" s="151">
        <v>315.05414636825157</v>
      </c>
      <c r="E55" s="151">
        <v>354.24400103200117</v>
      </c>
      <c r="F55" s="151">
        <v>245.42997657927634</v>
      </c>
      <c r="G55" s="151">
        <v>246.81639815150922</v>
      </c>
      <c r="H55" s="151">
        <v>200.99691942078493</v>
      </c>
      <c r="I55" s="151">
        <v>253.56868255046714</v>
      </c>
      <c r="J55" s="151">
        <v>128.91217716163857</v>
      </c>
      <c r="K55" s="151">
        <v>86.847080036763415</v>
      </c>
      <c r="L55" s="151">
        <v>218.96193402384034</v>
      </c>
      <c r="M55" s="151">
        <v>51.236372737412879</v>
      </c>
      <c r="N55" s="151">
        <v>81.627173943572572</v>
      </c>
      <c r="O55" s="151">
        <v>82.687315510554328</v>
      </c>
      <c r="P55" s="151">
        <v>106.78926166792094</v>
      </c>
      <c r="Q55" s="151">
        <v>135.6354492681474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1.5503590862702914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2.6774435415410895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2.7786386563734489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10.99332786631504</v>
      </c>
      <c r="C59" s="87">
        <v>0</v>
      </c>
      <c r="D59" s="87">
        <v>0</v>
      </c>
      <c r="E59" s="87">
        <v>2.623576756244721</v>
      </c>
      <c r="F59" s="87">
        <v>5.3007924017222843</v>
      </c>
      <c r="G59" s="87">
        <v>0</v>
      </c>
      <c r="H59" s="87">
        <v>0</v>
      </c>
      <c r="I59" s="87">
        <v>10.887931970007937</v>
      </c>
      <c r="J59" s="87">
        <v>2.6759096225515941</v>
      </c>
      <c r="K59" s="87">
        <v>0</v>
      </c>
      <c r="L59" s="87">
        <v>10.495311403898688</v>
      </c>
      <c r="M59" s="87">
        <v>0</v>
      </c>
      <c r="N59" s="87">
        <v>7.915695838237423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26.909057691394693</v>
      </c>
      <c r="C60" s="87">
        <v>64.297090478297022</v>
      </c>
      <c r="D60" s="87">
        <v>65.395925707949772</v>
      </c>
      <c r="E60" s="87">
        <v>62.629258121884106</v>
      </c>
      <c r="F60" s="87">
        <v>56.744597722517327</v>
      </c>
      <c r="G60" s="87">
        <v>28.396976283521564</v>
      </c>
      <c r="H60" s="87">
        <v>14.108684878452708</v>
      </c>
      <c r="I60" s="87">
        <v>36.814894657364825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5.623570612034956</v>
      </c>
      <c r="F61" s="87">
        <v>2.9206658687060001</v>
      </c>
      <c r="G61" s="87">
        <v>0</v>
      </c>
      <c r="H61" s="87">
        <v>11.037045119972319</v>
      </c>
      <c r="I61" s="87">
        <v>19.463032678683184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248.81750901772281</v>
      </c>
      <c r="C62" s="87">
        <v>224.33940479761156</v>
      </c>
      <c r="D62" s="87">
        <v>249.65356457483753</v>
      </c>
      <c r="E62" s="87">
        <v>279.13979291402603</v>
      </c>
      <c r="F62" s="87">
        <v>180.46392058633072</v>
      </c>
      <c r="G62" s="87">
        <v>218.41942186798767</v>
      </c>
      <c r="H62" s="87">
        <v>175.85118942235991</v>
      </c>
      <c r="I62" s="87">
        <v>186.40282324441119</v>
      </c>
      <c r="J62" s="87">
        <v>126.23626753908698</v>
      </c>
      <c r="K62" s="87">
        <v>86.847080036763415</v>
      </c>
      <c r="L62" s="87">
        <v>205.6879839635682</v>
      </c>
      <c r="M62" s="87">
        <v>51.236372737412879</v>
      </c>
      <c r="N62" s="87">
        <v>73.317851238498946</v>
      </c>
      <c r="O62" s="87">
        <v>82.472028451444189</v>
      </c>
      <c r="P62" s="87">
        <v>106.52697440878453</v>
      </c>
      <c r="Q62" s="87">
        <v>134.32374172502296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4.6560854642771141E-3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0.39362686683620546</v>
      </c>
      <c r="O64" s="87">
        <v>0.21528705911014456</v>
      </c>
      <c r="P64" s="87">
        <v>0.26228725913641543</v>
      </c>
      <c r="Q64" s="87">
        <v>1.3117075431244456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22.395724172702444</v>
      </c>
      <c r="C67" s="204">
        <v>22.545430075394094</v>
      </c>
      <c r="D67" s="204">
        <v>24.60891586186488</v>
      </c>
      <c r="E67" s="204">
        <v>27.670039948553342</v>
      </c>
      <c r="F67" s="204">
        <v>19.170563895893906</v>
      </c>
      <c r="G67" s="204">
        <v>19.278857445474028</v>
      </c>
      <c r="H67" s="204">
        <v>15.69989265508228</v>
      </c>
      <c r="I67" s="204">
        <v>19.806279161914844</v>
      </c>
      <c r="J67" s="204">
        <v>10.069345088486887</v>
      </c>
      <c r="K67" s="204">
        <v>6.7836354801541665</v>
      </c>
      <c r="L67" s="204">
        <v>17.103142026404672</v>
      </c>
      <c r="M67" s="204">
        <v>4.002079008629738</v>
      </c>
      <c r="N67" s="204">
        <v>6.3759080106542969</v>
      </c>
      <c r="O67" s="204">
        <v>6.4587157912350532</v>
      </c>
      <c r="P67" s="204">
        <v>8.3413215970337795</v>
      </c>
      <c r="Q67" s="204">
        <v>10.594500651404342</v>
      </c>
    </row>
    <row r="68" spans="1:17" x14ac:dyDescent="0.25">
      <c r="A68" s="152" t="s">
        <v>243</v>
      </c>
      <c r="B68" s="151">
        <v>22.395724172702444</v>
      </c>
      <c r="C68" s="151">
        <v>22.545430075394094</v>
      </c>
      <c r="D68" s="151">
        <v>24.60891586186488</v>
      </c>
      <c r="E68" s="151">
        <v>27.670039948553342</v>
      </c>
      <c r="F68" s="151">
        <v>19.170563895893906</v>
      </c>
      <c r="G68" s="151">
        <v>19.278857445474028</v>
      </c>
      <c r="H68" s="151">
        <v>15.69989265508228</v>
      </c>
      <c r="I68" s="151">
        <v>19.806279161914844</v>
      </c>
      <c r="J68" s="151">
        <v>10.069345088486887</v>
      </c>
      <c r="K68" s="151">
        <v>6.7836354801541665</v>
      </c>
      <c r="L68" s="151">
        <v>17.103142026404672</v>
      </c>
      <c r="M68" s="151">
        <v>4.002079008629738</v>
      </c>
      <c r="N68" s="151">
        <v>6.3759080106542969</v>
      </c>
      <c r="O68" s="151">
        <v>6.4587157912350532</v>
      </c>
      <c r="P68" s="151">
        <v>8.3413215970337795</v>
      </c>
      <c r="Q68" s="151">
        <v>10.594500651404342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0.12109872778855134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0.20913542512677721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0.21703978726658057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0.85869011286659069</v>
      </c>
      <c r="C72" s="87">
        <v>0</v>
      </c>
      <c r="D72" s="87">
        <v>0</v>
      </c>
      <c r="E72" s="87">
        <v>0.20492788428851749</v>
      </c>
      <c r="F72" s="87">
        <v>0.41404550842737814</v>
      </c>
      <c r="G72" s="87">
        <v>0</v>
      </c>
      <c r="H72" s="87">
        <v>0</v>
      </c>
      <c r="I72" s="87">
        <v>0.85045762719926765</v>
      </c>
      <c r="J72" s="87">
        <v>0.20901561053685183</v>
      </c>
      <c r="K72" s="87">
        <v>0</v>
      </c>
      <c r="L72" s="87">
        <v>0.81978998930782132</v>
      </c>
      <c r="M72" s="87">
        <v>0</v>
      </c>
      <c r="N72" s="87">
        <v>0.61829591870728873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2.1018696128365923</v>
      </c>
      <c r="C73" s="87">
        <v>5.0222531840405358</v>
      </c>
      <c r="D73" s="87">
        <v>5.1080833310939591</v>
      </c>
      <c r="E73" s="87">
        <v>4.8919786055155878</v>
      </c>
      <c r="F73" s="87">
        <v>4.4323271001695899</v>
      </c>
      <c r="G73" s="87">
        <v>2.2180911063958475</v>
      </c>
      <c r="H73" s="87">
        <v>1.1020310099000674</v>
      </c>
      <c r="I73" s="87">
        <v>2.8756156855258763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0.43925775181852977</v>
      </c>
      <c r="F74" s="87">
        <v>0.22813354927122875</v>
      </c>
      <c r="G74" s="87">
        <v>0</v>
      </c>
      <c r="H74" s="87">
        <v>0.86210487261301938</v>
      </c>
      <c r="I74" s="87">
        <v>1.5202597367076163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19.435164446999263</v>
      </c>
      <c r="C75" s="87">
        <v>17.523176891353557</v>
      </c>
      <c r="D75" s="87">
        <v>19.500468843396046</v>
      </c>
      <c r="E75" s="87">
        <v>21.803641554015378</v>
      </c>
      <c r="F75" s="87">
        <v>14.09605773802571</v>
      </c>
      <c r="G75" s="87">
        <v>17.060766339078182</v>
      </c>
      <c r="H75" s="87">
        <v>13.735756772569193</v>
      </c>
      <c r="I75" s="87">
        <v>14.559946112482082</v>
      </c>
      <c r="J75" s="87">
        <v>9.8603294779500352</v>
      </c>
      <c r="K75" s="87">
        <v>6.7836354801541665</v>
      </c>
      <c r="L75" s="87">
        <v>16.066312249830272</v>
      </c>
      <c r="M75" s="87">
        <v>4.002079008629738</v>
      </c>
      <c r="N75" s="87">
        <v>5.7268658517892312</v>
      </c>
      <c r="O75" s="87">
        <v>6.4418996941137747</v>
      </c>
      <c r="P75" s="87">
        <v>8.3208343088449652</v>
      </c>
      <c r="Q75" s="87">
        <v>10.492043023291133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3.6368737487466393E-4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3.0746240157776942E-2</v>
      </c>
      <c r="O77" s="87">
        <v>1.6816097121278076E-2</v>
      </c>
      <c r="P77" s="87">
        <v>2.0487288188814123E-2</v>
      </c>
      <c r="Q77" s="87">
        <v>0.10245762811320941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13.188262368221384</v>
      </c>
      <c r="C81" s="96">
        <v>12.589232300611132</v>
      </c>
      <c r="D81" s="96">
        <v>16.734582172553115</v>
      </c>
      <c r="E81" s="96">
        <v>20.544253491468844</v>
      </c>
      <c r="F81" s="96">
        <v>11.4505477961201</v>
      </c>
      <c r="G81" s="96">
        <v>17.172239061967893</v>
      </c>
      <c r="H81" s="96">
        <v>13.681647639377575</v>
      </c>
      <c r="I81" s="96">
        <v>12.203030678142072</v>
      </c>
      <c r="J81" s="96">
        <v>7.4729673345753671</v>
      </c>
      <c r="K81" s="96">
        <v>13.182861779043645</v>
      </c>
      <c r="L81" s="96">
        <v>25.232658398090123</v>
      </c>
      <c r="M81" s="96">
        <v>6.2568065788385923</v>
      </c>
      <c r="N81" s="96">
        <v>7.4304953973320051</v>
      </c>
      <c r="O81" s="96">
        <v>7.0160162632012204</v>
      </c>
      <c r="P81" s="96">
        <v>6.9404022234595866</v>
      </c>
      <c r="Q81" s="96">
        <v>9.0988368012084013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13.188262368221384</v>
      </c>
      <c r="C86" s="158">
        <v>12.589232300611132</v>
      </c>
      <c r="D86" s="158">
        <v>16.734582172553115</v>
      </c>
      <c r="E86" s="158">
        <v>20.544253491468844</v>
      </c>
      <c r="F86" s="158">
        <v>11.4505477961201</v>
      </c>
      <c r="G86" s="158">
        <v>17.172239061967893</v>
      </c>
      <c r="H86" s="158">
        <v>13.681647639377575</v>
      </c>
      <c r="I86" s="158">
        <v>12.203030678142072</v>
      </c>
      <c r="J86" s="158">
        <v>7.4729673345753671</v>
      </c>
      <c r="K86" s="158">
        <v>13.182861779043645</v>
      </c>
      <c r="L86" s="158">
        <v>25.232658398090123</v>
      </c>
      <c r="M86" s="158">
        <v>6.2568065788385923</v>
      </c>
      <c r="N86" s="158">
        <v>7.4304953973320051</v>
      </c>
      <c r="O86" s="158">
        <v>7.0160162632012204</v>
      </c>
      <c r="P86" s="158">
        <v>6.9404022234595866</v>
      </c>
      <c r="Q86" s="158">
        <v>9.0988368012084013</v>
      </c>
    </row>
    <row r="87" spans="1:17" x14ac:dyDescent="0.25">
      <c r="A87" s="92" t="s">
        <v>125</v>
      </c>
      <c r="B87" s="91">
        <v>0.55803250526286852</v>
      </c>
      <c r="C87" s="91">
        <v>0</v>
      </c>
      <c r="D87" s="91">
        <v>0</v>
      </c>
      <c r="E87" s="91">
        <v>0.19129323303342122</v>
      </c>
      <c r="F87" s="91">
        <v>0.32674115431780015</v>
      </c>
      <c r="G87" s="91">
        <v>0</v>
      </c>
      <c r="H87" s="91">
        <v>0</v>
      </c>
      <c r="I87" s="91">
        <v>0.67345156496121572</v>
      </c>
      <c r="J87" s="91">
        <v>0.15512099508280303</v>
      </c>
      <c r="K87" s="91">
        <v>0</v>
      </c>
      <c r="L87" s="91">
        <v>1.2250003266256453</v>
      </c>
      <c r="M87" s="91">
        <v>0</v>
      </c>
      <c r="N87" s="91">
        <v>0.72405482229086893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12.630229862958515</v>
      </c>
      <c r="C88" s="91">
        <v>12.589232300611132</v>
      </c>
      <c r="D88" s="91">
        <v>16.734582172553115</v>
      </c>
      <c r="E88" s="91">
        <v>20.352960258435424</v>
      </c>
      <c r="F88" s="91">
        <v>11.1238066418023</v>
      </c>
      <c r="G88" s="91">
        <v>17.172239061967893</v>
      </c>
      <c r="H88" s="91">
        <v>13.681647639377575</v>
      </c>
      <c r="I88" s="91">
        <v>11.529579113180857</v>
      </c>
      <c r="J88" s="91">
        <v>7.3178463394925641</v>
      </c>
      <c r="K88" s="91">
        <v>13.182861779043645</v>
      </c>
      <c r="L88" s="91">
        <v>24.00765807146448</v>
      </c>
      <c r="M88" s="91">
        <v>6.2568065788385923</v>
      </c>
      <c r="N88" s="91">
        <v>6.7064405750411362</v>
      </c>
      <c r="O88" s="91">
        <v>7.0160162632012204</v>
      </c>
      <c r="P88" s="91">
        <v>6.9404022234595866</v>
      </c>
      <c r="Q88" s="91">
        <v>9.0988368012084013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0.99999999999999989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0</v>
      </c>
      <c r="M95" s="77">
        <f t="shared" si="0"/>
        <v>0</v>
      </c>
      <c r="N95" s="77">
        <f t="shared" si="0"/>
        <v>0</v>
      </c>
      <c r="O95" s="77">
        <f t="shared" si="0"/>
        <v>0</v>
      </c>
      <c r="P95" s="77">
        <f t="shared" si="0"/>
        <v>0</v>
      </c>
      <c r="Q95" s="77">
        <f t="shared" si="0"/>
        <v>0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4.451192376506679E-2</v>
      </c>
      <c r="C100" s="238">
        <f t="shared" si="5"/>
        <v>6.148356712932506E-2</v>
      </c>
      <c r="D100" s="238">
        <f t="shared" si="5"/>
        <v>0.52159082322829886</v>
      </c>
      <c r="E100" s="238">
        <f t="shared" si="5"/>
        <v>1</v>
      </c>
      <c r="F100" s="238">
        <f t="shared" si="5"/>
        <v>1</v>
      </c>
      <c r="G100" s="238">
        <f t="shared" si="5"/>
        <v>1</v>
      </c>
      <c r="H100" s="238">
        <f t="shared" si="5"/>
        <v>1</v>
      </c>
      <c r="I100" s="238">
        <f t="shared" si="5"/>
        <v>1</v>
      </c>
      <c r="J100" s="238">
        <f t="shared" si="5"/>
        <v>1</v>
      </c>
      <c r="K100" s="238">
        <f t="shared" si="5"/>
        <v>1</v>
      </c>
      <c r="L100" s="238">
        <f t="shared" si="5"/>
        <v>0</v>
      </c>
      <c r="M100" s="238">
        <f t="shared" si="5"/>
        <v>0</v>
      </c>
      <c r="N100" s="238">
        <f t="shared" si="5"/>
        <v>0</v>
      </c>
      <c r="O100" s="238">
        <f t="shared" si="5"/>
        <v>0</v>
      </c>
      <c r="P100" s="238">
        <f t="shared" si="5"/>
        <v>0</v>
      </c>
      <c r="Q100" s="238">
        <f t="shared" si="5"/>
        <v>0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0.95548807623493326</v>
      </c>
      <c r="C102" s="237">
        <f t="shared" si="7"/>
        <v>0.93851643287067488</v>
      </c>
      <c r="D102" s="237">
        <f t="shared" si="7"/>
        <v>0.47840917677170119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</v>
      </c>
      <c r="K102" s="237">
        <f t="shared" si="7"/>
        <v>0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0.95548807623493326</v>
      </c>
      <c r="C103" s="235">
        <f t="shared" si="8"/>
        <v>0.93851643287067488</v>
      </c>
      <c r="D103" s="235">
        <f t="shared" si="8"/>
        <v>0.47840917677170119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</v>
      </c>
      <c r="K103" s="235">
        <f t="shared" si="8"/>
        <v>0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</v>
      </c>
      <c r="D107" s="77">
        <f t="shared" si="11"/>
        <v>1</v>
      </c>
      <c r="E107" s="77">
        <f t="shared" si="11"/>
        <v>1</v>
      </c>
      <c r="F107" s="77">
        <f t="shared" si="11"/>
        <v>1.0000000000000002</v>
      </c>
      <c r="G107" s="77">
        <f t="shared" si="11"/>
        <v>0.99999999999999989</v>
      </c>
      <c r="H107" s="77">
        <f t="shared" si="11"/>
        <v>0.99999999999999978</v>
      </c>
      <c r="I107" s="77">
        <f t="shared" si="11"/>
        <v>1.0000000000000002</v>
      </c>
      <c r="J107" s="77">
        <f t="shared" si="11"/>
        <v>1</v>
      </c>
      <c r="K107" s="77">
        <f t="shared" si="11"/>
        <v>1</v>
      </c>
      <c r="L107" s="77">
        <f t="shared" si="11"/>
        <v>1</v>
      </c>
      <c r="M107" s="77">
        <f t="shared" si="11"/>
        <v>1</v>
      </c>
      <c r="N107" s="77">
        <f t="shared" si="11"/>
        <v>1.0000000000000002</v>
      </c>
      <c r="O107" s="77">
        <f t="shared" si="11"/>
        <v>1</v>
      </c>
      <c r="P107" s="77">
        <f t="shared" si="11"/>
        <v>1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5.2926890129873427E-3</v>
      </c>
      <c r="C112" s="201">
        <f t="shared" si="16"/>
        <v>4.9750229280666391E-3</v>
      </c>
      <c r="D112" s="201">
        <f t="shared" si="16"/>
        <v>5.5304159197208822E-3</v>
      </c>
      <c r="E112" s="201">
        <f t="shared" si="16"/>
        <v>6.9489978779113393E-3</v>
      </c>
      <c r="F112" s="201">
        <f t="shared" si="16"/>
        <v>5.7520636770464276E-3</v>
      </c>
      <c r="G112" s="201">
        <f t="shared" si="16"/>
        <v>6.743926616006128E-3</v>
      </c>
      <c r="H112" s="201">
        <f t="shared" si="16"/>
        <v>7.3180069522540371E-3</v>
      </c>
      <c r="I112" s="201">
        <f t="shared" si="16"/>
        <v>6.5124236554634125E-3</v>
      </c>
      <c r="J112" s="201">
        <f t="shared" si="16"/>
        <v>7.3316487159619959E-3</v>
      </c>
      <c r="K112" s="201">
        <f t="shared" si="16"/>
        <v>7.0633078951357871E-3</v>
      </c>
      <c r="L112" s="201">
        <f t="shared" si="16"/>
        <v>6.6341967771047566E-3</v>
      </c>
      <c r="M112" s="201">
        <f t="shared" si="16"/>
        <v>6.7945113633978071E-3</v>
      </c>
      <c r="N112" s="201">
        <f t="shared" si="16"/>
        <v>7.0454108206187017E-3</v>
      </c>
      <c r="O112" s="201">
        <f t="shared" si="16"/>
        <v>6.983140616740823E-3</v>
      </c>
      <c r="P112" s="201">
        <f t="shared" si="16"/>
        <v>7.0200303987535545E-3</v>
      </c>
      <c r="Q112" s="201">
        <f t="shared" si="16"/>
        <v>6.9847882217705009E-3</v>
      </c>
    </row>
    <row r="113" spans="1:17" x14ac:dyDescent="0.25">
      <c r="A113" s="127" t="s">
        <v>238</v>
      </c>
      <c r="B113" s="200">
        <f t="shared" ref="B113:Q113" si="17">IF(B$41=0,0,B$41/B$31)</f>
        <v>1.1004623288092161E-2</v>
      </c>
      <c r="C113" s="200">
        <f t="shared" si="17"/>
        <v>1.1008137684294277E-2</v>
      </c>
      <c r="D113" s="200">
        <f t="shared" si="17"/>
        <v>1.1001993273187119E-2</v>
      </c>
      <c r="E113" s="200">
        <f t="shared" si="17"/>
        <v>1.0986299249547467E-2</v>
      </c>
      <c r="F113" s="200">
        <f t="shared" si="17"/>
        <v>1.099954114476193E-2</v>
      </c>
      <c r="G113" s="200">
        <f t="shared" si="17"/>
        <v>1.0988567989265723E-2</v>
      </c>
      <c r="H113" s="200">
        <f t="shared" si="17"/>
        <v>1.0982216836753086E-2</v>
      </c>
      <c r="I113" s="200">
        <f t="shared" si="17"/>
        <v>1.099112914755089E-2</v>
      </c>
      <c r="J113" s="200">
        <f t="shared" si="17"/>
        <v>1.0982065915503256E-2</v>
      </c>
      <c r="K113" s="200">
        <f t="shared" si="17"/>
        <v>1.0985034617566055E-2</v>
      </c>
      <c r="L113" s="200">
        <f t="shared" si="17"/>
        <v>1.0989781949922527E-2</v>
      </c>
      <c r="M113" s="200">
        <f t="shared" si="17"/>
        <v>1.0988008361239447E-2</v>
      </c>
      <c r="N113" s="200">
        <f t="shared" si="17"/>
        <v>1.0985232616073605E-2</v>
      </c>
      <c r="O113" s="200">
        <f t="shared" si="17"/>
        <v>1.0985921522376173E-2</v>
      </c>
      <c r="P113" s="200">
        <f t="shared" si="17"/>
        <v>1.0985513404179243E-2</v>
      </c>
      <c r="Q113" s="200">
        <f t="shared" si="17"/>
        <v>1.0985903294629696E-2</v>
      </c>
    </row>
    <row r="114" spans="1:17" x14ac:dyDescent="0.25">
      <c r="A114" s="142" t="s">
        <v>247</v>
      </c>
      <c r="B114" s="199">
        <f t="shared" ref="B114:Q114" si="18">IF(B$42=0,0,B$42/B$31)</f>
        <v>1.1004623288092161E-2</v>
      </c>
      <c r="C114" s="199">
        <f t="shared" si="18"/>
        <v>1.1008137684294277E-2</v>
      </c>
      <c r="D114" s="199">
        <f t="shared" si="18"/>
        <v>1.1001993273187119E-2</v>
      </c>
      <c r="E114" s="199">
        <f t="shared" si="18"/>
        <v>1.0986299249547467E-2</v>
      </c>
      <c r="F114" s="199">
        <f t="shared" si="18"/>
        <v>1.099954114476193E-2</v>
      </c>
      <c r="G114" s="199">
        <f t="shared" si="18"/>
        <v>1.0988567989265723E-2</v>
      </c>
      <c r="H114" s="199">
        <f t="shared" si="18"/>
        <v>1.0982216836753086E-2</v>
      </c>
      <c r="I114" s="199">
        <f t="shared" si="18"/>
        <v>1.099112914755089E-2</v>
      </c>
      <c r="J114" s="199">
        <f t="shared" si="18"/>
        <v>1.0982065915503256E-2</v>
      </c>
      <c r="K114" s="199">
        <f t="shared" si="18"/>
        <v>1.0985034617566055E-2</v>
      </c>
      <c r="L114" s="199">
        <f t="shared" si="18"/>
        <v>1.0989781949922527E-2</v>
      </c>
      <c r="M114" s="199">
        <f t="shared" si="18"/>
        <v>1.0988008361239447E-2</v>
      </c>
      <c r="N114" s="199">
        <f t="shared" si="18"/>
        <v>1.0985232616073605E-2</v>
      </c>
      <c r="O114" s="199">
        <f t="shared" si="18"/>
        <v>1.0985921522376173E-2</v>
      </c>
      <c r="P114" s="199">
        <f t="shared" si="18"/>
        <v>1.0985513404179243E-2</v>
      </c>
      <c r="Q114" s="199">
        <f t="shared" si="18"/>
        <v>1.0985903294629696E-2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0.91243248093657126</v>
      </c>
      <c r="C116" s="200">
        <f t="shared" si="20"/>
        <v>0.91272387203299943</v>
      </c>
      <c r="D116" s="200">
        <f t="shared" si="20"/>
        <v>0.91221441704089024</v>
      </c>
      <c r="E116" s="200">
        <f t="shared" si="20"/>
        <v>0.9109131696877979</v>
      </c>
      <c r="F116" s="200">
        <f t="shared" si="20"/>
        <v>0.91201110234632976</v>
      </c>
      <c r="G116" s="200">
        <f t="shared" si="20"/>
        <v>0.91110127897200843</v>
      </c>
      <c r="H116" s="200">
        <f t="shared" si="20"/>
        <v>0.9105746823142038</v>
      </c>
      <c r="I116" s="200">
        <f t="shared" si="20"/>
        <v>0.91131363372028396</v>
      </c>
      <c r="J116" s="200">
        <f t="shared" si="20"/>
        <v>0.91056216889626984</v>
      </c>
      <c r="K116" s="200">
        <f t="shared" si="20"/>
        <v>0.91080831454954769</v>
      </c>
      <c r="L116" s="200">
        <f t="shared" si="20"/>
        <v>0.91120193277040307</v>
      </c>
      <c r="M116" s="200">
        <f t="shared" si="20"/>
        <v>0.91105487822070175</v>
      </c>
      <c r="N116" s="200">
        <f t="shared" si="20"/>
        <v>0.91082473131046093</v>
      </c>
      <c r="O116" s="200">
        <f t="shared" si="20"/>
        <v>0.91088185098374075</v>
      </c>
      <c r="P116" s="200">
        <f t="shared" si="20"/>
        <v>0.91084801245159031</v>
      </c>
      <c r="Q116" s="200">
        <f t="shared" si="20"/>
        <v>0.91088033965641046</v>
      </c>
    </row>
    <row r="117" spans="1:17" x14ac:dyDescent="0.25">
      <c r="A117" s="142" t="s">
        <v>245</v>
      </c>
      <c r="B117" s="199">
        <f t="shared" ref="B117:Q117" si="21">IF(B$55=0,0,B$55/B$31)</f>
        <v>0.91243248093657126</v>
      </c>
      <c r="C117" s="199">
        <f t="shared" si="21"/>
        <v>0.91272387203299943</v>
      </c>
      <c r="D117" s="199">
        <f t="shared" si="21"/>
        <v>0.91221441704089024</v>
      </c>
      <c r="E117" s="199">
        <f t="shared" si="21"/>
        <v>0.9109131696877979</v>
      </c>
      <c r="F117" s="199">
        <f t="shared" si="21"/>
        <v>0.91201110234632976</v>
      </c>
      <c r="G117" s="199">
        <f t="shared" si="21"/>
        <v>0.91110127897200843</v>
      </c>
      <c r="H117" s="199">
        <f t="shared" si="21"/>
        <v>0.9105746823142038</v>
      </c>
      <c r="I117" s="199">
        <f t="shared" si="21"/>
        <v>0.91131363372028396</v>
      </c>
      <c r="J117" s="199">
        <f t="shared" si="21"/>
        <v>0.91056216889626984</v>
      </c>
      <c r="K117" s="199">
        <f t="shared" si="21"/>
        <v>0.91080831454954769</v>
      </c>
      <c r="L117" s="199">
        <f t="shared" si="21"/>
        <v>0.91120193277040307</v>
      </c>
      <c r="M117" s="199">
        <f t="shared" si="21"/>
        <v>0.91105487822070175</v>
      </c>
      <c r="N117" s="199">
        <f t="shared" si="21"/>
        <v>0.91082473131046093</v>
      </c>
      <c r="O117" s="199">
        <f t="shared" si="21"/>
        <v>0.91088185098374075</v>
      </c>
      <c r="P117" s="199">
        <f t="shared" si="21"/>
        <v>0.91084801245159031</v>
      </c>
      <c r="Q117" s="199">
        <f t="shared" si="21"/>
        <v>0.91088033965641046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7.1270206762349159E-2</v>
      </c>
      <c r="C119" s="200">
        <f t="shared" si="23"/>
        <v>7.1292967354639594E-2</v>
      </c>
      <c r="D119" s="200">
        <f t="shared" si="23"/>
        <v>7.1253173766201744E-2</v>
      </c>
      <c r="E119" s="200">
        <f t="shared" si="23"/>
        <v>7.1151533184743432E-2</v>
      </c>
      <c r="F119" s="200">
        <f t="shared" si="23"/>
        <v>7.1237292831862045E-2</v>
      </c>
      <c r="G119" s="200">
        <f t="shared" si="23"/>
        <v>7.1166226422719595E-2</v>
      </c>
      <c r="H119" s="200">
        <f t="shared" si="23"/>
        <v>7.1125093896788949E-2</v>
      </c>
      <c r="I119" s="200">
        <f t="shared" si="23"/>
        <v>7.1182813476701967E-2</v>
      </c>
      <c r="J119" s="200">
        <f t="shared" si="23"/>
        <v>7.1124116472264853E-2</v>
      </c>
      <c r="K119" s="200">
        <f t="shared" si="23"/>
        <v>7.1143342937750542E-2</v>
      </c>
      <c r="L119" s="200">
        <f t="shared" si="23"/>
        <v>7.1174088502569718E-2</v>
      </c>
      <c r="M119" s="200">
        <f t="shared" si="23"/>
        <v>7.1162602054660962E-2</v>
      </c>
      <c r="N119" s="200">
        <f t="shared" si="23"/>
        <v>7.1144625252846844E-2</v>
      </c>
      <c r="O119" s="200">
        <f t="shared" si="23"/>
        <v>7.1149086877142248E-2</v>
      </c>
      <c r="P119" s="200">
        <f t="shared" si="23"/>
        <v>7.1146443745476837E-2</v>
      </c>
      <c r="Q119" s="200">
        <f t="shared" si="23"/>
        <v>7.1148968827189407E-2</v>
      </c>
    </row>
    <row r="120" spans="1:17" x14ac:dyDescent="0.25">
      <c r="A120" s="142" t="s">
        <v>243</v>
      </c>
      <c r="B120" s="199">
        <f t="shared" ref="B120:Q120" si="24">IF(B$68=0,0,B$68/B$31)</f>
        <v>7.1270206762349159E-2</v>
      </c>
      <c r="C120" s="199">
        <f t="shared" si="24"/>
        <v>7.1292967354639594E-2</v>
      </c>
      <c r="D120" s="199">
        <f t="shared" si="24"/>
        <v>7.1253173766201744E-2</v>
      </c>
      <c r="E120" s="199">
        <f t="shared" si="24"/>
        <v>7.1151533184743432E-2</v>
      </c>
      <c r="F120" s="199">
        <f t="shared" si="24"/>
        <v>7.1237292831862045E-2</v>
      </c>
      <c r="G120" s="199">
        <f t="shared" si="24"/>
        <v>7.1166226422719595E-2</v>
      </c>
      <c r="H120" s="199">
        <f t="shared" si="24"/>
        <v>7.1125093896788949E-2</v>
      </c>
      <c r="I120" s="199">
        <f t="shared" si="24"/>
        <v>7.1182813476701967E-2</v>
      </c>
      <c r="J120" s="199">
        <f t="shared" si="24"/>
        <v>7.1124116472264853E-2</v>
      </c>
      <c r="K120" s="199">
        <f t="shared" si="24"/>
        <v>7.1143342937750542E-2</v>
      </c>
      <c r="L120" s="199">
        <f t="shared" si="24"/>
        <v>7.1174088502569718E-2</v>
      </c>
      <c r="M120" s="199">
        <f t="shared" si="24"/>
        <v>7.1162602054660962E-2</v>
      </c>
      <c r="N120" s="199">
        <f t="shared" si="24"/>
        <v>7.1144625252846844E-2</v>
      </c>
      <c r="O120" s="199">
        <f t="shared" si="24"/>
        <v>7.1149086877142248E-2</v>
      </c>
      <c r="P120" s="199">
        <f t="shared" si="24"/>
        <v>7.1146443745476837E-2</v>
      </c>
      <c r="Q120" s="199">
        <f t="shared" si="24"/>
        <v>7.1148968827189407E-2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0.43459765661101835</v>
      </c>
      <c r="C133" s="230">
        <f>IF(C$5=0,0,C$5/PPA_fec!C$5)</f>
        <v>0.29483733354992858</v>
      </c>
      <c r="D133" s="230">
        <f>IF(D$5=0,0,D$5/PPA_fec!D$5)</f>
        <v>3.6591567013420465E-2</v>
      </c>
      <c r="E133" s="230">
        <f>IF(E$5=0,0,E$5/PPA_fec!E$5)</f>
        <v>1.8944780397426843E-2</v>
      </c>
      <c r="F133" s="230">
        <f>IF(F$5=0,0,F$5/PPA_fec!F$5)</f>
        <v>1.7089072031536569E-2</v>
      </c>
      <c r="G133" s="230">
        <f>IF(G$5=0,0,G$5/PPA_fec!G$5)</f>
        <v>1.9811788805995132E-2</v>
      </c>
      <c r="H133" s="230">
        <f>IF(H$5=0,0,H$5/PPA_fec!H$5)</f>
        <v>1.7242051740302793E-2</v>
      </c>
      <c r="I133" s="230">
        <f>IF(I$5=0,0,I$5/PPA_fec!I$5)</f>
        <v>1.8411526603981588E-2</v>
      </c>
      <c r="J133" s="230">
        <f>IF(J$5=0,0,J$5/PPA_fec!J$5)</f>
        <v>1.7754428758672728E-2</v>
      </c>
      <c r="K133" s="230">
        <f>IF(K$5=0,0,K$5/PPA_fec!K$5)</f>
        <v>1.7247358363779372E-2</v>
      </c>
      <c r="L133" s="230">
        <f>IF(L$5=0,0,L$5/PPA_fec!L$5)</f>
        <v>0</v>
      </c>
      <c r="M133" s="230">
        <f>IF(M$5=0,0,M$5/PPA_fec!M$5)</f>
        <v>0</v>
      </c>
      <c r="N133" s="230">
        <f>IF(N$5=0,0,N$5/PPA_fec!N$5)</f>
        <v>0</v>
      </c>
      <c r="O133" s="230">
        <f>IF(O$5=0,0,O$5/PPA_fec!O$5)</f>
        <v>0</v>
      </c>
      <c r="P133" s="230">
        <f>IF(P$5=0,0,P$5/PPA_fec!P$5)</f>
        <v>0</v>
      </c>
      <c r="Q133" s="230">
        <f>IF(Q$5=0,0,Q$5/PPA_fec!Q$5)</f>
        <v>0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1.6120648132955271</v>
      </c>
      <c r="C138" s="227">
        <f>IF(C$10=0,0,C$10/PPA_fec!C$10)</f>
        <v>1.5106375824623528</v>
      </c>
      <c r="D138" s="227">
        <f>IF(D$10=0,0,D$10/PPA_fec!D$10)</f>
        <v>1.5904854634786205</v>
      </c>
      <c r="E138" s="227">
        <f>IF(E$10=0,0,E$10/PPA_fec!E$10)</f>
        <v>1.5787316997855703</v>
      </c>
      <c r="F138" s="227">
        <f>IF(F$10=0,0,F$10/PPA_fec!F$10)</f>
        <v>1.4240893359613807</v>
      </c>
      <c r="G138" s="227">
        <f>IF(G$10=0,0,G$10/PPA_fec!G$10)</f>
        <v>1.6509824004995941</v>
      </c>
      <c r="H138" s="227">
        <f>IF(H$10=0,0,H$10/PPA_fec!H$10)</f>
        <v>1.4368376450252327</v>
      </c>
      <c r="I138" s="227">
        <f>IF(I$10=0,0,I$10/PPA_fec!I$10)</f>
        <v>1.5342938836651328</v>
      </c>
      <c r="J138" s="227">
        <f>IF(J$10=0,0,J$10/PPA_fec!J$10)</f>
        <v>1.4795357298893936</v>
      </c>
      <c r="K138" s="227">
        <f>IF(K$10=0,0,K$10/PPA_fec!K$10)</f>
        <v>1.4372798636482811</v>
      </c>
      <c r="L138" s="227">
        <f>IF(L$10=0,0,L$10/PPA_fec!L$10)</f>
        <v>0</v>
      </c>
      <c r="M138" s="227">
        <f>IF(M$10=0,0,M$10/PPA_fec!M$10)</f>
        <v>0</v>
      </c>
      <c r="N138" s="227">
        <f>IF(N$10=0,0,N$10/PPA_fec!N$10)</f>
        <v>0</v>
      </c>
      <c r="O138" s="227">
        <f>IF(O$10=0,0,O$10/PPA_fec!O$10)</f>
        <v>0</v>
      </c>
      <c r="P138" s="227">
        <f>IF(P$10=0,0,P$10/PPA_fec!P$10)</f>
        <v>0</v>
      </c>
      <c r="Q138" s="227">
        <f>IF(Q$10=0,0,Q$10/PPA_fec!Q$10)</f>
        <v>0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0.47555800377314794</v>
      </c>
      <c r="C140" s="226">
        <f>IF(C$16=0,0,C$16/PPA_fec!C$16)</f>
        <v>0.31921136503192332</v>
      </c>
      <c r="D140" s="226">
        <f>IF(D$16=0,0,D$16/PPA_fec!D$16)</f>
        <v>1.991367802998819E-2</v>
      </c>
      <c r="E140" s="226">
        <f>IF(E$16=0,0,E$16/PPA_fec!E$16)</f>
        <v>0</v>
      </c>
      <c r="F140" s="226">
        <f>IF(F$16=0,0,F$16/PPA_fec!F$16)</f>
        <v>0</v>
      </c>
      <c r="G140" s="226">
        <f>IF(G$16=0,0,G$16/PPA_fec!G$16)</f>
        <v>0</v>
      </c>
      <c r="H140" s="226">
        <f>IF(H$16=0,0,H$16/PPA_fec!H$16)</f>
        <v>0</v>
      </c>
      <c r="I140" s="226">
        <f>IF(I$16=0,0,I$16/PPA_fec!I$16)</f>
        <v>0</v>
      </c>
      <c r="J140" s="226">
        <f>IF(J$16=0,0,J$16/PPA_fec!J$16)</f>
        <v>0</v>
      </c>
      <c r="K140" s="226">
        <f>IF(K$16=0,0,K$16/PPA_fec!K$16)</f>
        <v>0</v>
      </c>
      <c r="L140" s="226">
        <f>IF(L$16=0,0,L$16/PPA_fec!L$16)</f>
        <v>0</v>
      </c>
      <c r="M140" s="226">
        <f>IF(M$16=0,0,M$16/PPA_fec!M$16)</f>
        <v>0</v>
      </c>
      <c r="N140" s="226">
        <f>IF(N$16=0,0,N$16/PPA_fec!N$16)</f>
        <v>0</v>
      </c>
      <c r="O140" s="226">
        <f>IF(O$16=0,0,O$16/PPA_fec!O$16)</f>
        <v>0</v>
      </c>
      <c r="P140" s="226">
        <f>IF(P$16=0,0,P$16/PPA_fec!P$16)</f>
        <v>0</v>
      </c>
      <c r="Q140" s="226">
        <f>IF(Q$16=0,0,Q$16/PPA_fec!Q$16)</f>
        <v>0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2.2607712046898421</v>
      </c>
      <c r="C143" s="230">
        <f>IF(C$31=0,0,C$31/PPA_fec!C$31)</f>
        <v>2.253801633475347</v>
      </c>
      <c r="D143" s="230">
        <f>IF(D$31=0,0,D$31/PPA_fec!D$31)</f>
        <v>2.1346289787879904</v>
      </c>
      <c r="E143" s="230">
        <f>IF(E$31=0,0,E$31/PPA_fec!E$31)</f>
        <v>1.6863069934250896</v>
      </c>
      <c r="F143" s="230">
        <f>IF(F$31=0,0,F$31/PPA_fec!F$31)</f>
        <v>1.8376552511942299</v>
      </c>
      <c r="G143" s="230">
        <f>IF(G$31=0,0,G$31/PPA_fec!G$31)</f>
        <v>1.8171053147477088</v>
      </c>
      <c r="H143" s="230">
        <f>IF(H$31=0,0,H$31/PPA_fec!H$31)</f>
        <v>1.4573550526708339</v>
      </c>
      <c r="I143" s="230">
        <f>IF(I$31=0,0,I$31/PPA_fec!I$31)</f>
        <v>1.7487043864253271</v>
      </c>
      <c r="J143" s="230">
        <f>IF(J$31=0,0,J$31/PPA_fec!J$31)</f>
        <v>1.4978706121009289</v>
      </c>
      <c r="K143" s="230">
        <f>IF(K$31=0,0,K$31/PPA_fec!K$31)</f>
        <v>1.5103711937256064</v>
      </c>
      <c r="L143" s="230">
        <f>IF(L$31=0,0,L$31/PPA_fec!L$31)</f>
        <v>1.8418784050123738</v>
      </c>
      <c r="M143" s="230">
        <f>IF(M$31=0,0,M$31/PPA_fec!M$31)</f>
        <v>1.0567075989634334</v>
      </c>
      <c r="N143" s="230">
        <f>IF(N$31=0,0,N$31/PPA_fec!N$31)</f>
        <v>1.3465606565403931</v>
      </c>
      <c r="O143" s="230">
        <f>IF(O$31=0,0,O$31/PPA_fec!O$31)</f>
        <v>1.3428906168489152</v>
      </c>
      <c r="P143" s="230">
        <f>IF(P$31=0,0,P$31/PPA_fec!P$31)</f>
        <v>1.3061713882392971</v>
      </c>
      <c r="Q143" s="230">
        <f>IF(Q$31=0,0,Q$31/PPA_fec!Q$31)</f>
        <v>1.385771698648788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1.6120648132955269</v>
      </c>
      <c r="C148" s="227">
        <f>IF(C$36=0,0,C$36/PPA_fec!C$36)</f>
        <v>1.5106375824623528</v>
      </c>
      <c r="D148" s="227">
        <f>IF(D$36=0,0,D$36/PPA_fec!D$36)</f>
        <v>1.5904854634786205</v>
      </c>
      <c r="E148" s="227">
        <f>IF(E$36=0,0,E$36/PPA_fec!E$36)</f>
        <v>1.5787316997855705</v>
      </c>
      <c r="F148" s="227">
        <f>IF(F$36=0,0,F$36/PPA_fec!F$36)</f>
        <v>1.4240893359613804</v>
      </c>
      <c r="G148" s="227">
        <f>IF(G$36=0,0,G$36/PPA_fec!G$36)</f>
        <v>1.6509824004995941</v>
      </c>
      <c r="H148" s="227">
        <f>IF(H$36=0,0,H$36/PPA_fec!H$36)</f>
        <v>1.4368376450252325</v>
      </c>
      <c r="I148" s="227">
        <f>IF(I$36=0,0,I$36/PPA_fec!I$36)</f>
        <v>1.5342938836651328</v>
      </c>
      <c r="J148" s="227">
        <f>IF(J$36=0,0,J$36/PPA_fec!J$36)</f>
        <v>1.4795357298893939</v>
      </c>
      <c r="K148" s="227">
        <f>IF(K$36=0,0,K$36/PPA_fec!K$36)</f>
        <v>1.4372798636482809</v>
      </c>
      <c r="L148" s="227">
        <f>IF(L$36=0,0,L$36/PPA_fec!L$36)</f>
        <v>1.6462614715802164</v>
      </c>
      <c r="M148" s="227">
        <f>IF(M$36=0,0,M$36/PPA_fec!M$36)</f>
        <v>0.96730307646767166</v>
      </c>
      <c r="N148" s="227">
        <f>IF(N$36=0,0,N$36/PPA_fec!N$36)</f>
        <v>1.2781497884457869</v>
      </c>
      <c r="O148" s="227">
        <f>IF(O$36=0,0,O$36/PPA_fec!O$36)</f>
        <v>1.2634001841175997</v>
      </c>
      <c r="P148" s="227">
        <f>IF(P$36=0,0,P$36/PPA_fec!P$36)</f>
        <v>1.2353461561603289</v>
      </c>
      <c r="Q148" s="227">
        <f>IF(Q$36=0,0,Q$36/PPA_fec!Q$36)</f>
        <v>1.3040505890687231</v>
      </c>
    </row>
    <row r="149" spans="1:17" x14ac:dyDescent="0.25">
      <c r="A149" s="127" t="s">
        <v>238</v>
      </c>
      <c r="B149" s="225">
        <f>IF(B$41=0,0,B$41/PPA_fec!B$41)</f>
        <v>1.4967600738670697</v>
      </c>
      <c r="C149" s="225">
        <f>IF(C$41=0,0,C$41/PPA_fec!C$41)</f>
        <v>1.1482703307290665</v>
      </c>
      <c r="D149" s="225">
        <f>IF(D$41=0,0,D$41/PPA_fec!D$41)</f>
        <v>1.8320077276820652</v>
      </c>
      <c r="E149" s="225">
        <f>IF(E$41=0,0,E$41/PPA_fec!E$41)</f>
        <v>1.6156213703605893</v>
      </c>
      <c r="F149" s="225">
        <f>IF(F$41=0,0,F$41/PPA_fec!F$41)</f>
        <v>0.87455492015525649</v>
      </c>
      <c r="G149" s="225">
        <f>IF(G$41=0,0,G$41/PPA_fec!G$41)</f>
        <v>1.3035962288270833</v>
      </c>
      <c r="H149" s="225">
        <f>IF(H$41=0,0,H$41/PPA_fec!H$41)</f>
        <v>0.60227439743874644</v>
      </c>
      <c r="I149" s="225">
        <f>IF(I$41=0,0,I$41/PPA_fec!I$41)</f>
        <v>0.72487039347714555</v>
      </c>
      <c r="J149" s="225">
        <f>IF(J$41=0,0,J$41/PPA_fec!J$41)</f>
        <v>0.33363768404868366</v>
      </c>
      <c r="K149" s="225">
        <f>IF(K$41=0,0,K$41/PPA_fec!K$41)</f>
        <v>0.4296266961884358</v>
      </c>
      <c r="L149" s="225">
        <f>IF(L$41=0,0,L$41/PPA_fec!L$41)</f>
        <v>0.52966503300795686</v>
      </c>
      <c r="M149" s="225">
        <f>IF(M$41=0,0,M$41/PPA_fec!M$41)</f>
        <v>0.12653824858304583</v>
      </c>
      <c r="N149" s="225">
        <f>IF(N$41=0,0,N$41/PPA_fec!N$41)</f>
        <v>0.20424391772756076</v>
      </c>
      <c r="O149" s="225">
        <f>IF(O$41=0,0,O$41/PPA_fec!O$41)</f>
        <v>0.20111939487833663</v>
      </c>
      <c r="P149" s="225">
        <f>IF(P$41=0,0,P$41/PPA_fec!P$41)</f>
        <v>0.18012040882031874</v>
      </c>
      <c r="Q149" s="225">
        <f>IF(Q$41=0,0,Q$41/PPA_fec!Q$41)</f>
        <v>0.20742920920683761</v>
      </c>
    </row>
    <row r="150" spans="1:17" x14ac:dyDescent="0.25">
      <c r="A150" s="127" t="s">
        <v>237</v>
      </c>
      <c r="B150" s="226">
        <f>IF(B$54=0,0,B$54/PPA_fec!B$54)</f>
        <v>2.3787494362186004</v>
      </c>
      <c r="C150" s="226">
        <f>IF(C$54=0,0,C$54/PPA_fec!C$54)</f>
        <v>2.396754221987861</v>
      </c>
      <c r="D150" s="226">
        <f>IF(D$54=0,0,D$54/PPA_fec!D$54)</f>
        <v>2.2177690309571183</v>
      </c>
      <c r="E150" s="226">
        <f>IF(E$54=0,0,E$54/PPA_fec!E$54)</f>
        <v>1.728717929694128</v>
      </c>
      <c r="F150" s="226">
        <f>IF(F$54=0,0,F$54/PPA_fec!F$54)</f>
        <v>1.9588198856313357</v>
      </c>
      <c r="G150" s="226">
        <f>IF(G$54=0,0,G$54/PPA_fec!G$54)</f>
        <v>1.9040302763592503</v>
      </c>
      <c r="H150" s="226">
        <f>IF(H$54=0,0,H$54/PPA_fec!H$54)</f>
        <v>1.5622751808047635</v>
      </c>
      <c r="I150" s="226">
        <f>IF(I$54=0,0,I$54/PPA_fec!I$54)</f>
        <v>1.8758892221943868</v>
      </c>
      <c r="J150" s="226">
        <f>IF(J$54=0,0,J$54/PPA_fec!J$54)</f>
        <v>1.6861904181777576</v>
      </c>
      <c r="K150" s="226">
        <f>IF(K$54=0,0,K$54/PPA_fec!K$54)</f>
        <v>1.6615583736495543</v>
      </c>
      <c r="L150" s="226">
        <f>IF(L$54=0,0,L$54/PPA_fec!L$54)</f>
        <v>2.0253700754850179</v>
      </c>
      <c r="M150" s="226">
        <f>IF(M$54=0,0,M$54/PPA_fec!M$54)</f>
        <v>1.3131830866195005</v>
      </c>
      <c r="N150" s="226">
        <f>IF(N$54=0,0,N$54/PPA_fec!N$54)</f>
        <v>1.5977791819895311</v>
      </c>
      <c r="O150" s="226">
        <f>IF(O$54=0,0,O$54/PPA_fec!O$54)</f>
        <v>1.5969738570779031</v>
      </c>
      <c r="P150" s="226">
        <f>IF(P$54=0,0,P$54/PPA_fec!P$54)</f>
        <v>1.5764173881567443</v>
      </c>
      <c r="Q150" s="226">
        <f>IF(Q$54=0,0,Q$54/PPA_fec!Q$54)</f>
        <v>1.6481175851385486</v>
      </c>
    </row>
    <row r="151" spans="1:17" x14ac:dyDescent="0.25">
      <c r="A151" s="72" t="s">
        <v>236</v>
      </c>
      <c r="B151" s="258">
        <f>IF(B$67=0,0,B$67/PPA_fec!B$67)</f>
        <v>2.1979436610307368</v>
      </c>
      <c r="C151" s="258">
        <f>IF(C$67=0,0,C$67/PPA_fec!C$67)</f>
        <v>2.080907635109313</v>
      </c>
      <c r="D151" s="258">
        <f>IF(D$67=0,0,D$67/PPA_fec!D$67)</f>
        <v>2.1544389368613888</v>
      </c>
      <c r="E151" s="258">
        <f>IF(E$67=0,0,E$67/PPA_fec!E$67)</f>
        <v>1.7119879622722911</v>
      </c>
      <c r="F151" s="258">
        <f>IF(F$67=0,0,F$67/PPA_fec!F$67)</f>
        <v>1.6698172146072572</v>
      </c>
      <c r="G151" s="258">
        <f>IF(G$67=0,0,G$67/PPA_fec!G$67)</f>
        <v>1.7889987612158613</v>
      </c>
      <c r="H151" s="258">
        <f>IF(H$67=0,0,H$67/PPA_fec!H$67)</f>
        <v>1.2779177011286027</v>
      </c>
      <c r="I151" s="258">
        <f>IF(I$67=0,0,I$67/PPA_fec!I$67)</f>
        <v>1.5355124002382969</v>
      </c>
      <c r="J151" s="258">
        <f>IF(J$67=0,0,J$67/PPA_fec!J$67)</f>
        <v>1.0767972049433283</v>
      </c>
      <c r="K151" s="258">
        <f>IF(K$67=0,0,K$67/PPA_fec!K$67)</f>
        <v>1.1865775509754766</v>
      </c>
      <c r="L151" s="258">
        <f>IF(L$67=0,0,L$67/PPA_fec!L$67)</f>
        <v>1.4526993509232689</v>
      </c>
      <c r="M151" s="258">
        <f>IF(M$67=0,0,M$67/PPA_fec!M$67)</f>
        <v>0.56869115627959876</v>
      </c>
      <c r="N151" s="258">
        <f>IF(N$67=0,0,N$67/PPA_fec!N$67)</f>
        <v>0.81833543905722983</v>
      </c>
      <c r="O151" s="258">
        <f>IF(O$67=0,0,O$67/PPA_fec!O$67)</f>
        <v>0.81110704912198461</v>
      </c>
      <c r="P151" s="258">
        <f>IF(P$67=0,0,P$67/PPA_fec!P$67)</f>
        <v>0.75709951648419893</v>
      </c>
      <c r="Q151" s="258">
        <f>IF(Q$67=0,0,Q$67/PPA_fec!Q$67)</f>
        <v>0.83678529102492916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0.71014254949166045</v>
      </c>
      <c r="C153" s="230">
        <f>IF(C$81=0,0,C$81/PPA_fec!C$81)</f>
        <v>0.66546209266529732</v>
      </c>
      <c r="D153" s="230">
        <f>IF(D$81=0,0,D$81/PPA_fec!D$81)</f>
        <v>0.70063647109520732</v>
      </c>
      <c r="E153" s="230">
        <f>IF(E$81=0,0,E$81/PPA_fec!E$81)</f>
        <v>0.69545873404253788</v>
      </c>
      <c r="F153" s="230">
        <f>IF(F$81=0,0,F$81/PPA_fec!F$81)</f>
        <v>0.62733608686371445</v>
      </c>
      <c r="G153" s="230">
        <f>IF(G$81=0,0,G$81/PPA_fec!G$81)</f>
        <v>0.72728642259727205</v>
      </c>
      <c r="H153" s="230">
        <f>IF(H$81=0,0,H$81/PPA_fec!H$81)</f>
        <v>0.63295193842603747</v>
      </c>
      <c r="I153" s="230">
        <f>IF(I$81=0,0,I$81/PPA_fec!I$81)</f>
        <v>0.67588310422087017</v>
      </c>
      <c r="J153" s="230">
        <f>IF(J$81=0,0,J$81/PPA_fec!J$81)</f>
        <v>0.65176118641269887</v>
      </c>
      <c r="K153" s="230">
        <f>IF(K$81=0,0,K$81/PPA_fec!K$81)</f>
        <v>0.63314674341018817</v>
      </c>
      <c r="L153" s="230">
        <f>IF(L$81=0,0,L$81/PPA_fec!L$81)</f>
        <v>0.72520677141257639</v>
      </c>
      <c r="M153" s="230">
        <f>IF(M$81=0,0,M$81/PPA_fec!M$81)</f>
        <v>0.42611380583985903</v>
      </c>
      <c r="N153" s="230">
        <f>IF(N$81=0,0,N$81/PPA_fec!N$81)</f>
        <v>0.56304718142416377</v>
      </c>
      <c r="O153" s="230">
        <f>IF(O$81=0,0,O$81/PPA_fec!O$81)</f>
        <v>0.5565497245382961</v>
      </c>
      <c r="P153" s="230">
        <f>IF(P$81=0,0,P$81/PPA_fec!P$81)</f>
        <v>0.54419143796521485</v>
      </c>
      <c r="Q153" s="230">
        <f>IF(Q$81=0,0,Q$81/PPA_fec!Q$81)</f>
        <v>0.574456933958025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1.6120648132955269</v>
      </c>
      <c r="C158" s="273">
        <f>IF(C$86=0,0,C$86/PPA_fec!C$86)</f>
        <v>1.5106375824623528</v>
      </c>
      <c r="D158" s="273">
        <f>IF(D$86=0,0,D$86/PPA_fec!D$86)</f>
        <v>1.5904854634786205</v>
      </c>
      <c r="E158" s="273">
        <f>IF(E$86=0,0,E$86/PPA_fec!E$86)</f>
        <v>1.5787316997855703</v>
      </c>
      <c r="F158" s="273">
        <f>IF(F$86=0,0,F$86/PPA_fec!F$86)</f>
        <v>1.4240893359613804</v>
      </c>
      <c r="G158" s="273">
        <f>IF(G$86=0,0,G$86/PPA_fec!G$86)</f>
        <v>1.6509824004995941</v>
      </c>
      <c r="H158" s="273">
        <f>IF(H$86=0,0,H$86/PPA_fec!H$86)</f>
        <v>1.4368376450252327</v>
      </c>
      <c r="I158" s="273">
        <f>IF(I$86=0,0,I$86/PPA_fec!I$86)</f>
        <v>1.534293883665133</v>
      </c>
      <c r="J158" s="273">
        <f>IF(J$86=0,0,J$86/PPA_fec!J$86)</f>
        <v>1.4795357298893934</v>
      </c>
      <c r="K158" s="273">
        <f>IF(K$86=0,0,K$86/PPA_fec!K$86)</f>
        <v>1.4372798636482809</v>
      </c>
      <c r="L158" s="273">
        <f>IF(L$86=0,0,L$86/PPA_fec!L$86)</f>
        <v>1.646261471580216</v>
      </c>
      <c r="M158" s="273">
        <f>IF(M$86=0,0,M$86/PPA_fec!M$86)</f>
        <v>0.96730307646767155</v>
      </c>
      <c r="N158" s="273">
        <f>IF(N$86=0,0,N$86/PPA_fec!N$86)</f>
        <v>1.2781497884457871</v>
      </c>
      <c r="O158" s="273">
        <f>IF(O$86=0,0,O$86/PPA_fec!O$86)</f>
        <v>1.2634001841175997</v>
      </c>
      <c r="P158" s="273">
        <f>IF(P$86=0,0,P$86/PPA_fec!P$86)</f>
        <v>1.2353461561603287</v>
      </c>
      <c r="Q158" s="273">
        <f>IF(Q$86=0,0,Q$86/PPA_fec!Q$86)</f>
        <v>1.3040505890687233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4971.4101634855433</v>
      </c>
      <c r="C3" s="46">
        <v>6341.9096626643795</v>
      </c>
      <c r="D3" s="46">
        <v>5941.8775997463208</v>
      </c>
      <c r="E3" s="46">
        <v>5955.1469103855825</v>
      </c>
      <c r="F3" s="46">
        <v>6434.8776447685241</v>
      </c>
      <c r="G3" s="46">
        <v>6649.3723391148405</v>
      </c>
      <c r="H3" s="46">
        <v>6885.3328831381814</v>
      </c>
      <c r="I3" s="46">
        <v>6698.3428328025802</v>
      </c>
      <c r="J3" s="46">
        <v>7002.3430494354507</v>
      </c>
      <c r="K3" s="46">
        <v>6348.8121406831251</v>
      </c>
      <c r="L3" s="46">
        <v>6873.8</v>
      </c>
      <c r="M3" s="46">
        <v>6923.4733566705563</v>
      </c>
      <c r="N3" s="46">
        <v>6824.7513165593909</v>
      </c>
      <c r="O3" s="46">
        <v>6913.8529799960688</v>
      </c>
      <c r="P3" s="46">
        <v>6362.0506667897189</v>
      </c>
      <c r="Q3" s="46">
        <v>6564.2344659537021</v>
      </c>
    </row>
    <row r="5" spans="1:17" x14ac:dyDescent="0.25">
      <c r="A5" s="31" t="s">
        <v>257</v>
      </c>
      <c r="B5" s="46">
        <v>4959.7505797028707</v>
      </c>
      <c r="C5" s="46">
        <v>6068.0277110584002</v>
      </c>
      <c r="D5" s="46">
        <v>5843.1716017504459</v>
      </c>
      <c r="E5" s="46">
        <v>5599.0915340817301</v>
      </c>
      <c r="F5" s="46">
        <v>7333.4471460053255</v>
      </c>
      <c r="G5" s="46">
        <v>8121.9256952911292</v>
      </c>
      <c r="H5" s="46">
        <v>4619.117444166267</v>
      </c>
      <c r="I5" s="46">
        <v>5628.5590360992464</v>
      </c>
      <c r="J5" s="46">
        <v>5610.3443526505198</v>
      </c>
      <c r="K5" s="46">
        <v>4287.6793482457342</v>
      </c>
      <c r="L5" s="46">
        <v>4559.2245782321543</v>
      </c>
      <c r="M5" s="46">
        <v>4632.4648684140348</v>
      </c>
      <c r="N5" s="46">
        <v>4748.923450070658</v>
      </c>
      <c r="O5" s="46">
        <v>4347.9983995114426</v>
      </c>
      <c r="P5" s="46">
        <v>4746.8963259236634</v>
      </c>
      <c r="Q5" s="46">
        <v>4955.9769876183882</v>
      </c>
    </row>
    <row r="6" spans="1:17" x14ac:dyDescent="0.25">
      <c r="A6" s="294" t="s">
        <v>256</v>
      </c>
      <c r="B6" s="293">
        <v>6199.6882246285886</v>
      </c>
      <c r="C6" s="293">
        <v>6691.7218505969986</v>
      </c>
      <c r="D6" s="293">
        <v>6930.9208249734038</v>
      </c>
      <c r="E6" s="293">
        <v>6519.7718622927314</v>
      </c>
      <c r="F6" s="293">
        <v>8162.7108279073464</v>
      </c>
      <c r="G6" s="293">
        <v>8675.2594960915812</v>
      </c>
      <c r="H6" s="293">
        <v>7882.7971658180868</v>
      </c>
      <c r="I6" s="293">
        <v>7391.7916975017561</v>
      </c>
      <c r="J6" s="293">
        <v>7003.9576956694027</v>
      </c>
      <c r="K6" s="293">
        <v>6570.0524105895056</v>
      </c>
      <c r="L6" s="293">
        <v>6391.5802750520215</v>
      </c>
      <c r="M6" s="293">
        <v>5601.2470759933012</v>
      </c>
      <c r="N6" s="293">
        <v>5217.0171890772672</v>
      </c>
      <c r="O6" s="293">
        <v>5250.5180365988936</v>
      </c>
      <c r="P6" s="293">
        <v>5238.3068102598199</v>
      </c>
      <c r="Q6" s="293">
        <v>5596.124991606016</v>
      </c>
    </row>
    <row r="7" spans="1:17" x14ac:dyDescent="0.25">
      <c r="A7" s="292" t="s">
        <v>255</v>
      </c>
      <c r="B7" s="291"/>
      <c r="C7" s="291">
        <v>867.78664686472985</v>
      </c>
      <c r="D7" s="291">
        <v>239.1989743764052</v>
      </c>
      <c r="E7" s="291">
        <v>0</v>
      </c>
      <c r="F7" s="291">
        <v>1874.0613787403183</v>
      </c>
      <c r="G7" s="291">
        <v>893.32036197438867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33.500847521626383</v>
      </c>
      <c r="P7" s="291">
        <v>390.26298740505536</v>
      </c>
      <c r="Q7" s="291">
        <v>416.92106557002711</v>
      </c>
    </row>
    <row r="8" spans="1:17" x14ac:dyDescent="0.25">
      <c r="A8" s="290" t="s">
        <v>254</v>
      </c>
      <c r="B8" s="289"/>
      <c r="C8" s="289">
        <f>B6+C7-C6</f>
        <v>375.75302089631987</v>
      </c>
      <c r="D8" s="289">
        <f t="shared" ref="D8:Q8" si="0">C6+D7-D6</f>
        <v>0</v>
      </c>
      <c r="E8" s="289">
        <f t="shared" si="0"/>
        <v>411.14896268067241</v>
      </c>
      <c r="F8" s="289">
        <f t="shared" si="0"/>
        <v>231.12241312570313</v>
      </c>
      <c r="G8" s="289">
        <f t="shared" si="0"/>
        <v>380.77169379015322</v>
      </c>
      <c r="H8" s="289">
        <f t="shared" si="0"/>
        <v>792.46233027349444</v>
      </c>
      <c r="I8" s="289">
        <f t="shared" si="0"/>
        <v>491.00546831633073</v>
      </c>
      <c r="J8" s="289">
        <f t="shared" si="0"/>
        <v>387.83400183235335</v>
      </c>
      <c r="K8" s="289">
        <f t="shared" si="0"/>
        <v>433.90528507989711</v>
      </c>
      <c r="L8" s="289">
        <f t="shared" si="0"/>
        <v>178.47213553748406</v>
      </c>
      <c r="M8" s="289">
        <f t="shared" si="0"/>
        <v>790.33319905872031</v>
      </c>
      <c r="N8" s="289">
        <f t="shared" si="0"/>
        <v>384.22988691603405</v>
      </c>
      <c r="O8" s="289">
        <f t="shared" si="0"/>
        <v>0</v>
      </c>
      <c r="P8" s="289">
        <f t="shared" si="0"/>
        <v>402.47421374412897</v>
      </c>
      <c r="Q8" s="289">
        <f t="shared" si="0"/>
        <v>59.102884223831097</v>
      </c>
    </row>
    <row r="9" spans="1:17" x14ac:dyDescent="0.25">
      <c r="A9" s="288" t="s">
        <v>253</v>
      </c>
      <c r="B9" s="287">
        <f>B6-B5</f>
        <v>1239.9376449257179</v>
      </c>
      <c r="C9" s="287">
        <f t="shared" ref="C9:Q9" si="1">C6-C5</f>
        <v>623.69413953859839</v>
      </c>
      <c r="D9" s="287">
        <f t="shared" si="1"/>
        <v>1087.7492232229579</v>
      </c>
      <c r="E9" s="287">
        <f t="shared" si="1"/>
        <v>920.68032821100132</v>
      </c>
      <c r="F9" s="287">
        <f t="shared" si="1"/>
        <v>829.26368190202083</v>
      </c>
      <c r="G9" s="287">
        <f t="shared" si="1"/>
        <v>553.33380080045208</v>
      </c>
      <c r="H9" s="287">
        <f t="shared" si="1"/>
        <v>3263.6797216518198</v>
      </c>
      <c r="I9" s="287">
        <f t="shared" si="1"/>
        <v>1763.2326614025096</v>
      </c>
      <c r="J9" s="287">
        <f t="shared" si="1"/>
        <v>1393.6133430188829</v>
      </c>
      <c r="K9" s="287">
        <f t="shared" si="1"/>
        <v>2282.3730623437714</v>
      </c>
      <c r="L9" s="287">
        <f t="shared" si="1"/>
        <v>1832.3556968198673</v>
      </c>
      <c r="M9" s="287">
        <f t="shared" si="1"/>
        <v>968.78220757926647</v>
      </c>
      <c r="N9" s="287">
        <f t="shared" si="1"/>
        <v>468.09373900660921</v>
      </c>
      <c r="O9" s="287">
        <f t="shared" si="1"/>
        <v>902.51963708745097</v>
      </c>
      <c r="P9" s="287">
        <f t="shared" si="1"/>
        <v>491.41048433615651</v>
      </c>
      <c r="Q9" s="287">
        <f t="shared" si="1"/>
        <v>640.14800398762782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643.66465262392376</v>
      </c>
      <c r="C12" s="38">
        <v>787.21166999999991</v>
      </c>
      <c r="D12" s="38">
        <v>746.69444999999928</v>
      </c>
      <c r="E12" s="38">
        <v>704.60460999999998</v>
      </c>
      <c r="F12" s="38">
        <v>887.4366399999999</v>
      </c>
      <c r="G12" s="38">
        <v>981.59430546616568</v>
      </c>
      <c r="H12" s="38">
        <v>567.18949999999995</v>
      </c>
      <c r="I12" s="38">
        <v>697.60043999999994</v>
      </c>
      <c r="J12" s="38">
        <v>687.95142999999985</v>
      </c>
      <c r="K12" s="38">
        <v>523.07551000000001</v>
      </c>
      <c r="L12" s="38">
        <v>557.51218420075577</v>
      </c>
      <c r="M12" s="38">
        <v>564.41590859090536</v>
      </c>
      <c r="N12" s="38">
        <v>582.56803833337653</v>
      </c>
      <c r="O12" s="38">
        <v>529.01918175456262</v>
      </c>
      <c r="P12" s="38">
        <v>556.82377442876191</v>
      </c>
      <c r="Q12" s="38">
        <v>559.47777024128641</v>
      </c>
    </row>
    <row r="13" spans="1:17" x14ac:dyDescent="0.25">
      <c r="A13" s="55" t="s">
        <v>33</v>
      </c>
      <c r="B13" s="54">
        <v>3.7498962369047</v>
      </c>
      <c r="C13" s="54">
        <v>1.7008899999999998</v>
      </c>
      <c r="D13" s="54">
        <v>3.59992</v>
      </c>
      <c r="E13" s="54">
        <v>2.7002700000000002</v>
      </c>
      <c r="F13" s="54">
        <v>3.8976100000000002</v>
      </c>
      <c r="G13" s="54">
        <v>2.0540360348343762</v>
      </c>
      <c r="H13" s="54">
        <v>1.3997200000000001</v>
      </c>
      <c r="I13" s="54">
        <v>1.40008</v>
      </c>
      <c r="J13" s="54">
        <v>0</v>
      </c>
      <c r="K13" s="54">
        <v>0</v>
      </c>
      <c r="L13" s="54">
        <v>1.3614502451735093</v>
      </c>
      <c r="M13" s="54">
        <v>0.6687709646263813</v>
      </c>
      <c r="N13" s="54">
        <v>12.181575703861679</v>
      </c>
      <c r="O13" s="54">
        <v>8.3595825789046767</v>
      </c>
      <c r="P13" s="54">
        <v>8.9326763606512198</v>
      </c>
      <c r="Q13" s="54">
        <v>10.270524190721519</v>
      </c>
    </row>
    <row r="14" spans="1:17" x14ac:dyDescent="0.25">
      <c r="A14" s="52" t="s">
        <v>32</v>
      </c>
      <c r="B14" s="51">
        <v>146.45955656637179</v>
      </c>
      <c r="C14" s="51">
        <v>152.41282999999999</v>
      </c>
      <c r="D14" s="51">
        <v>184.0828899999992</v>
      </c>
      <c r="E14" s="51">
        <v>99.824939999999998</v>
      </c>
      <c r="F14" s="51">
        <v>102.00016999999994</v>
      </c>
      <c r="G14" s="51">
        <v>72.132119310130307</v>
      </c>
      <c r="H14" s="51">
        <v>99.682700000000011</v>
      </c>
      <c r="I14" s="51">
        <v>182.97623000000002</v>
      </c>
      <c r="J14" s="51">
        <v>155.95011</v>
      </c>
      <c r="K14" s="51">
        <v>48.615589999999997</v>
      </c>
      <c r="L14" s="51">
        <v>47.166634247801333</v>
      </c>
      <c r="M14" s="51">
        <v>41.056384922493834</v>
      </c>
      <c r="N14" s="51">
        <v>47.701265791385069</v>
      </c>
      <c r="O14" s="51">
        <v>35.75304113656</v>
      </c>
      <c r="P14" s="51">
        <v>36.11371932499037</v>
      </c>
      <c r="Q14" s="51">
        <v>33.060591761251942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2.19736089141808</v>
      </c>
      <c r="C16" s="51">
        <v>8.7997300000000003</v>
      </c>
      <c r="D16" s="51">
        <v>9.8901199999992038</v>
      </c>
      <c r="E16" s="51">
        <v>14.29386</v>
      </c>
      <c r="F16" s="51">
        <v>5.4986399999999485</v>
      </c>
      <c r="G16" s="51">
        <v>9.1950928201277957</v>
      </c>
      <c r="H16" s="51">
        <v>20.70477</v>
      </c>
      <c r="I16" s="51">
        <v>6.9053800000000001</v>
      </c>
      <c r="J16" s="51">
        <v>3.4072300000000002</v>
      </c>
      <c r="K16" s="51">
        <v>3.4020600000000001</v>
      </c>
      <c r="L16" s="51">
        <v>8.0501455945573053</v>
      </c>
      <c r="M16" s="51">
        <v>4.6088017121553913</v>
      </c>
      <c r="N16" s="51">
        <v>4.6068648536407633</v>
      </c>
      <c r="O16" s="51">
        <v>4.606293514775464</v>
      </c>
      <c r="P16" s="51">
        <v>6.9030949872986209</v>
      </c>
      <c r="Q16" s="51">
        <v>5.7557702567358824</v>
      </c>
    </row>
    <row r="17" spans="1:17" x14ac:dyDescent="0.25">
      <c r="A17" s="53" t="s">
        <v>76</v>
      </c>
      <c r="B17" s="51">
        <v>86.079491027934381</v>
      </c>
      <c r="C17" s="51">
        <v>104.47718999999999</v>
      </c>
      <c r="D17" s="51">
        <v>135.20426</v>
      </c>
      <c r="E17" s="51">
        <v>50.160519999999998</v>
      </c>
      <c r="F17" s="51">
        <v>61.534439999999996</v>
      </c>
      <c r="G17" s="51">
        <v>36.881598051455853</v>
      </c>
      <c r="H17" s="51">
        <v>46.090069999999997</v>
      </c>
      <c r="I17" s="51">
        <v>154.68428</v>
      </c>
      <c r="J17" s="51">
        <v>134.26116999999999</v>
      </c>
      <c r="K17" s="51">
        <v>28.715229999999998</v>
      </c>
      <c r="L17" s="51">
        <v>23.572015718112993</v>
      </c>
      <c r="M17" s="51">
        <v>16.384214365744985</v>
      </c>
      <c r="N17" s="51">
        <v>17.215660233793759</v>
      </c>
      <c r="O17" s="51">
        <v>25.324535544278895</v>
      </c>
      <c r="P17" s="51">
        <v>26.344891519721532</v>
      </c>
      <c r="Q17" s="51">
        <v>26.349431242530198</v>
      </c>
    </row>
    <row r="18" spans="1:17" x14ac:dyDescent="0.25">
      <c r="A18" s="53" t="s">
        <v>29</v>
      </c>
      <c r="B18" s="51">
        <v>49.680457509056048</v>
      </c>
      <c r="C18" s="51">
        <v>30.59714</v>
      </c>
      <c r="D18" s="51">
        <v>31.482859999999999</v>
      </c>
      <c r="E18" s="51">
        <v>26.759060000000002</v>
      </c>
      <c r="F18" s="51">
        <v>29.580490000000001</v>
      </c>
      <c r="G18" s="51">
        <v>22.927396270581085</v>
      </c>
      <c r="H18" s="51">
        <v>27.693110000000001</v>
      </c>
      <c r="I18" s="51">
        <v>17.17915</v>
      </c>
      <c r="J18" s="51">
        <v>16.180040000000002</v>
      </c>
      <c r="K18" s="51">
        <v>13.39331</v>
      </c>
      <c r="L18" s="51">
        <v>12.420278856366245</v>
      </c>
      <c r="M18" s="51">
        <v>20.063368844593459</v>
      </c>
      <c r="N18" s="51">
        <v>24.833854757709403</v>
      </c>
      <c r="O18" s="51">
        <v>4.7740298539997861</v>
      </c>
      <c r="P18" s="51">
        <v>2.8657328179702173</v>
      </c>
      <c r="Q18" s="51">
        <v>0.95539026198586241</v>
      </c>
    </row>
    <row r="19" spans="1:17" x14ac:dyDescent="0.25">
      <c r="A19" s="53" t="s">
        <v>28</v>
      </c>
      <c r="B19" s="51">
        <v>8.5022471379632769</v>
      </c>
      <c r="C19" s="51">
        <v>8.5387699999999995</v>
      </c>
      <c r="D19" s="51">
        <v>7.5056500000000002</v>
      </c>
      <c r="E19" s="51">
        <v>8.6114999999999995</v>
      </c>
      <c r="F19" s="51">
        <v>5.3865999999999996</v>
      </c>
      <c r="G19" s="51">
        <v>3.1280321679655678</v>
      </c>
      <c r="H19" s="51">
        <v>5.19475</v>
      </c>
      <c r="I19" s="51">
        <v>4.2074199999999999</v>
      </c>
      <c r="J19" s="51">
        <v>2.1016699999999999</v>
      </c>
      <c r="K19" s="51">
        <v>3.1049899999999999</v>
      </c>
      <c r="L19" s="51">
        <v>3.1241940787647846</v>
      </c>
      <c r="M19" s="51">
        <v>0</v>
      </c>
      <c r="N19" s="51">
        <v>1.0448859462411431</v>
      </c>
      <c r="O19" s="51">
        <v>1.0481822235058527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288.38293549876795</v>
      </c>
      <c r="C20" s="51">
        <v>448.90627999999998</v>
      </c>
      <c r="D20" s="51">
        <v>279.99885999999998</v>
      </c>
      <c r="E20" s="51">
        <v>320.65091999999999</v>
      </c>
      <c r="F20" s="51">
        <v>345.54951999999997</v>
      </c>
      <c r="G20" s="51">
        <v>591.07615307051969</v>
      </c>
      <c r="H20" s="51">
        <v>275.55286999999998</v>
      </c>
      <c r="I20" s="51">
        <v>341.11732999999998</v>
      </c>
      <c r="J20" s="51">
        <v>334.39753999999999</v>
      </c>
      <c r="K20" s="51">
        <v>297.29964999999999</v>
      </c>
      <c r="L20" s="51">
        <v>311.95950984677086</v>
      </c>
      <c r="M20" s="51">
        <v>327.48119392169332</v>
      </c>
      <c r="N20" s="51">
        <v>312.3508157531233</v>
      </c>
      <c r="O20" s="51">
        <v>268.82279058189744</v>
      </c>
      <c r="P20" s="51">
        <v>287.71379664041348</v>
      </c>
      <c r="Q20" s="51">
        <v>289.26560625762539</v>
      </c>
    </row>
    <row r="21" spans="1:17" x14ac:dyDescent="0.25">
      <c r="A21" s="53" t="s">
        <v>66</v>
      </c>
      <c r="B21" s="51">
        <v>288.38293549876795</v>
      </c>
      <c r="C21" s="51">
        <v>448.90627999999998</v>
      </c>
      <c r="D21" s="51">
        <v>279.99885999999998</v>
      </c>
      <c r="E21" s="51">
        <v>320.65091999999999</v>
      </c>
      <c r="F21" s="51">
        <v>345.54951999999997</v>
      </c>
      <c r="G21" s="51">
        <v>591.07615307051969</v>
      </c>
      <c r="H21" s="51">
        <v>275.55286999999998</v>
      </c>
      <c r="I21" s="51">
        <v>341.11732999999998</v>
      </c>
      <c r="J21" s="51">
        <v>334.39753999999999</v>
      </c>
      <c r="K21" s="51">
        <v>297.29964999999999</v>
      </c>
      <c r="L21" s="51">
        <v>311.95950984677086</v>
      </c>
      <c r="M21" s="51">
        <v>327.48119392169332</v>
      </c>
      <c r="N21" s="51">
        <v>312.3508157531233</v>
      </c>
      <c r="O21" s="51">
        <v>268.82279058189744</v>
      </c>
      <c r="P21" s="51">
        <v>287.71379664041348</v>
      </c>
      <c r="Q21" s="51">
        <v>289.26560625762539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20.32670362633678</v>
      </c>
      <c r="C23" s="51">
        <v>12.896470000000001</v>
      </c>
      <c r="D23" s="51">
        <v>9.8999600000000001</v>
      </c>
      <c r="E23" s="51">
        <v>14.00628</v>
      </c>
      <c r="F23" s="51">
        <v>21.198619999999998</v>
      </c>
      <c r="G23" s="51">
        <v>16.432638844035132</v>
      </c>
      <c r="H23" s="51">
        <v>23.390339999999998</v>
      </c>
      <c r="I23" s="51">
        <v>20.40645</v>
      </c>
      <c r="J23" s="51">
        <v>13.0069</v>
      </c>
      <c r="K23" s="51">
        <v>30.36131</v>
      </c>
      <c r="L23" s="51">
        <v>39.743657080396432</v>
      </c>
      <c r="M23" s="51">
        <v>30.978827478753377</v>
      </c>
      <c r="N23" s="51">
        <v>41.176892063126672</v>
      </c>
      <c r="O23" s="51">
        <v>41.726870155148802</v>
      </c>
      <c r="P23" s="51">
        <v>42.873123216765386</v>
      </c>
      <c r="Q23" s="51">
        <v>38.382556014866495</v>
      </c>
    </row>
    <row r="24" spans="1:17" x14ac:dyDescent="0.25">
      <c r="A24" s="53" t="s">
        <v>23</v>
      </c>
      <c r="B24" s="51">
        <v>20.32670362633678</v>
      </c>
      <c r="C24" s="51">
        <v>12.896470000000001</v>
      </c>
      <c r="D24" s="51">
        <v>9.8999600000000001</v>
      </c>
      <c r="E24" s="51">
        <v>14.00628</v>
      </c>
      <c r="F24" s="51">
        <v>21.198619999999998</v>
      </c>
      <c r="G24" s="51">
        <v>16.432638844035132</v>
      </c>
      <c r="H24" s="51">
        <v>23.390339999999998</v>
      </c>
      <c r="I24" s="51">
        <v>20.106449999999999</v>
      </c>
      <c r="J24" s="51">
        <v>13.0069</v>
      </c>
      <c r="K24" s="51">
        <v>30.36131</v>
      </c>
      <c r="L24" s="51">
        <v>39.170430101433844</v>
      </c>
      <c r="M24" s="51">
        <v>30.119001609922663</v>
      </c>
      <c r="N24" s="51">
        <v>39.791549769749835</v>
      </c>
      <c r="O24" s="51">
        <v>40.508833809355004</v>
      </c>
      <c r="P24" s="51">
        <v>41.48781591577054</v>
      </c>
      <c r="Q24" s="51">
        <v>37.068897606777924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0.3</v>
      </c>
      <c r="J25" s="51">
        <v>0</v>
      </c>
      <c r="K25" s="51">
        <v>0</v>
      </c>
      <c r="L25" s="51">
        <v>0.57322697896259045</v>
      </c>
      <c r="M25" s="51">
        <v>0.85982586883071344</v>
      </c>
      <c r="N25" s="51">
        <v>1.3853422933768367</v>
      </c>
      <c r="O25" s="51">
        <v>1.2180363457937997</v>
      </c>
      <c r="P25" s="51">
        <v>1.0748077350386418</v>
      </c>
      <c r="Q25" s="51">
        <v>1.0031587424728203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0.31049956595620543</v>
      </c>
      <c r="Q27" s="51">
        <v>0.31049966561574999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72.800165760802088</v>
      </c>
      <c r="C29" s="51">
        <v>53.497669999999999</v>
      </c>
      <c r="D29" s="51">
        <v>137.02957000000001</v>
      </c>
      <c r="E29" s="51">
        <v>46.406660000000002</v>
      </c>
      <c r="F29" s="51">
        <v>127.4397</v>
      </c>
      <c r="G29" s="51">
        <v>50.109796167719239</v>
      </c>
      <c r="H29" s="51">
        <v>45.289769999999997</v>
      </c>
      <c r="I29" s="51">
        <v>29.29222</v>
      </c>
      <c r="J29" s="51">
        <v>39.600769999999997</v>
      </c>
      <c r="K29" s="51">
        <v>13.200049999999999</v>
      </c>
      <c r="L29" s="51">
        <v>22.977257798409479</v>
      </c>
      <c r="M29" s="51">
        <v>27.515283632616814</v>
      </c>
      <c r="N29" s="51">
        <v>27.277078082550581</v>
      </c>
      <c r="O29" s="51">
        <v>30.500506373305001</v>
      </c>
      <c r="P29" s="51">
        <v>29.091282589420121</v>
      </c>
      <c r="Q29" s="51">
        <v>31.67134415329862</v>
      </c>
    </row>
    <row r="30" spans="1:17" x14ac:dyDescent="0.25">
      <c r="A30" s="63" t="s">
        <v>21</v>
      </c>
      <c r="B30" s="62">
        <v>111.94539493474048</v>
      </c>
      <c r="C30" s="62">
        <v>117.79752999999999</v>
      </c>
      <c r="D30" s="62">
        <v>132.08324999999999</v>
      </c>
      <c r="E30" s="62">
        <v>221.01553999999999</v>
      </c>
      <c r="F30" s="62">
        <v>287.35102000000001</v>
      </c>
      <c r="G30" s="62">
        <v>249.78956203892693</v>
      </c>
      <c r="H30" s="62">
        <v>121.8741</v>
      </c>
      <c r="I30" s="62">
        <v>122.40813</v>
      </c>
      <c r="J30" s="62">
        <v>144.99610999999999</v>
      </c>
      <c r="K30" s="62">
        <v>133.59890999999999</v>
      </c>
      <c r="L30" s="62">
        <v>134.30367498220414</v>
      </c>
      <c r="M30" s="62">
        <v>136.71544767072166</v>
      </c>
      <c r="N30" s="62">
        <v>141.88041093932935</v>
      </c>
      <c r="O30" s="62">
        <v>143.85639092874669</v>
      </c>
      <c r="P30" s="62">
        <v>152.09917629652128</v>
      </c>
      <c r="Q30" s="62">
        <v>156.82714786352241</v>
      </c>
    </row>
    <row r="32" spans="1:17" x14ac:dyDescent="0.25">
      <c r="A32" s="31" t="s">
        <v>63</v>
      </c>
      <c r="B32" s="70">
        <v>1167.9586881802143</v>
      </c>
      <c r="C32" s="70">
        <v>1547.1862719347162</v>
      </c>
      <c r="D32" s="70">
        <v>1244.2601163606821</v>
      </c>
      <c r="E32" s="70">
        <v>1070.322377523192</v>
      </c>
      <c r="F32" s="70">
        <v>1145.332932416424</v>
      </c>
      <c r="G32" s="70">
        <v>1619.7828000215015</v>
      </c>
      <c r="H32" s="70">
        <v>956.34359193635999</v>
      </c>
      <c r="I32" s="70">
        <v>1373.5034295424202</v>
      </c>
      <c r="J32" s="70">
        <v>1269.4977037135081</v>
      </c>
      <c r="K32" s="70">
        <v>854.73421830809991</v>
      </c>
      <c r="L32" s="70">
        <v>940.77344189814551</v>
      </c>
      <c r="M32" s="70">
        <v>931.09393225876818</v>
      </c>
      <c r="N32" s="70">
        <v>979.48746674920028</v>
      </c>
      <c r="O32" s="70">
        <v>859.57010155610988</v>
      </c>
      <c r="P32" s="70">
        <v>881.07730346455276</v>
      </c>
      <c r="Q32" s="70">
        <v>861.77506830781294</v>
      </c>
    </row>
    <row r="34" spans="1:17" x14ac:dyDescent="0.25">
      <c r="A34" s="184" t="s">
        <v>252</v>
      </c>
      <c r="B34" s="190">
        <f t="shared" ref="B34:Q34" si="2">IF(B$12=0,"",B$12/B$3*1000)</f>
        <v>129.4732543598131</v>
      </c>
      <c r="C34" s="190">
        <f t="shared" si="2"/>
        <v>124.12848997746121</v>
      </c>
      <c r="D34" s="190">
        <f t="shared" si="2"/>
        <v>125.66641393486097</v>
      </c>
      <c r="E34" s="190">
        <f t="shared" si="2"/>
        <v>118.3185940839163</v>
      </c>
      <c r="F34" s="190">
        <f t="shared" si="2"/>
        <v>137.91041399543548</v>
      </c>
      <c r="G34" s="190">
        <f t="shared" si="2"/>
        <v>147.62209956148052</v>
      </c>
      <c r="H34" s="190">
        <f t="shared" si="2"/>
        <v>82.376481954709433</v>
      </c>
      <c r="I34" s="190">
        <f t="shared" si="2"/>
        <v>104.14522776943691</v>
      </c>
      <c r="J34" s="190">
        <f t="shared" si="2"/>
        <v>98.245890717317039</v>
      </c>
      <c r="K34" s="190">
        <f t="shared" si="2"/>
        <v>82.38950821180191</v>
      </c>
      <c r="L34" s="190">
        <f t="shared" si="2"/>
        <v>81.10683816822656</v>
      </c>
      <c r="M34" s="190">
        <f t="shared" si="2"/>
        <v>81.522074183633251</v>
      </c>
      <c r="N34" s="190">
        <f t="shared" si="2"/>
        <v>85.361064647124834</v>
      </c>
      <c r="O34" s="190">
        <f t="shared" si="2"/>
        <v>76.515827467720229</v>
      </c>
      <c r="P34" s="190">
        <f t="shared" si="2"/>
        <v>87.522687823819922</v>
      </c>
      <c r="Q34" s="190">
        <f t="shared" si="2"/>
        <v>85.231228887861064</v>
      </c>
    </row>
    <row r="35" spans="1:17" x14ac:dyDescent="0.25">
      <c r="A35" s="286" t="s">
        <v>251</v>
      </c>
      <c r="B35" s="285">
        <f t="shared" ref="B35:Q35" si="3">IF(B$12=0,"",B$12/B$5*1000)</f>
        <v>129.77762536246016</v>
      </c>
      <c r="C35" s="285">
        <f t="shared" si="3"/>
        <v>129.73106048368598</v>
      </c>
      <c r="D35" s="285">
        <f t="shared" si="3"/>
        <v>127.78923860054206</v>
      </c>
      <c r="E35" s="285">
        <f t="shared" si="3"/>
        <v>125.84266674532185</v>
      </c>
      <c r="F35" s="285">
        <f t="shared" si="3"/>
        <v>121.01220917415411</v>
      </c>
      <c r="G35" s="285">
        <f t="shared" si="3"/>
        <v>120.85733633776867</v>
      </c>
      <c r="H35" s="285">
        <f t="shared" si="3"/>
        <v>122.7917468771733</v>
      </c>
      <c r="I35" s="285">
        <f t="shared" si="3"/>
        <v>123.93943734548748</v>
      </c>
      <c r="J35" s="285">
        <f t="shared" si="3"/>
        <v>122.62196164037381</v>
      </c>
      <c r="K35" s="285">
        <f t="shared" si="3"/>
        <v>121.99501583858216</v>
      </c>
      <c r="L35" s="285">
        <f t="shared" si="3"/>
        <v>122.28223783109449</v>
      </c>
      <c r="M35" s="285">
        <f t="shared" si="3"/>
        <v>121.8392205064122</v>
      </c>
      <c r="N35" s="285">
        <f t="shared" si="3"/>
        <v>122.67370583215205</v>
      </c>
      <c r="O35" s="285">
        <f t="shared" si="3"/>
        <v>121.66958980803793</v>
      </c>
      <c r="P35" s="285">
        <f t="shared" si="3"/>
        <v>117.30270395581343</v>
      </c>
      <c r="Q35" s="285">
        <f t="shared" si="3"/>
        <v>112.88950123034074</v>
      </c>
    </row>
    <row r="36" spans="1:17" x14ac:dyDescent="0.25">
      <c r="A36" s="286" t="s">
        <v>250</v>
      </c>
      <c r="B36" s="285">
        <f>IF(FBT_ued!B$5=0,"",FBT_ued!B$5/B$5*1000)</f>
        <v>54.152162027418186</v>
      </c>
      <c r="C36" s="285">
        <f>IF(FBT_ued!C$5=0,"",FBT_ued!C$5/C$5*1000)</f>
        <v>54.152162027418186</v>
      </c>
      <c r="D36" s="285">
        <f>IF(FBT_ued!D$5=0,"",FBT_ued!D$5/D$5*1000)</f>
        <v>54.152162027418179</v>
      </c>
      <c r="E36" s="285">
        <f>IF(FBT_ued!E$5=0,"",FBT_ued!E$5/E$5*1000)</f>
        <v>54.152162027418186</v>
      </c>
      <c r="F36" s="285">
        <f>IF(FBT_ued!F$5=0,"",FBT_ued!F$5/F$5*1000)</f>
        <v>54.152162027418179</v>
      </c>
      <c r="G36" s="285">
        <f>IF(FBT_ued!G$5=0,"",FBT_ued!G$5/G$5*1000)</f>
        <v>54.152162027418186</v>
      </c>
      <c r="H36" s="285">
        <f>IF(FBT_ued!H$5=0,"",FBT_ued!H$5/H$5*1000)</f>
        <v>54.152162027418171</v>
      </c>
      <c r="I36" s="285">
        <f>IF(FBT_ued!I$5=0,"",FBT_ued!I$5/I$5*1000)</f>
        <v>54.152162027418179</v>
      </c>
      <c r="J36" s="285">
        <f>IF(FBT_ued!J$5=0,"",FBT_ued!J$5/J$5*1000)</f>
        <v>54.152162027418186</v>
      </c>
      <c r="K36" s="285">
        <f>IF(FBT_ued!K$5=0,"",FBT_ued!K$5/K$5*1000)</f>
        <v>54.152162027418179</v>
      </c>
      <c r="L36" s="285">
        <f>IF(FBT_ued!L$5=0,"",FBT_ued!L$5/L$5*1000)</f>
        <v>54.152162027418179</v>
      </c>
      <c r="M36" s="285">
        <f>IF(FBT_ued!M$5=0,"",FBT_ued!M$5/M$5*1000)</f>
        <v>54.152162027418186</v>
      </c>
      <c r="N36" s="285">
        <f>IF(FBT_ued!N$5=0,"",FBT_ued!N$5/N$5*1000)</f>
        <v>54.152162027418179</v>
      </c>
      <c r="O36" s="285">
        <f>IF(FBT_ued!O$5=0,"",FBT_ued!O$5/O$5*1000)</f>
        <v>54.152162027418179</v>
      </c>
      <c r="P36" s="285">
        <f>IF(FBT_ued!P$5=0,"",FBT_ued!P$5/P$5*1000)</f>
        <v>54.152162027418186</v>
      </c>
      <c r="Q36" s="285">
        <f>IF(FBT_ued!Q$5=0,"",FBT_ued!Q$5/Q$5*1000)</f>
        <v>54.152162027418186</v>
      </c>
    </row>
    <row r="37" spans="1:17" x14ac:dyDescent="0.25">
      <c r="A37" s="284" t="s">
        <v>60</v>
      </c>
      <c r="B37" s="283">
        <f t="shared" ref="B37:Q37" si="4">IF(B$12=0,"",B$32/B$12)</f>
        <v>1.814545327942098</v>
      </c>
      <c r="C37" s="283">
        <f t="shared" si="4"/>
        <v>1.9654005788998483</v>
      </c>
      <c r="D37" s="283">
        <f t="shared" si="4"/>
        <v>1.6663577938213996</v>
      </c>
      <c r="E37" s="283">
        <f t="shared" si="4"/>
        <v>1.5190397030232203</v>
      </c>
      <c r="F37" s="283">
        <f t="shared" si="4"/>
        <v>1.290608118700648</v>
      </c>
      <c r="G37" s="283">
        <f t="shared" si="4"/>
        <v>1.6501550498016142</v>
      </c>
      <c r="H37" s="283">
        <f t="shared" si="4"/>
        <v>1.6861094782896371</v>
      </c>
      <c r="I37" s="283">
        <f t="shared" si="4"/>
        <v>1.9688970229755307</v>
      </c>
      <c r="J37" s="283">
        <f t="shared" si="4"/>
        <v>1.8453304235642165</v>
      </c>
      <c r="K37" s="283">
        <f t="shared" si="4"/>
        <v>1.6340551258232294</v>
      </c>
      <c r="L37" s="283">
        <f t="shared" si="4"/>
        <v>1.6874491151199313</v>
      </c>
      <c r="M37" s="283">
        <f t="shared" si="4"/>
        <v>1.6496592638277936</v>
      </c>
      <c r="N37" s="283">
        <f t="shared" si="4"/>
        <v>1.681327162319683</v>
      </c>
      <c r="O37" s="283">
        <f t="shared" si="4"/>
        <v>1.6248373049635574</v>
      </c>
      <c r="P37" s="283">
        <f t="shared" si="4"/>
        <v>1.5823270196543568</v>
      </c>
      <c r="Q37" s="283">
        <f t="shared" si="4"/>
        <v>1.5403204812519262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643.66465262392376</v>
      </c>
      <c r="C5" s="96">
        <v>787.2116699999998</v>
      </c>
      <c r="D5" s="96">
        <v>746.69444999999916</v>
      </c>
      <c r="E5" s="96">
        <v>704.60460999999998</v>
      </c>
      <c r="F5" s="96">
        <v>887.4366399999999</v>
      </c>
      <c r="G5" s="96">
        <v>981.59430546616557</v>
      </c>
      <c r="H5" s="96">
        <v>567.18949999999995</v>
      </c>
      <c r="I5" s="96">
        <v>697.60044000000005</v>
      </c>
      <c r="J5" s="96">
        <v>687.95142999999996</v>
      </c>
      <c r="K5" s="96">
        <v>523.07550999999989</v>
      </c>
      <c r="L5" s="96">
        <v>557.51218420075566</v>
      </c>
      <c r="M5" s="96">
        <v>564.41590859090536</v>
      </c>
      <c r="N5" s="96">
        <v>582.56803833337653</v>
      </c>
      <c r="O5" s="96">
        <v>529.01918175456262</v>
      </c>
      <c r="P5" s="96">
        <v>556.82377442876191</v>
      </c>
      <c r="Q5" s="96">
        <v>559.47777024128641</v>
      </c>
    </row>
    <row r="6" spans="1:17" x14ac:dyDescent="0.25">
      <c r="A6" s="132" t="s">
        <v>83</v>
      </c>
      <c r="B6" s="160">
        <v>9.4101680475526859</v>
      </c>
      <c r="C6" s="160">
        <v>11.508778792646808</v>
      </c>
      <c r="D6" s="160">
        <v>10.916430203260408</v>
      </c>
      <c r="E6" s="160">
        <v>10.301090420533496</v>
      </c>
      <c r="F6" s="160">
        <v>12.974035283610238</v>
      </c>
      <c r="G6" s="160">
        <v>14.350589754000827</v>
      </c>
      <c r="H6" s="160">
        <v>8.2921261685715955</v>
      </c>
      <c r="I6" s="160">
        <v>10.198691731301546</v>
      </c>
      <c r="J6" s="160">
        <v>10.057626340771909</v>
      </c>
      <c r="K6" s="160">
        <v>7.647193970639325</v>
      </c>
      <c r="L6" s="160">
        <v>8.1506469564556365</v>
      </c>
      <c r="M6" s="160">
        <v>8.2515771635137103</v>
      </c>
      <c r="N6" s="160">
        <v>8.5169554013916198</v>
      </c>
      <c r="O6" s="160">
        <v>7.7340885201565648</v>
      </c>
      <c r="P6" s="160">
        <v>8.1405826293038643</v>
      </c>
      <c r="Q6" s="160">
        <v>8.1793831856052659</v>
      </c>
    </row>
    <row r="7" spans="1:17" x14ac:dyDescent="0.25">
      <c r="A7" s="76" t="s">
        <v>82</v>
      </c>
      <c r="B7" s="159">
        <v>7.1028716322149306</v>
      </c>
      <c r="C7" s="159">
        <v>8.6869201479337494</v>
      </c>
      <c r="D7" s="159">
        <v>8.2398105989146515</v>
      </c>
      <c r="E7" s="159">
        <v>7.7753471095467903</v>
      </c>
      <c r="F7" s="159">
        <v>9.7929077042653958</v>
      </c>
      <c r="G7" s="159">
        <v>10.831942251632359</v>
      </c>
      <c r="H7" s="159">
        <v>6.2589644983876687</v>
      </c>
      <c r="I7" s="159">
        <v>7.6980557433091006</v>
      </c>
      <c r="J7" s="159">
        <v>7.5915784353995077</v>
      </c>
      <c r="K7" s="159">
        <v>5.7721644125394151</v>
      </c>
      <c r="L7" s="159">
        <v>6.1521748345678073</v>
      </c>
      <c r="M7" s="159">
        <v>6.2283577784773811</v>
      </c>
      <c r="N7" s="159">
        <v>6.4286674379972668</v>
      </c>
      <c r="O7" s="159">
        <v>5.8377531276018004</v>
      </c>
      <c r="P7" s="159">
        <v>6.1445781983055836</v>
      </c>
      <c r="Q7" s="159">
        <v>6.173865174826588</v>
      </c>
    </row>
    <row r="8" spans="1:17" x14ac:dyDescent="0.25">
      <c r="A8" s="76" t="s">
        <v>81</v>
      </c>
      <c r="B8" s="159">
        <v>17.98840890638018</v>
      </c>
      <c r="C8" s="159">
        <v>22.000097967331023</v>
      </c>
      <c r="D8" s="159">
        <v>20.867768705286522</v>
      </c>
      <c r="E8" s="159">
        <v>19.691489645006239</v>
      </c>
      <c r="F8" s="159">
        <v>24.801071635280852</v>
      </c>
      <c r="G8" s="159">
        <v>27.432483164826429</v>
      </c>
      <c r="H8" s="159">
        <v>15.851168169345735</v>
      </c>
      <c r="I8" s="159">
        <v>19.495745054253611</v>
      </c>
      <c r="J8" s="159">
        <v>19.226085478084272</v>
      </c>
      <c r="K8" s="159">
        <v>14.618320463048571</v>
      </c>
      <c r="L8" s="159">
        <v>15.58071753483701</v>
      </c>
      <c r="M8" s="159">
        <v>15.773654985729658</v>
      </c>
      <c r="N8" s="159">
        <v>16.2809500981739</v>
      </c>
      <c r="O8" s="159">
        <v>14.784427452908155</v>
      </c>
      <c r="P8" s="159">
        <v>15.561478640137276</v>
      </c>
      <c r="Q8" s="159">
        <v>15.635649501807078</v>
      </c>
    </row>
    <row r="9" spans="1:17" x14ac:dyDescent="0.25">
      <c r="A9" s="76" t="s">
        <v>80</v>
      </c>
      <c r="B9" s="159">
        <v>13.652792419643321</v>
      </c>
      <c r="C9" s="159">
        <v>16.697572993976909</v>
      </c>
      <c r="D9" s="159">
        <v>15.838160888890826</v>
      </c>
      <c r="E9" s="159">
        <v>14.945391888521716</v>
      </c>
      <c r="F9" s="159">
        <v>18.823448176180634</v>
      </c>
      <c r="G9" s="159">
        <v>20.820629559510177</v>
      </c>
      <c r="H9" s="159">
        <v>12.030675406104265</v>
      </c>
      <c r="I9" s="159">
        <v>14.796826204990596</v>
      </c>
      <c r="J9" s="159">
        <v>14.592160731986857</v>
      </c>
      <c r="K9" s="159">
        <v>11.094972092558917</v>
      </c>
      <c r="L9" s="159">
        <v>11.825409537848468</v>
      </c>
      <c r="M9" s="159">
        <v>11.971844666198155</v>
      </c>
      <c r="N9" s="159">
        <v>12.356870095725963</v>
      </c>
      <c r="O9" s="159">
        <v>11.221043512427539</v>
      </c>
      <c r="P9" s="159">
        <v>11.81080765520916</v>
      </c>
      <c r="Q9" s="159">
        <v>11.867101648926678</v>
      </c>
    </row>
    <row r="10" spans="1:17" x14ac:dyDescent="0.25">
      <c r="A10" s="129" t="s">
        <v>79</v>
      </c>
      <c r="B10" s="158">
        <v>12.546890730070249</v>
      </c>
      <c r="C10" s="158">
        <v>15.345038390195745</v>
      </c>
      <c r="D10" s="158">
        <v>14.555240271013879</v>
      </c>
      <c r="E10" s="158">
        <v>13.734787227377995</v>
      </c>
      <c r="F10" s="158">
        <v>17.298713711480318</v>
      </c>
      <c r="G10" s="158">
        <v>19.134119672001106</v>
      </c>
      <c r="H10" s="158">
        <v>11.056168224762125</v>
      </c>
      <c r="I10" s="158">
        <v>13.598255641735395</v>
      </c>
      <c r="J10" s="158">
        <v>13.410168454362546</v>
      </c>
      <c r="K10" s="158">
        <v>10.1962586275191</v>
      </c>
      <c r="L10" s="158">
        <v>10.867529275274183</v>
      </c>
      <c r="M10" s="158">
        <v>11.002102884684948</v>
      </c>
      <c r="N10" s="158">
        <v>11.355940535188825</v>
      </c>
      <c r="O10" s="158">
        <v>10.312118026875421</v>
      </c>
      <c r="P10" s="158">
        <v>10.854110172405152</v>
      </c>
      <c r="Q10" s="158">
        <v>10.905844247473688</v>
      </c>
    </row>
    <row r="11" spans="1:17" x14ac:dyDescent="0.25">
      <c r="A11" s="92" t="s">
        <v>125</v>
      </c>
      <c r="B11" s="91">
        <v>2.5093781460140496</v>
      </c>
      <c r="C11" s="91">
        <v>3.0690076780391493</v>
      </c>
      <c r="D11" s="91">
        <v>2.9110480542027757</v>
      </c>
      <c r="E11" s="91">
        <v>2.7469574454755992</v>
      </c>
      <c r="F11" s="91">
        <v>3.4597427422960636</v>
      </c>
      <c r="G11" s="91">
        <v>3.8268239344002213</v>
      </c>
      <c r="H11" s="91">
        <v>2.2112336449524252</v>
      </c>
      <c r="I11" s="91">
        <v>2.7196511283470794</v>
      </c>
      <c r="J11" s="91">
        <v>2.6820336908725095</v>
      </c>
      <c r="K11" s="91">
        <v>2.0392517255038203</v>
      </c>
      <c r="L11" s="91">
        <v>2.1735058550548367</v>
      </c>
      <c r="M11" s="91">
        <v>2.2004205769369896</v>
      </c>
      <c r="N11" s="91">
        <v>2.2711881070377653</v>
      </c>
      <c r="O11" s="91">
        <v>2.0624236053750842</v>
      </c>
      <c r="P11" s="91">
        <v>2.1087221212897895</v>
      </c>
      <c r="Q11" s="91">
        <v>2.1190689163715879</v>
      </c>
    </row>
    <row r="12" spans="1:17" x14ac:dyDescent="0.25">
      <c r="A12" s="92" t="s">
        <v>26</v>
      </c>
      <c r="B12" s="91">
        <v>3.764067219021074</v>
      </c>
      <c r="C12" s="91">
        <v>4.6035115170587231</v>
      </c>
      <c r="D12" s="91">
        <v>4.3665720813041631</v>
      </c>
      <c r="E12" s="91">
        <v>4.1204361682133985</v>
      </c>
      <c r="F12" s="91">
        <v>5.1896141134440947</v>
      </c>
      <c r="G12" s="91">
        <v>5.7402359016003315</v>
      </c>
      <c r="H12" s="91">
        <v>3.3168504674286381</v>
      </c>
      <c r="I12" s="91">
        <v>4.0794766925206183</v>
      </c>
      <c r="J12" s="91">
        <v>4.0230505363087641</v>
      </c>
      <c r="K12" s="91">
        <v>3.0588775882557298</v>
      </c>
      <c r="L12" s="91">
        <v>3.2602587825822549</v>
      </c>
      <c r="M12" s="91">
        <v>3.3006308654054846</v>
      </c>
      <c r="N12" s="91">
        <v>3.4067821605566482</v>
      </c>
      <c r="O12" s="91">
        <v>3.0936354080626263</v>
      </c>
      <c r="P12" s="91">
        <v>3.1630831819346841</v>
      </c>
      <c r="Q12" s="91">
        <v>3.1786033745573814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0.31049956595620543</v>
      </c>
      <c r="Q13" s="91">
        <v>0.31049966561574999</v>
      </c>
    </row>
    <row r="14" spans="1:17" x14ac:dyDescent="0.25">
      <c r="A14" s="92" t="s">
        <v>21</v>
      </c>
      <c r="B14" s="157">
        <v>6.2734453650351245</v>
      </c>
      <c r="C14" s="157">
        <v>7.6725191950978724</v>
      </c>
      <c r="D14" s="157">
        <v>7.2776201355069396</v>
      </c>
      <c r="E14" s="157">
        <v>6.8673936136889964</v>
      </c>
      <c r="F14" s="157">
        <v>8.6493568557401588</v>
      </c>
      <c r="G14" s="157">
        <v>9.5670598360005528</v>
      </c>
      <c r="H14" s="157">
        <v>5.5280841123810625</v>
      </c>
      <c r="I14" s="157">
        <v>6.7991278208676977</v>
      </c>
      <c r="J14" s="157">
        <v>6.7050842271812723</v>
      </c>
      <c r="K14" s="157">
        <v>5.09812931375955</v>
      </c>
      <c r="L14" s="157">
        <v>5.4337646376370916</v>
      </c>
      <c r="M14" s="157">
        <v>5.5010514423424741</v>
      </c>
      <c r="N14" s="157">
        <v>5.6779702675944126</v>
      </c>
      <c r="O14" s="157">
        <v>5.1560590134377104</v>
      </c>
      <c r="P14" s="157">
        <v>5.2718053032244727</v>
      </c>
      <c r="Q14" s="157">
        <v>5.2976722909289675</v>
      </c>
    </row>
    <row r="15" spans="1:17" x14ac:dyDescent="0.25">
      <c r="A15" s="156" t="s">
        <v>263</v>
      </c>
      <c r="B15" s="204">
        <v>38.756577565965365</v>
      </c>
      <c r="C15" s="204">
        <v>32.399884434875275</v>
      </c>
      <c r="D15" s="204">
        <v>44.960246382224902</v>
      </c>
      <c r="E15" s="204">
        <v>42.425917144089553</v>
      </c>
      <c r="F15" s="204">
        <v>53.434667932798831</v>
      </c>
      <c r="G15" s="204">
        <v>59.104124613686068</v>
      </c>
      <c r="H15" s="204">
        <v>34.151826982791924</v>
      </c>
      <c r="I15" s="204">
        <v>42.004179432093707</v>
      </c>
      <c r="J15" s="204">
        <v>41.42318962167721</v>
      </c>
      <c r="K15" s="204">
        <v>31.495618865397976</v>
      </c>
      <c r="L15" s="204">
        <v>33.569132812971034</v>
      </c>
      <c r="M15" s="204">
        <v>33.984822456219483</v>
      </c>
      <c r="N15" s="204">
        <v>35.077805302929576</v>
      </c>
      <c r="O15" s="204">
        <v>31.853501459141921</v>
      </c>
      <c r="P15" s="204">
        <v>33.527682025489256</v>
      </c>
      <c r="Q15" s="204">
        <v>33.687485417128883</v>
      </c>
    </row>
    <row r="16" spans="1:17" x14ac:dyDescent="0.25">
      <c r="A16" s="152" t="s">
        <v>277</v>
      </c>
      <c r="B16" s="264">
        <v>23.253946539579218</v>
      </c>
      <c r="C16" s="264">
        <v>19.439930660925164</v>
      </c>
      <c r="D16" s="264">
        <v>26.976147829334941</v>
      </c>
      <c r="E16" s="264">
        <v>25.455550286453732</v>
      </c>
      <c r="F16" s="264">
        <v>32.060800759679296</v>
      </c>
      <c r="G16" s="264">
        <v>35.462474768211635</v>
      </c>
      <c r="H16" s="264">
        <v>20.491096189675154</v>
      </c>
      <c r="I16" s="264">
        <v>25.202507659256227</v>
      </c>
      <c r="J16" s="264">
        <v>24.85391377300633</v>
      </c>
      <c r="K16" s="264">
        <v>18.897371319238783</v>
      </c>
      <c r="L16" s="264">
        <v>20.141479687782617</v>
      </c>
      <c r="M16" s="264">
        <v>20.39089347373169</v>
      </c>
      <c r="N16" s="264">
        <v>21.046683181757746</v>
      </c>
      <c r="O16" s="264">
        <v>19.112100875485151</v>
      </c>
      <c r="P16" s="264">
        <v>20.116609215293551</v>
      </c>
      <c r="Q16" s="264">
        <v>20.212491250277331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0.67589194645433759</v>
      </c>
      <c r="C18" s="83">
        <v>2.0496846485860338</v>
      </c>
      <c r="D18" s="83">
        <v>3.0421277103700839</v>
      </c>
      <c r="E18" s="83">
        <v>4.3966855401303313</v>
      </c>
      <c r="F18" s="83">
        <v>1.6913409658680076</v>
      </c>
      <c r="G18" s="83">
        <v>2.8283424940787154</v>
      </c>
      <c r="H18" s="83">
        <v>6.3686340058405859</v>
      </c>
      <c r="I18" s="83">
        <v>2.1240437778951962</v>
      </c>
      <c r="J18" s="83">
        <v>1.0480387294193663</v>
      </c>
      <c r="K18" s="83">
        <v>1.0464484756850732</v>
      </c>
      <c r="L18" s="83">
        <v>2.4761652018093163</v>
      </c>
      <c r="M18" s="83">
        <v>1.4176332946566965</v>
      </c>
      <c r="N18" s="83">
        <v>1.4170375313132364</v>
      </c>
      <c r="O18" s="83">
        <v>1.4168617917070343</v>
      </c>
      <c r="P18" s="83">
        <v>2.1283933979600076</v>
      </c>
      <c r="Q18" s="83">
        <v>1.7746250296091626</v>
      </c>
    </row>
    <row r="19" spans="1:17" x14ac:dyDescent="0.25">
      <c r="A19" s="154" t="s">
        <v>125</v>
      </c>
      <c r="B19" s="83">
        <v>5.8427875794233257</v>
      </c>
      <c r="C19" s="83">
        <v>3.6272399307944148</v>
      </c>
      <c r="D19" s="83">
        <v>9.1002262848765696</v>
      </c>
      <c r="E19" s="83">
        <v>2.9173140665145416</v>
      </c>
      <c r="F19" s="83">
        <v>4.8993971467187363</v>
      </c>
      <c r="G19" s="83">
        <v>1.3253847231255764</v>
      </c>
      <c r="H19" s="83">
        <v>2.0822449524466342</v>
      </c>
      <c r="I19" s="83">
        <v>8.3349418377069302</v>
      </c>
      <c r="J19" s="83">
        <v>7.8265397457342045</v>
      </c>
      <c r="K19" s="83">
        <v>1.4097200930837543</v>
      </c>
      <c r="L19" s="83">
        <v>0.95973755319315102</v>
      </c>
      <c r="M19" s="83">
        <v>0.4985902881107232</v>
      </c>
      <c r="N19" s="83">
        <v>0.63100971256771377</v>
      </c>
      <c r="O19" s="83">
        <v>1.3383676770145689</v>
      </c>
      <c r="P19" s="83">
        <v>1.313201918468162</v>
      </c>
      <c r="Q19" s="83">
        <v>1.3434002182499707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16.735267013701552</v>
      </c>
      <c r="C21" s="83">
        <v>13.763006081544717</v>
      </c>
      <c r="D21" s="83">
        <v>14.833793834088286</v>
      </c>
      <c r="E21" s="83">
        <v>18.141550679808859</v>
      </c>
      <c r="F21" s="83">
        <v>25.470062647092554</v>
      </c>
      <c r="G21" s="83">
        <v>31.308747551007347</v>
      </c>
      <c r="H21" s="83">
        <v>12.040217231387935</v>
      </c>
      <c r="I21" s="83">
        <v>14.743522043654103</v>
      </c>
      <c r="J21" s="83">
        <v>15.979335297852758</v>
      </c>
      <c r="K21" s="83">
        <v>16.441202750469955</v>
      </c>
      <c r="L21" s="83">
        <v>16.705576932780151</v>
      </c>
      <c r="M21" s="83">
        <v>18.474669890964272</v>
      </c>
      <c r="N21" s="83">
        <v>18.998635937876795</v>
      </c>
      <c r="O21" s="83">
        <v>16.356871406763549</v>
      </c>
      <c r="P21" s="83">
        <v>16.67501389886538</v>
      </c>
      <c r="Q21" s="83">
        <v>17.094466002418198</v>
      </c>
    </row>
    <row r="22" spans="1:17" x14ac:dyDescent="0.25">
      <c r="A22" s="152" t="s">
        <v>276</v>
      </c>
      <c r="B22" s="264">
        <v>15.49801743392409</v>
      </c>
      <c r="C22" s="264">
        <v>12.955511280126736</v>
      </c>
      <c r="D22" s="264">
        <v>17.9787464741764</v>
      </c>
      <c r="E22" s="264">
        <v>16.965316466093928</v>
      </c>
      <c r="F22" s="264">
        <v>21.367506297194208</v>
      </c>
      <c r="G22" s="264">
        <v>23.634614076040712</v>
      </c>
      <c r="H22" s="264">
        <v>13.656665351289119</v>
      </c>
      <c r="I22" s="264">
        <v>16.796671585055865</v>
      </c>
      <c r="J22" s="264">
        <v>16.564344822058235</v>
      </c>
      <c r="K22" s="264">
        <v>12.594498299994774</v>
      </c>
      <c r="L22" s="264">
        <v>13.423657047417095</v>
      </c>
      <c r="M22" s="264">
        <v>13.589883420919788</v>
      </c>
      <c r="N22" s="264">
        <v>14.026946450658722</v>
      </c>
      <c r="O22" s="264">
        <v>12.737608735060956</v>
      </c>
      <c r="P22" s="264">
        <v>13.407050616779655</v>
      </c>
      <c r="Q22" s="264">
        <v>13.470952950390764</v>
      </c>
    </row>
    <row r="23" spans="1:17" x14ac:dyDescent="0.25">
      <c r="A23" s="152" t="s">
        <v>275</v>
      </c>
      <c r="B23" s="264">
        <v>4.6135924620573539E-3</v>
      </c>
      <c r="C23" s="264">
        <v>4.4424938233754291E-3</v>
      </c>
      <c r="D23" s="264">
        <v>5.3520787135609184E-3</v>
      </c>
      <c r="E23" s="264">
        <v>5.0503915418922303E-3</v>
      </c>
      <c r="F23" s="264">
        <v>6.3608759253239097E-3</v>
      </c>
      <c r="G23" s="264">
        <v>7.0357694337195645E-3</v>
      </c>
      <c r="H23" s="264">
        <v>4.0654418276515024E-3</v>
      </c>
      <c r="I23" s="264">
        <v>5.000187781621656E-3</v>
      </c>
      <c r="J23" s="264">
        <v>4.9310266126482531E-3</v>
      </c>
      <c r="K23" s="264">
        <v>3.749246164419729E-3</v>
      </c>
      <c r="L23" s="264">
        <v>3.9960777713182426E-3</v>
      </c>
      <c r="M23" s="264">
        <v>4.0455615680074983E-3</v>
      </c>
      <c r="N23" s="264">
        <v>4.1756705131060882E-3</v>
      </c>
      <c r="O23" s="264">
        <v>3.7918485958131961E-3</v>
      </c>
      <c r="P23" s="264">
        <v>4.0221934160451986E-3</v>
      </c>
      <c r="Q23" s="264">
        <v>4.0412164607934627E-3</v>
      </c>
    </row>
    <row r="24" spans="1:17" x14ac:dyDescent="0.25">
      <c r="A24" s="156" t="s">
        <v>262</v>
      </c>
      <c r="B24" s="204">
        <v>32.297147971637798</v>
      </c>
      <c r="C24" s="204">
        <v>39.499903695729408</v>
      </c>
      <c r="D24" s="204">
        <v>37.466871985187446</v>
      </c>
      <c r="E24" s="204">
        <v>35.354930953407958</v>
      </c>
      <c r="F24" s="204">
        <v>44.528889943999033</v>
      </c>
      <c r="G24" s="204">
        <v>49.253437178071721</v>
      </c>
      <c r="H24" s="204">
        <v>28.459855818993276</v>
      </c>
      <c r="I24" s="204">
        <v>35.003482860078115</v>
      </c>
      <c r="J24" s="204">
        <v>34.519324684731018</v>
      </c>
      <c r="K24" s="204">
        <v>26.24634905449831</v>
      </c>
      <c r="L24" s="204">
        <v>27.97427734414255</v>
      </c>
      <c r="M24" s="204">
        <v>28.320685380182901</v>
      </c>
      <c r="N24" s="204">
        <v>29.231504419107974</v>
      </c>
      <c r="O24" s="204">
        <v>26.544584549284931</v>
      </c>
      <c r="P24" s="204">
        <v>27.939735021241027</v>
      </c>
      <c r="Q24" s="204">
        <v>28.072904514274075</v>
      </c>
    </row>
    <row r="25" spans="1:17" x14ac:dyDescent="0.25">
      <c r="A25" s="152" t="s">
        <v>274</v>
      </c>
      <c r="B25" s="264">
        <v>24.731816687737183</v>
      </c>
      <c r="C25" s="264">
        <v>30.247388352802371</v>
      </c>
      <c r="D25" s="264">
        <v>28.690576970272815</v>
      </c>
      <c r="E25" s="264">
        <v>27.073340101582609</v>
      </c>
      <c r="F25" s="264">
        <v>34.098377490499011</v>
      </c>
      <c r="G25" s="264">
        <v>37.716239854948327</v>
      </c>
      <c r="H25" s="264">
        <v>21.79337747385253</v>
      </c>
      <c r="I25" s="264">
        <v>26.80421572480731</v>
      </c>
      <c r="J25" s="264">
        <v>26.433467470160615</v>
      </c>
      <c r="K25" s="264">
        <v>20.098365778558851</v>
      </c>
      <c r="L25" s="264">
        <v>21.421541612739745</v>
      </c>
      <c r="M25" s="264">
        <v>21.686806522633198</v>
      </c>
      <c r="N25" s="264">
        <v>22.384273974749352</v>
      </c>
      <c r="O25" s="264">
        <v>20.32674215387572</v>
      </c>
      <c r="P25" s="264">
        <v>21.239840751210739</v>
      </c>
      <c r="Q25" s="264">
        <v>21.341816377158313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0.71884725854921638</v>
      </c>
      <c r="C27" s="83">
        <v>3.1891887192363315</v>
      </c>
      <c r="D27" s="83">
        <v>3.2354656335646457</v>
      </c>
      <c r="E27" s="83">
        <v>4.6761103809648432</v>
      </c>
      <c r="F27" s="83">
        <v>1.7988316371636817</v>
      </c>
      <c r="G27" s="83">
        <v>3.0080936143305483</v>
      </c>
      <c r="H27" s="83">
        <v>6.7733831122237165</v>
      </c>
      <c r="I27" s="83">
        <v>2.2590342358542008</v>
      </c>
      <c r="J27" s="83">
        <v>1.1146452793951367</v>
      </c>
      <c r="K27" s="83">
        <v>1.1129539594389024</v>
      </c>
      <c r="L27" s="83">
        <v>2.6335342155994259</v>
      </c>
      <c r="M27" s="83">
        <v>1.5077288800938673</v>
      </c>
      <c r="N27" s="83">
        <v>1.5070952538930582</v>
      </c>
      <c r="O27" s="83">
        <v>1.5069083454163266</v>
      </c>
      <c r="P27" s="83">
        <v>2.2472344292611042</v>
      </c>
      <c r="Q27" s="83">
        <v>1.8737780044658385</v>
      </c>
    </row>
    <row r="28" spans="1:17" x14ac:dyDescent="0.25">
      <c r="A28" s="154" t="s">
        <v>125</v>
      </c>
      <c r="B28" s="83">
        <v>6.2141172946164414</v>
      </c>
      <c r="C28" s="83">
        <v>5.6437719222970326</v>
      </c>
      <c r="D28" s="83">
        <v>9.6785776948193671</v>
      </c>
      <c r="E28" s="83">
        <v>3.1027196433427502</v>
      </c>
      <c r="F28" s="83">
        <v>5.2107710795168645</v>
      </c>
      <c r="G28" s="83">
        <v>1.4096175871599901</v>
      </c>
      <c r="H28" s="83">
        <v>2.2145789479314821</v>
      </c>
      <c r="I28" s="83">
        <v>8.86465672750486</v>
      </c>
      <c r="J28" s="83">
        <v>8.3239438931939169</v>
      </c>
      <c r="K28" s="83">
        <v>1.4993127667093242</v>
      </c>
      <c r="L28" s="83">
        <v>1.0207322526312097</v>
      </c>
      <c r="M28" s="83">
        <v>0.53027745577949725</v>
      </c>
      <c r="N28" s="83">
        <v>0.67111260072970313</v>
      </c>
      <c r="O28" s="83">
        <v>1.4234256534639704</v>
      </c>
      <c r="P28" s="83">
        <v>1.386525896284911</v>
      </c>
      <c r="Q28" s="83">
        <v>1.4184595270279656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17.798852134571526</v>
      </c>
      <c r="C30" s="83">
        <v>21.414427711269006</v>
      </c>
      <c r="D30" s="83">
        <v>15.7765336418888</v>
      </c>
      <c r="E30" s="83">
        <v>19.294510077275014</v>
      </c>
      <c r="F30" s="83">
        <v>27.088774773818464</v>
      </c>
      <c r="G30" s="83">
        <v>33.298528653457787</v>
      </c>
      <c r="H30" s="83">
        <v>12.805415413697332</v>
      </c>
      <c r="I30" s="83">
        <v>15.68052476144825</v>
      </c>
      <c r="J30" s="83">
        <v>16.99487829757156</v>
      </c>
      <c r="K30" s="83">
        <v>17.486099052410623</v>
      </c>
      <c r="L30" s="83">
        <v>17.76727514450911</v>
      </c>
      <c r="M30" s="83">
        <v>19.648800186759832</v>
      </c>
      <c r="N30" s="83">
        <v>20.206066120126589</v>
      </c>
      <c r="O30" s="83">
        <v>17.396408154995424</v>
      </c>
      <c r="P30" s="83">
        <v>17.606080425664725</v>
      </c>
      <c r="Q30" s="83">
        <v>18.049578845664509</v>
      </c>
    </row>
    <row r="31" spans="1:17" x14ac:dyDescent="0.25">
      <c r="A31" s="152" t="s">
        <v>273</v>
      </c>
      <c r="B31" s="264">
        <v>7.5468769140523895</v>
      </c>
      <c r="C31" s="264">
        <v>9.2347453676335309</v>
      </c>
      <c r="D31" s="264">
        <v>8.7548867000603874</v>
      </c>
      <c r="E31" s="264">
        <v>8.2613892856577777</v>
      </c>
      <c r="F31" s="264">
        <v>10.405068949798723</v>
      </c>
      <c r="G31" s="264">
        <v>11.509054245388516</v>
      </c>
      <c r="H31" s="264">
        <v>6.6502165778301396</v>
      </c>
      <c r="I31" s="264">
        <v>8.1792663841443147</v>
      </c>
      <c r="J31" s="264">
        <v>8.0661331081198036</v>
      </c>
      <c r="K31" s="264">
        <v>6.1329862912817807</v>
      </c>
      <c r="L31" s="264">
        <v>6.5367514203175325</v>
      </c>
      <c r="M31" s="264">
        <v>6.6176966112776734</v>
      </c>
      <c r="N31" s="264">
        <v>6.830527762306196</v>
      </c>
      <c r="O31" s="264">
        <v>6.2026750010259608</v>
      </c>
      <c r="P31" s="264">
        <v>6.6838054963661095</v>
      </c>
      <c r="Q31" s="264">
        <v>6.7149232712725899</v>
      </c>
    </row>
    <row r="32" spans="1:17" x14ac:dyDescent="0.25">
      <c r="A32" s="152" t="s">
        <v>272</v>
      </c>
      <c r="B32" s="264">
        <v>1.8454369848229412E-2</v>
      </c>
      <c r="C32" s="264">
        <v>1.7769975293501716E-2</v>
      </c>
      <c r="D32" s="264">
        <v>2.1408314854243674E-2</v>
      </c>
      <c r="E32" s="264">
        <v>2.0201566167568935E-2</v>
      </c>
      <c r="F32" s="264">
        <v>2.5443503701295639E-2</v>
      </c>
      <c r="G32" s="264">
        <v>2.8143077734878265E-2</v>
      </c>
      <c r="H32" s="264">
        <v>1.6261767310606013E-2</v>
      </c>
      <c r="I32" s="264">
        <v>2.0000751126486634E-2</v>
      </c>
      <c r="J32" s="264">
        <v>1.9724106450593026E-2</v>
      </c>
      <c r="K32" s="264">
        <v>1.4996984657678923E-2</v>
      </c>
      <c r="L32" s="264">
        <v>1.5984311085272977E-2</v>
      </c>
      <c r="M32" s="264">
        <v>1.618224627203E-2</v>
      </c>
      <c r="N32" s="264">
        <v>1.670268205242436E-2</v>
      </c>
      <c r="O32" s="264">
        <v>1.5167394383252786E-2</v>
      </c>
      <c r="P32" s="264">
        <v>1.6088773664180791E-2</v>
      </c>
      <c r="Q32" s="264">
        <v>1.6164865843173858E-2</v>
      </c>
    </row>
    <row r="33" spans="1:17" x14ac:dyDescent="0.25">
      <c r="A33" s="156" t="s">
        <v>261</v>
      </c>
      <c r="B33" s="204">
        <v>381.12734584182766</v>
      </c>
      <c r="C33" s="204">
        <v>494.23793903792244</v>
      </c>
      <c r="D33" s="204">
        <v>439.91441599466589</v>
      </c>
      <c r="E33" s="204">
        <v>318.73963344354473</v>
      </c>
      <c r="F33" s="204">
        <v>392.46076485811551</v>
      </c>
      <c r="G33" s="204">
        <v>502.15074189704364</v>
      </c>
      <c r="H33" s="204">
        <v>312.61563027277998</v>
      </c>
      <c r="I33" s="204">
        <v>411.98157046831375</v>
      </c>
      <c r="J33" s="204">
        <v>382.00206479250465</v>
      </c>
      <c r="K33" s="204">
        <v>267.09774826359069</v>
      </c>
      <c r="L33" s="204">
        <v>292.77284624601816</v>
      </c>
      <c r="M33" s="204">
        <v>295.64960119800492</v>
      </c>
      <c r="N33" s="204">
        <v>304.38989173907237</v>
      </c>
      <c r="O33" s="204">
        <v>261.39335644786502</v>
      </c>
      <c r="P33" s="204">
        <v>274.4499956487</v>
      </c>
      <c r="Q33" s="204">
        <v>271.75509049905833</v>
      </c>
    </row>
    <row r="34" spans="1:17" x14ac:dyDescent="0.25">
      <c r="A34" s="150" t="s">
        <v>33</v>
      </c>
      <c r="B34" s="87">
        <v>3.4543328705855814</v>
      </c>
      <c r="C34" s="87">
        <v>1.5738837848293648</v>
      </c>
      <c r="D34" s="87">
        <v>3.3148596923723455</v>
      </c>
      <c r="E34" s="87">
        <v>2.4283069721706609</v>
      </c>
      <c r="F34" s="87">
        <v>3.4969902127663501</v>
      </c>
      <c r="G34" s="87">
        <v>1.8689427010515558</v>
      </c>
      <c r="H34" s="87">
        <v>1.2818877027051421</v>
      </c>
      <c r="I34" s="87">
        <v>1.2894599890094651</v>
      </c>
      <c r="J34" s="87">
        <v>0</v>
      </c>
      <c r="K34" s="87">
        <v>0</v>
      </c>
      <c r="L34" s="87">
        <v>1.2416595787629328</v>
      </c>
      <c r="M34" s="87">
        <v>0.60979157944124818</v>
      </c>
      <c r="N34" s="87">
        <v>11.104802732971706</v>
      </c>
      <c r="O34" s="87">
        <v>7.5821445133083287</v>
      </c>
      <c r="P34" s="87">
        <v>8.1000692025811123</v>
      </c>
      <c r="Q34" s="87">
        <v>9.3004479188494322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5.2598895413159829E-14</v>
      </c>
      <c r="D36" s="87">
        <v>0</v>
      </c>
      <c r="E36" s="87">
        <v>5.1118321627732538E-14</v>
      </c>
      <c r="F36" s="87">
        <v>0</v>
      </c>
      <c r="G36" s="87">
        <v>5.1721143631878755E-14</v>
      </c>
      <c r="H36" s="87">
        <v>0</v>
      </c>
      <c r="I36" s="87">
        <v>5.2352232914917667E-14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59.485163814005169</v>
      </c>
      <c r="C37" s="87">
        <v>79.426285569835358</v>
      </c>
      <c r="D37" s="87">
        <v>94.574946713478042</v>
      </c>
      <c r="E37" s="87">
        <v>34.109102225730958</v>
      </c>
      <c r="F37" s="87">
        <v>37.814424797949734</v>
      </c>
      <c r="G37" s="87">
        <v>26.155528399093214</v>
      </c>
      <c r="H37" s="87">
        <v>33.98537923882715</v>
      </c>
      <c r="I37" s="87">
        <v>115.00155016884854</v>
      </c>
      <c r="J37" s="87">
        <v>97.260512749858108</v>
      </c>
      <c r="K37" s="87">
        <v>20.098743130722106</v>
      </c>
      <c r="L37" s="87">
        <v>16.670084396161375</v>
      </c>
      <c r="M37" s="87">
        <v>11.454923428825417</v>
      </c>
      <c r="N37" s="87">
        <v>11.753365196444735</v>
      </c>
      <c r="O37" s="87">
        <v>17.152290386739818</v>
      </c>
      <c r="P37" s="87">
        <v>18.114973811016657</v>
      </c>
      <c r="Q37" s="87">
        <v>17.996140800329009</v>
      </c>
    </row>
    <row r="38" spans="1:17" x14ac:dyDescent="0.25">
      <c r="A38" s="150" t="s">
        <v>29</v>
      </c>
      <c r="B38" s="87">
        <v>45.764689622696871</v>
      </c>
      <c r="C38" s="87">
        <v>28.312437904952084</v>
      </c>
      <c r="D38" s="87">
        <v>28.989884112591838</v>
      </c>
      <c r="E38" s="87">
        <v>24.063968405653156</v>
      </c>
      <c r="F38" s="87">
        <v>26.540029407465827</v>
      </c>
      <c r="G38" s="87">
        <v>20.861362306856666</v>
      </c>
      <c r="H38" s="87">
        <v>25.361827478824907</v>
      </c>
      <c r="I38" s="87">
        <v>15.821829159899401</v>
      </c>
      <c r="J38" s="87">
        <v>14.827195299429901</v>
      </c>
      <c r="K38" s="87">
        <v>12.184396941689789</v>
      </c>
      <c r="L38" s="87">
        <v>11.327448996087591</v>
      </c>
      <c r="M38" s="87">
        <v>18.293966131576816</v>
      </c>
      <c r="N38" s="87">
        <v>22.638701666173642</v>
      </c>
      <c r="O38" s="87">
        <v>4.3300468560736967</v>
      </c>
      <c r="P38" s="87">
        <v>2.5986203019644911</v>
      </c>
      <c r="Q38" s="87">
        <v>0.86515130180042021</v>
      </c>
    </row>
    <row r="39" spans="1:17" x14ac:dyDescent="0.25">
      <c r="A39" s="150" t="s">
        <v>28</v>
      </c>
      <c r="B39" s="87">
        <v>7.8321078523365895</v>
      </c>
      <c r="C39" s="87">
        <v>7.9011762344345815</v>
      </c>
      <c r="D39" s="87">
        <v>6.9113137653210339</v>
      </c>
      <c r="E39" s="87">
        <v>7.7441757642190021</v>
      </c>
      <c r="F39" s="87">
        <v>4.8329328691396061</v>
      </c>
      <c r="G39" s="87">
        <v>2.8461588744450212</v>
      </c>
      <c r="H39" s="87">
        <v>4.7574415909092798</v>
      </c>
      <c r="I39" s="87">
        <v>3.8749926768171847</v>
      </c>
      <c r="J39" s="87">
        <v>1.9259452723820731</v>
      </c>
      <c r="K39" s="87">
        <v>2.8247259758773131</v>
      </c>
      <c r="L39" s="87">
        <v>2.8493039077739861</v>
      </c>
      <c r="M39" s="87">
        <v>0</v>
      </c>
      <c r="N39" s="87">
        <v>0.95252474667821729</v>
      </c>
      <c r="O39" s="87">
        <v>0.95070166720496108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178.80435633506517</v>
      </c>
      <c r="C40" s="87">
        <v>315.5876956001411</v>
      </c>
      <c r="D40" s="87">
        <v>170.82852276442233</v>
      </c>
      <c r="E40" s="87">
        <v>196.06574868249251</v>
      </c>
      <c r="F40" s="87">
        <v>186.41600767592695</v>
      </c>
      <c r="G40" s="87">
        <v>389.87258775848846</v>
      </c>
      <c r="H40" s="87">
        <v>184.33066569763184</v>
      </c>
      <c r="I40" s="87">
        <v>230.49804645950977</v>
      </c>
      <c r="J40" s="87">
        <v>219.77937136104745</v>
      </c>
      <c r="K40" s="87">
        <v>192.36047756776867</v>
      </c>
      <c r="L40" s="87">
        <v>204.00488403063804</v>
      </c>
      <c r="M40" s="87">
        <v>212.73944326423424</v>
      </c>
      <c r="N40" s="87">
        <v>196.8003050295076</v>
      </c>
      <c r="O40" s="87">
        <v>166.97267502536121</v>
      </c>
      <c r="P40" s="87">
        <v>181.63585150678938</v>
      </c>
      <c r="Q40" s="87">
        <v>181.34579363027282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18.724571575096284</v>
      </c>
      <c r="C42" s="87">
        <v>11.933484831199172</v>
      </c>
      <c r="D42" s="87">
        <v>9.1160299006918279</v>
      </c>
      <c r="E42" s="87">
        <v>12.595609838340048</v>
      </c>
      <c r="F42" s="87">
        <v>19.019698395722763</v>
      </c>
      <c r="G42" s="87">
        <v>14.951860583620249</v>
      </c>
      <c r="H42" s="87">
        <v>21.421276546803782</v>
      </c>
      <c r="I42" s="87">
        <v>18.517843834651849</v>
      </c>
      <c r="J42" s="87">
        <v>11.919367723451535</v>
      </c>
      <c r="K42" s="87">
        <v>27.620823583542499</v>
      </c>
      <c r="L42" s="87">
        <v>35.723920071358037</v>
      </c>
      <c r="M42" s="87">
        <v>27.462785519058603</v>
      </c>
      <c r="N42" s="87">
        <v>36.274232609515217</v>
      </c>
      <c r="O42" s="87">
        <v>36.741527356066122</v>
      </c>
      <c r="P42" s="87">
        <v>37.620771918035558</v>
      </c>
      <c r="Q42" s="87">
        <v>33.567649050713229</v>
      </c>
    </row>
    <row r="43" spans="1:17" x14ac:dyDescent="0.25">
      <c r="A43" s="150" t="s">
        <v>22</v>
      </c>
      <c r="B43" s="87">
        <v>67.062123772042028</v>
      </c>
      <c r="C43" s="87">
        <v>49.502975112530713</v>
      </c>
      <c r="D43" s="87">
        <v>126.17885904578846</v>
      </c>
      <c r="E43" s="87">
        <v>41.73272155493833</v>
      </c>
      <c r="F43" s="87">
        <v>114.3406814991443</v>
      </c>
      <c r="G43" s="87">
        <v>45.594301273488419</v>
      </c>
      <c r="H43" s="87">
        <v>41.477152017077884</v>
      </c>
      <c r="I43" s="87">
        <v>26.977848179577478</v>
      </c>
      <c r="J43" s="87">
        <v>36.289672386335546</v>
      </c>
      <c r="K43" s="87">
        <v>12.008581063990327</v>
      </c>
      <c r="L43" s="87">
        <v>20.955545265236221</v>
      </c>
      <c r="M43" s="87">
        <v>25.088691274868573</v>
      </c>
      <c r="N43" s="87">
        <v>24.865959757781248</v>
      </c>
      <c r="O43" s="87">
        <v>27.66397064311089</v>
      </c>
      <c r="P43" s="87">
        <v>26.379708908312789</v>
      </c>
      <c r="Q43" s="87">
        <v>28.679907797093385</v>
      </c>
    </row>
    <row r="44" spans="1:17" x14ac:dyDescent="0.25">
      <c r="A44" s="156" t="s">
        <v>260</v>
      </c>
      <c r="B44" s="204">
        <v>61.364581146111824</v>
      </c>
      <c r="C44" s="204">
        <v>75.049817021885872</v>
      </c>
      <c r="D44" s="204">
        <v>71.187056771856106</v>
      </c>
      <c r="E44" s="204">
        <v>67.174368811475134</v>
      </c>
      <c r="F44" s="204">
        <v>84.604890893598167</v>
      </c>
      <c r="G44" s="204">
        <v>93.581530638336304</v>
      </c>
      <c r="H44" s="204">
        <v>54.073726056087217</v>
      </c>
      <c r="I44" s="204">
        <v>66.506617434148382</v>
      </c>
      <c r="J44" s="204">
        <v>65.586716900988932</v>
      </c>
      <c r="K44" s="204">
        <v>49.868063203546811</v>
      </c>
      <c r="L44" s="204">
        <v>53.151126953870808</v>
      </c>
      <c r="M44" s="204">
        <v>53.809302222347533</v>
      </c>
      <c r="N44" s="204">
        <v>55.539858396305164</v>
      </c>
      <c r="O44" s="204">
        <v>50.434710643641374</v>
      </c>
      <c r="P44" s="204">
        <v>53.08549654035798</v>
      </c>
      <c r="Q44" s="204">
        <v>53.338518577120752</v>
      </c>
    </row>
    <row r="45" spans="1:17" x14ac:dyDescent="0.25">
      <c r="A45" s="299" t="s">
        <v>271</v>
      </c>
      <c r="B45" s="298">
        <v>27.614061515750322</v>
      </c>
      <c r="C45" s="298">
        <v>33.772417659848642</v>
      </c>
      <c r="D45" s="298">
        <v>32.034175547335238</v>
      </c>
      <c r="E45" s="298">
        <v>30.22846596516381</v>
      </c>
      <c r="F45" s="298">
        <v>38.072200902119171</v>
      </c>
      <c r="G45" s="298">
        <v>42.111688787251339</v>
      </c>
      <c r="H45" s="298">
        <v>24.333176725239248</v>
      </c>
      <c r="I45" s="298">
        <v>29.927977845366776</v>
      </c>
      <c r="J45" s="298">
        <v>29.514022605445014</v>
      </c>
      <c r="K45" s="298">
        <v>22.440628441596061</v>
      </c>
      <c r="L45" s="298">
        <v>23.918007129241865</v>
      </c>
      <c r="M45" s="298">
        <v>24.214186000056387</v>
      </c>
      <c r="N45" s="298">
        <v>24.992936278337325</v>
      </c>
      <c r="O45" s="298">
        <v>22.695619789638624</v>
      </c>
      <c r="P45" s="298">
        <v>23.888473443161097</v>
      </c>
      <c r="Q45" s="298">
        <v>24.002333359704341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0.80262168641452603</v>
      </c>
      <c r="C47" s="83">
        <v>3.5608566321775781</v>
      </c>
      <c r="D47" s="83">
        <v>3.6125266560644747</v>
      </c>
      <c r="E47" s="83">
        <v>5.2210640789047691</v>
      </c>
      <c r="F47" s="83">
        <v>2.0084673969682592</v>
      </c>
      <c r="G47" s="83">
        <v>3.3586567117184756</v>
      </c>
      <c r="H47" s="83">
        <v>7.5627528819356966</v>
      </c>
      <c r="I47" s="83">
        <v>2.5223019862505458</v>
      </c>
      <c r="J47" s="83">
        <v>1.2445459911854972</v>
      </c>
      <c r="K47" s="83">
        <v>1.2426575648760247</v>
      </c>
      <c r="L47" s="83">
        <v>2.9404461771485635</v>
      </c>
      <c r="M47" s="83">
        <v>1.6834395374048272</v>
      </c>
      <c r="N47" s="83">
        <v>1.6827320684344684</v>
      </c>
      <c r="O47" s="83">
        <v>1.6825233776521034</v>
      </c>
      <c r="P47" s="83">
        <v>2.5274671600775096</v>
      </c>
      <c r="Q47" s="83">
        <v>2.1073672226608813</v>
      </c>
    </row>
    <row r="48" spans="1:17" x14ac:dyDescent="0.25">
      <c r="A48" s="154" t="s">
        <v>125</v>
      </c>
      <c r="B48" s="83">
        <v>6.9383102505652001</v>
      </c>
      <c r="C48" s="83">
        <v>6.3014968536641653</v>
      </c>
      <c r="D48" s="83">
        <v>10.806518713290927</v>
      </c>
      <c r="E48" s="83">
        <v>3.4643104539860188</v>
      </c>
      <c r="F48" s="83">
        <v>5.8180341117285002</v>
      </c>
      <c r="G48" s="83">
        <v>1.5738943587116225</v>
      </c>
      <c r="H48" s="83">
        <v>2.4726658810303785</v>
      </c>
      <c r="I48" s="83">
        <v>9.8977434322769806</v>
      </c>
      <c r="J48" s="83">
        <v>9.2940159480593678</v>
      </c>
      <c r="K48" s="83">
        <v>1.6740426105369588</v>
      </c>
      <c r="L48" s="83">
        <v>1.1396883444168668</v>
      </c>
      <c r="M48" s="83">
        <v>0.5920759671314838</v>
      </c>
      <c r="N48" s="83">
        <v>0.74932403367416012</v>
      </c>
      <c r="O48" s="83">
        <v>1.5893116164548009</v>
      </c>
      <c r="P48" s="83">
        <v>1.5594272781809426</v>
      </c>
      <c r="Q48" s="83">
        <v>1.5952877591718408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19.873129578770595</v>
      </c>
      <c r="C50" s="83">
        <v>23.910064174006898</v>
      </c>
      <c r="D50" s="83">
        <v>17.615130177979839</v>
      </c>
      <c r="E50" s="83">
        <v>21.543091432273023</v>
      </c>
      <c r="F50" s="83">
        <v>30.245699393422413</v>
      </c>
      <c r="G50" s="83">
        <v>37.179137716821238</v>
      </c>
      <c r="H50" s="83">
        <v>14.297757962273174</v>
      </c>
      <c r="I50" s="83">
        <v>17.50793242683925</v>
      </c>
      <c r="J50" s="83">
        <v>18.975460666200149</v>
      </c>
      <c r="K50" s="83">
        <v>19.523928266183077</v>
      </c>
      <c r="L50" s="83">
        <v>19.837872607676434</v>
      </c>
      <c r="M50" s="83">
        <v>21.938670495520075</v>
      </c>
      <c r="N50" s="83">
        <v>22.560880176228697</v>
      </c>
      <c r="O50" s="83">
        <v>19.42378479553172</v>
      </c>
      <c r="P50" s="83">
        <v>19.801579004902646</v>
      </c>
      <c r="Q50" s="83">
        <v>20.299678377871619</v>
      </c>
    </row>
    <row r="51" spans="1:17" x14ac:dyDescent="0.25">
      <c r="A51" s="299" t="s">
        <v>270</v>
      </c>
      <c r="B51" s="298">
        <v>28.166342746065329</v>
      </c>
      <c r="C51" s="298">
        <v>34.447866013045619</v>
      </c>
      <c r="D51" s="298">
        <v>32.674859058281953</v>
      </c>
      <c r="E51" s="298">
        <v>30.833035284467087</v>
      </c>
      <c r="F51" s="298">
        <v>38.833644920161561</v>
      </c>
      <c r="G51" s="298">
        <v>42.953922562996361</v>
      </c>
      <c r="H51" s="298">
        <v>24.819840259744037</v>
      </c>
      <c r="I51" s="298">
        <v>30.526537402274105</v>
      </c>
      <c r="J51" s="298">
        <v>30.104303057553913</v>
      </c>
      <c r="K51" s="298">
        <v>22.889441010427987</v>
      </c>
      <c r="L51" s="298">
        <v>24.396367271826698</v>
      </c>
      <c r="M51" s="298">
        <v>24.698469720057517</v>
      </c>
      <c r="N51" s="298">
        <v>25.492795003904064</v>
      </c>
      <c r="O51" s="298">
        <v>23.14953218543139</v>
      </c>
      <c r="P51" s="298">
        <v>24.366242912024312</v>
      </c>
      <c r="Q51" s="298">
        <v>24.482380026898422</v>
      </c>
    </row>
    <row r="52" spans="1:17" x14ac:dyDescent="0.25">
      <c r="A52" s="150" t="s">
        <v>33</v>
      </c>
      <c r="B52" s="87">
        <v>0.25528455161622582</v>
      </c>
      <c r="C52" s="87">
        <v>0.10969804917332955</v>
      </c>
      <c r="D52" s="87">
        <v>0.24621282983269999</v>
      </c>
      <c r="E52" s="87">
        <v>0.23490042247198856</v>
      </c>
      <c r="F52" s="87">
        <v>0.34602408284289027</v>
      </c>
      <c r="G52" s="87">
        <v>0.15986916548677596</v>
      </c>
      <c r="H52" s="87">
        <v>0.10177433541729784</v>
      </c>
      <c r="I52" s="87">
        <v>9.5544925804541186E-2</v>
      </c>
      <c r="J52" s="87">
        <v>0</v>
      </c>
      <c r="K52" s="87">
        <v>0</v>
      </c>
      <c r="L52" s="87">
        <v>0.10346582170611432</v>
      </c>
      <c r="M52" s="87">
        <v>5.0941786490992055E-2</v>
      </c>
      <c r="N52" s="87">
        <v>0.93003239369430968</v>
      </c>
      <c r="O52" s="87">
        <v>0.67149028127817512</v>
      </c>
      <c r="P52" s="87">
        <v>0.71914103451811573</v>
      </c>
      <c r="Q52" s="87">
        <v>0.83787611835163545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3.6660878465821347E-15</v>
      </c>
      <c r="D54" s="87">
        <v>0</v>
      </c>
      <c r="E54" s="87">
        <v>4.9448918460583589E-15</v>
      </c>
      <c r="F54" s="87">
        <v>0</v>
      </c>
      <c r="G54" s="87">
        <v>4.4242212807261651E-15</v>
      </c>
      <c r="H54" s="87">
        <v>0</v>
      </c>
      <c r="I54" s="87">
        <v>3.8791356476289635E-15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4.3961146597611389</v>
      </c>
      <c r="C55" s="87">
        <v>5.5359288049589637</v>
      </c>
      <c r="D55" s="87">
        <v>7.0246005630897335</v>
      </c>
      <c r="E55" s="87">
        <v>3.2995179830177372</v>
      </c>
      <c r="F55" s="87">
        <v>3.7417038260999709</v>
      </c>
      <c r="G55" s="87">
        <v>2.2373411960013607</v>
      </c>
      <c r="H55" s="87">
        <v>2.6982389944433858</v>
      </c>
      <c r="I55" s="87">
        <v>8.5212528282715105</v>
      </c>
      <c r="J55" s="87">
        <v>7.6647751968179021</v>
      </c>
      <c r="K55" s="87">
        <v>1.7223993772512072</v>
      </c>
      <c r="L55" s="87">
        <v>1.3890956985790872</v>
      </c>
      <c r="M55" s="87">
        <v>0.95694050763472216</v>
      </c>
      <c r="N55" s="87">
        <v>0.9843498016544856</v>
      </c>
      <c r="O55" s="87">
        <v>1.5190420435987404</v>
      </c>
      <c r="P55" s="87">
        <v>1.6082851492888393</v>
      </c>
      <c r="Q55" s="87">
        <v>1.6212699356693505</v>
      </c>
    </row>
    <row r="56" spans="1:17" x14ac:dyDescent="0.25">
      <c r="A56" s="150" t="s">
        <v>29</v>
      </c>
      <c r="B56" s="87">
        <v>3.3821344693412243</v>
      </c>
      <c r="C56" s="87">
        <v>1.9733472289702738</v>
      </c>
      <c r="D56" s="87">
        <v>2.1532378641266239</v>
      </c>
      <c r="E56" s="87">
        <v>2.3278096260571313</v>
      </c>
      <c r="F56" s="87">
        <v>2.6261123925414003</v>
      </c>
      <c r="G56" s="87">
        <v>1.7844787756403551</v>
      </c>
      <c r="H56" s="87">
        <v>2.0135797630155494</v>
      </c>
      <c r="I56" s="87">
        <v>1.1723477316546795</v>
      </c>
      <c r="J56" s="87">
        <v>1.1684815919255074</v>
      </c>
      <c r="K56" s="87">
        <v>1.0441646807490697</v>
      </c>
      <c r="L56" s="87">
        <v>0.94390108066654743</v>
      </c>
      <c r="M56" s="87">
        <v>1.5282718688935499</v>
      </c>
      <c r="N56" s="87">
        <v>1.89600179372916</v>
      </c>
      <c r="O56" s="87">
        <v>0.38347783746790309</v>
      </c>
      <c r="P56" s="87">
        <v>0.2307109291953989</v>
      </c>
      <c r="Q56" s="87">
        <v>7.7941365928220485E-2</v>
      </c>
    </row>
    <row r="57" spans="1:17" x14ac:dyDescent="0.25">
      <c r="A57" s="150" t="s">
        <v>28</v>
      </c>
      <c r="B57" s="87">
        <v>0.57881397543333013</v>
      </c>
      <c r="C57" s="87">
        <v>0.55070369708784883</v>
      </c>
      <c r="D57" s="87">
        <v>0.51334122042539965</v>
      </c>
      <c r="E57" s="87">
        <v>0.74912693475746106</v>
      </c>
      <c r="F57" s="87">
        <v>0.47821442490180199</v>
      </c>
      <c r="G57" s="87">
        <v>0.24346013596045246</v>
      </c>
      <c r="H57" s="87">
        <v>0.37771284893336377</v>
      </c>
      <c r="I57" s="87">
        <v>0.28712475839133672</v>
      </c>
      <c r="J57" s="87">
        <v>0.15177729519222949</v>
      </c>
      <c r="K57" s="87">
        <v>0.24207017474239406</v>
      </c>
      <c r="L57" s="87">
        <v>0.23742866011793123</v>
      </c>
      <c r="M57" s="87">
        <v>0</v>
      </c>
      <c r="N57" s="87">
        <v>7.9774390550487739E-2</v>
      </c>
      <c r="O57" s="87">
        <v>8.419609106666065E-2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13.21412603941873</v>
      </c>
      <c r="C58" s="87">
        <v>21.996131406992898</v>
      </c>
      <c r="D58" s="87">
        <v>12.688372332244032</v>
      </c>
      <c r="E58" s="87">
        <v>18.966270626252363</v>
      </c>
      <c r="F58" s="87">
        <v>18.445698774852605</v>
      </c>
      <c r="G58" s="87">
        <v>33.349660862288793</v>
      </c>
      <c r="H58" s="87">
        <v>14.634769456650103</v>
      </c>
      <c r="I58" s="87">
        <v>17.079179606017146</v>
      </c>
      <c r="J58" s="87">
        <v>17.320076018032765</v>
      </c>
      <c r="K58" s="87">
        <v>16.484690839400059</v>
      </c>
      <c r="L58" s="87">
        <v>16.999452441964799</v>
      </c>
      <c r="M58" s="87">
        <v>17.772182598699342</v>
      </c>
      <c r="N58" s="87">
        <v>16.482117077408297</v>
      </c>
      <c r="O58" s="87">
        <v>14.787442829895024</v>
      </c>
      <c r="P58" s="87">
        <v>16.126009653911144</v>
      </c>
      <c r="Q58" s="87">
        <v>16.337418474047755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1.3837965354925557</v>
      </c>
      <c r="C60" s="87">
        <v>0.83175137735089844</v>
      </c>
      <c r="D60" s="87">
        <v>0.6770975929549925</v>
      </c>
      <c r="E60" s="87">
        <v>1.218426708907244</v>
      </c>
      <c r="F60" s="87">
        <v>1.8819823027534692</v>
      </c>
      <c r="G60" s="87">
        <v>1.2789806090005158</v>
      </c>
      <c r="H60" s="87">
        <v>1.7007232222763398</v>
      </c>
      <c r="I60" s="87">
        <v>1.3721139316629887</v>
      </c>
      <c r="J60" s="87">
        <v>0.93932544159445086</v>
      </c>
      <c r="K60" s="87">
        <v>2.3670181279514577</v>
      </c>
      <c r="L60" s="87">
        <v>2.9768261832515668</v>
      </c>
      <c r="M60" s="87">
        <v>2.2942320024190854</v>
      </c>
      <c r="N60" s="87">
        <v>3.0379838520754734</v>
      </c>
      <c r="O60" s="87">
        <v>3.253905078650317</v>
      </c>
      <c r="P60" s="87">
        <v>3.340050579800617</v>
      </c>
      <c r="Q60" s="87">
        <v>3.0241050467901549</v>
      </c>
    </row>
    <row r="61" spans="1:17" x14ac:dyDescent="0.25">
      <c r="A61" s="150" t="s">
        <v>22</v>
      </c>
      <c r="B61" s="87">
        <v>4.9560725150021234</v>
      </c>
      <c r="C61" s="87">
        <v>3.4503054485114015</v>
      </c>
      <c r="D61" s="87">
        <v>9.3719966556084717</v>
      </c>
      <c r="E61" s="87">
        <v>4.0369829830031563</v>
      </c>
      <c r="F61" s="87">
        <v>11.313909116169418</v>
      </c>
      <c r="G61" s="87">
        <v>3.9001318186181058</v>
      </c>
      <c r="H61" s="87">
        <v>3.2930416390079964</v>
      </c>
      <c r="I61" s="87">
        <v>1.9989736204719</v>
      </c>
      <c r="J61" s="87">
        <v>2.8598675139910572</v>
      </c>
      <c r="K61" s="87">
        <v>1.0290978103337978</v>
      </c>
      <c r="L61" s="87">
        <v>1.7461973855406507</v>
      </c>
      <c r="M61" s="87">
        <v>2.0959009559198218</v>
      </c>
      <c r="N61" s="87">
        <v>2.0825356947918507</v>
      </c>
      <c r="O61" s="87">
        <v>2.4499780234745723</v>
      </c>
      <c r="P61" s="87">
        <v>2.3420455653101988</v>
      </c>
      <c r="Q61" s="87">
        <v>2.5837690861113072</v>
      </c>
    </row>
    <row r="62" spans="1:17" x14ac:dyDescent="0.25">
      <c r="A62" s="303" t="s">
        <v>269</v>
      </c>
      <c r="B62" s="302">
        <v>1.8409374343833549</v>
      </c>
      <c r="C62" s="302">
        <v>2.2514945106565758</v>
      </c>
      <c r="D62" s="302">
        <v>2.1356117031556829</v>
      </c>
      <c r="E62" s="302">
        <v>2.0152310643442539</v>
      </c>
      <c r="F62" s="302">
        <v>2.5381467268079447</v>
      </c>
      <c r="G62" s="302">
        <v>2.8074459191500889</v>
      </c>
      <c r="H62" s="302">
        <v>1.6222117816826165</v>
      </c>
      <c r="I62" s="302">
        <v>1.9951985230244516</v>
      </c>
      <c r="J62" s="302">
        <v>1.9676015070296675</v>
      </c>
      <c r="K62" s="302">
        <v>1.4960418961064041</v>
      </c>
      <c r="L62" s="302">
        <v>1.5945338086161243</v>
      </c>
      <c r="M62" s="302">
        <v>1.6142790666704259</v>
      </c>
      <c r="N62" s="302">
        <v>1.6661957518891546</v>
      </c>
      <c r="O62" s="302">
        <v>1.5130413193092416</v>
      </c>
      <c r="P62" s="302">
        <v>1.5925648962107395</v>
      </c>
      <c r="Q62" s="302">
        <v>1.6001555573136224</v>
      </c>
    </row>
    <row r="63" spans="1:17" x14ac:dyDescent="0.25">
      <c r="A63" s="152" t="s">
        <v>268</v>
      </c>
      <c r="B63" s="151">
        <v>3.6818748687667098</v>
      </c>
      <c r="C63" s="151">
        <v>4.5029890213131516</v>
      </c>
      <c r="D63" s="151">
        <v>4.2712234063113659</v>
      </c>
      <c r="E63" s="151">
        <v>4.0304621286885078</v>
      </c>
      <c r="F63" s="151">
        <v>5.0762934536158895</v>
      </c>
      <c r="G63" s="151">
        <v>5.6148918383001778</v>
      </c>
      <c r="H63" s="151">
        <v>3.244423563365233</v>
      </c>
      <c r="I63" s="151">
        <v>3.9903970460489031</v>
      </c>
      <c r="J63" s="151">
        <v>3.935203014059335</v>
      </c>
      <c r="K63" s="151">
        <v>2.9920837922128083</v>
      </c>
      <c r="L63" s="151">
        <v>3.1890676172322485</v>
      </c>
      <c r="M63" s="151">
        <v>3.2285581333408517</v>
      </c>
      <c r="N63" s="151">
        <v>3.3323915037783092</v>
      </c>
      <c r="O63" s="151">
        <v>3.0260826386184831</v>
      </c>
      <c r="P63" s="151">
        <v>3.185129792421479</v>
      </c>
      <c r="Q63" s="151">
        <v>3.2003111146272447</v>
      </c>
    </row>
    <row r="64" spans="1:17" x14ac:dyDescent="0.25">
      <c r="A64" s="301" t="s">
        <v>267</v>
      </c>
      <c r="B64" s="300">
        <v>6.1364581146111832E-2</v>
      </c>
      <c r="C64" s="300">
        <v>7.5049817021885859E-2</v>
      </c>
      <c r="D64" s="300">
        <v>7.1187056771856105E-2</v>
      </c>
      <c r="E64" s="300">
        <v>6.7174368811475135E-2</v>
      </c>
      <c r="F64" s="300">
        <v>8.4604890893598156E-2</v>
      </c>
      <c r="G64" s="300">
        <v>9.3581530638336297E-2</v>
      </c>
      <c r="H64" s="300">
        <v>5.4073726056087221E-2</v>
      </c>
      <c r="I64" s="300">
        <v>6.6506617434148388E-2</v>
      </c>
      <c r="J64" s="300">
        <v>6.5586716900988926E-2</v>
      </c>
      <c r="K64" s="300">
        <v>4.9868063203546809E-2</v>
      </c>
      <c r="L64" s="300">
        <v>5.3151126953870809E-2</v>
      </c>
      <c r="M64" s="300">
        <v>5.3809302222347526E-2</v>
      </c>
      <c r="N64" s="300">
        <v>5.5539858396305153E-2</v>
      </c>
      <c r="O64" s="300">
        <v>5.0434710643641384E-2</v>
      </c>
      <c r="P64" s="300">
        <v>5.308549654035799E-2</v>
      </c>
      <c r="Q64" s="300">
        <v>5.3338518577120748E-2</v>
      </c>
    </row>
    <row r="65" spans="1:17" x14ac:dyDescent="0.25">
      <c r="A65" s="156" t="s">
        <v>259</v>
      </c>
      <c r="B65" s="204">
        <v>55.551094511217023</v>
      </c>
      <c r="C65" s="204">
        <v>67.939834356654558</v>
      </c>
      <c r="D65" s="204">
        <v>64.443019814522359</v>
      </c>
      <c r="E65" s="204">
        <v>60.810481239861687</v>
      </c>
      <c r="F65" s="204">
        <v>76.589690703678315</v>
      </c>
      <c r="G65" s="204">
        <v>84.71591194628337</v>
      </c>
      <c r="H65" s="204">
        <v>48.950952008668423</v>
      </c>
      <c r="I65" s="204">
        <v>60.205990519334314</v>
      </c>
      <c r="J65" s="204">
        <v>59.37323845773733</v>
      </c>
      <c r="K65" s="204">
        <v>45.143720373737104</v>
      </c>
      <c r="L65" s="204">
        <v>48.115757031925142</v>
      </c>
      <c r="M65" s="204">
        <v>48.711578853914588</v>
      </c>
      <c r="N65" s="204">
        <v>50.278187600865706</v>
      </c>
      <c r="O65" s="204">
        <v>45.656685424770082</v>
      </c>
      <c r="P65" s="204">
        <v>48.056344236534585</v>
      </c>
      <c r="Q65" s="204">
        <v>48.285395764551403</v>
      </c>
    </row>
    <row r="66" spans="1:17" x14ac:dyDescent="0.25">
      <c r="A66" s="299" t="s">
        <v>266</v>
      </c>
      <c r="B66" s="298">
        <v>36.108211432291064</v>
      </c>
      <c r="C66" s="298">
        <v>44.160892331825465</v>
      </c>
      <c r="D66" s="298">
        <v>41.887962879439534</v>
      </c>
      <c r="E66" s="298">
        <v>39.526812805910097</v>
      </c>
      <c r="F66" s="298">
        <v>49.783298957390905</v>
      </c>
      <c r="G66" s="298">
        <v>55.065342765084189</v>
      </c>
      <c r="H66" s="298">
        <v>31.818118805634473</v>
      </c>
      <c r="I66" s="298">
        <v>39.133893837567307</v>
      </c>
      <c r="J66" s="298">
        <v>38.592604997529264</v>
      </c>
      <c r="K66" s="298">
        <v>29.343418242929118</v>
      </c>
      <c r="L66" s="298">
        <v>31.275242070751343</v>
      </c>
      <c r="M66" s="298">
        <v>31.662526255044487</v>
      </c>
      <c r="N66" s="298">
        <v>32.680821940562709</v>
      </c>
      <c r="O66" s="298">
        <v>29.676845526100557</v>
      </c>
      <c r="P66" s="298">
        <v>31.236623753747484</v>
      </c>
      <c r="Q66" s="298">
        <v>31.385507246958415</v>
      </c>
    </row>
    <row r="67" spans="1:17" x14ac:dyDescent="0.25">
      <c r="A67" s="299" t="s">
        <v>265</v>
      </c>
      <c r="B67" s="298">
        <v>4.444087560897362</v>
      </c>
      <c r="C67" s="298">
        <v>5.4351867485323648</v>
      </c>
      <c r="D67" s="298">
        <v>5.1554415851617881</v>
      </c>
      <c r="E67" s="298">
        <v>4.8648384991889353</v>
      </c>
      <c r="F67" s="298">
        <v>6.1271752562942652</v>
      </c>
      <c r="G67" s="298">
        <v>6.7772729557026707</v>
      </c>
      <c r="H67" s="298">
        <v>3.916076160693474</v>
      </c>
      <c r="I67" s="298">
        <v>4.8164792415467454</v>
      </c>
      <c r="J67" s="298">
        <v>4.7498590766189874</v>
      </c>
      <c r="K67" s="298">
        <v>3.6114976298989685</v>
      </c>
      <c r="L67" s="298">
        <v>3.8492605625540119</v>
      </c>
      <c r="M67" s="298">
        <v>3.896926308313168</v>
      </c>
      <c r="N67" s="298">
        <v>4.0222550080692558</v>
      </c>
      <c r="O67" s="298">
        <v>3.6525348339816071</v>
      </c>
      <c r="P67" s="298">
        <v>3.844507538922767</v>
      </c>
      <c r="Q67" s="298">
        <v>3.8628316611641131</v>
      </c>
    </row>
    <row r="68" spans="1:17" x14ac:dyDescent="0.25">
      <c r="A68" s="150" t="s">
        <v>33</v>
      </c>
      <c r="B68" s="87">
        <v>4.0278814702892643E-2</v>
      </c>
      <c r="C68" s="87">
        <v>1.7308165997305516E-2</v>
      </c>
      <c r="D68" s="87">
        <v>3.8847477794954142E-2</v>
      </c>
      <c r="E68" s="87">
        <v>3.7062605357350793E-2</v>
      </c>
      <c r="F68" s="87">
        <v>5.4595704390759885E-2</v>
      </c>
      <c r="G68" s="87">
        <v>2.5224168296044455E-2</v>
      </c>
      <c r="H68" s="87">
        <v>1.6057961877560121E-2</v>
      </c>
      <c r="I68" s="87">
        <v>1.5075085185993429E-2</v>
      </c>
      <c r="J68" s="87">
        <v>0</v>
      </c>
      <c r="K68" s="87">
        <v>0</v>
      </c>
      <c r="L68" s="87">
        <v>1.6324844704462025E-2</v>
      </c>
      <c r="M68" s="87">
        <v>8.0375986941411612E-3</v>
      </c>
      <c r="N68" s="87">
        <v>0.14674057719566216</v>
      </c>
      <c r="O68" s="87">
        <v>0.10594778431817095</v>
      </c>
      <c r="P68" s="87">
        <v>0.11346612355199256</v>
      </c>
      <c r="Q68" s="87">
        <v>0.13220015352045067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5.7843560106604926E-16</v>
      </c>
      <c r="D70" s="87">
        <v>0</v>
      </c>
      <c r="E70" s="87">
        <v>7.8020538701711975E-16</v>
      </c>
      <c r="F70" s="87">
        <v>0</v>
      </c>
      <c r="G70" s="87">
        <v>6.9805394820309629E-16</v>
      </c>
      <c r="H70" s="87">
        <v>0</v>
      </c>
      <c r="I70" s="87">
        <v>6.1205029826137532E-16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0.69361928354905711</v>
      </c>
      <c r="C71" s="87">
        <v>0.87345924041090828</v>
      </c>
      <c r="D71" s="87">
        <v>1.1083419762425719</v>
      </c>
      <c r="E71" s="87">
        <v>0.52059818193239371</v>
      </c>
      <c r="F71" s="87">
        <v>0.59036629569012267</v>
      </c>
      <c r="G71" s="87">
        <v>0.35300785296386561</v>
      </c>
      <c r="H71" s="87">
        <v>0.42572834036854701</v>
      </c>
      <c r="I71" s="87">
        <v>1.3444838770441003</v>
      </c>
      <c r="J71" s="87">
        <v>1.2093487754639873</v>
      </c>
      <c r="K71" s="87">
        <v>0.27176029619282893</v>
      </c>
      <c r="L71" s="87">
        <v>0.21917161807646188</v>
      </c>
      <c r="M71" s="87">
        <v>0.15098614132615271</v>
      </c>
      <c r="N71" s="87">
        <v>0.15531078168519344</v>
      </c>
      <c r="O71" s="87">
        <v>0.23967456163190765</v>
      </c>
      <c r="P71" s="87">
        <v>0.25375534519223053</v>
      </c>
      <c r="Q71" s="87">
        <v>0.25580408571047197</v>
      </c>
    </row>
    <row r="72" spans="1:17" x14ac:dyDescent="0.25">
      <c r="A72" s="150" t="s">
        <v>29</v>
      </c>
      <c r="B72" s="87">
        <v>0.53363341701794809</v>
      </c>
      <c r="C72" s="87">
        <v>0.31135486607763968</v>
      </c>
      <c r="D72" s="87">
        <v>0.33973802328153124</v>
      </c>
      <c r="E72" s="87">
        <v>0.36728196828971593</v>
      </c>
      <c r="F72" s="87">
        <v>0.41434819999277217</v>
      </c>
      <c r="G72" s="87">
        <v>0.28155518808406471</v>
      </c>
      <c r="H72" s="87">
        <v>0.31770275815954546</v>
      </c>
      <c r="I72" s="87">
        <v>0.18497310844591666</v>
      </c>
      <c r="J72" s="87">
        <v>0.18436310864459329</v>
      </c>
      <c r="K72" s="87">
        <v>0.16474837756114208</v>
      </c>
      <c r="L72" s="87">
        <v>0.14892877961210518</v>
      </c>
      <c r="M72" s="87">
        <v>0.24113084412309652</v>
      </c>
      <c r="N72" s="87">
        <v>0.29915129780659599</v>
      </c>
      <c r="O72" s="87">
        <v>6.0505160458185367E-2</v>
      </c>
      <c r="P72" s="87">
        <v>3.6401586810327811E-2</v>
      </c>
      <c r="Q72" s="87">
        <v>1.2297594257221807E-2</v>
      </c>
    </row>
    <row r="73" spans="1:17" x14ac:dyDescent="0.25">
      <c r="A73" s="150" t="s">
        <v>28</v>
      </c>
      <c r="B73" s="87">
        <v>9.1325310193356546E-2</v>
      </c>
      <c r="C73" s="87">
        <v>8.6890068477569068E-2</v>
      </c>
      <c r="D73" s="87">
        <v>8.0995014253566075E-2</v>
      </c>
      <c r="E73" s="87">
        <v>0.11819730102353701</v>
      </c>
      <c r="F73" s="87">
        <v>7.545270595859184E-2</v>
      </c>
      <c r="G73" s="87">
        <v>3.8413157560094321E-2</v>
      </c>
      <c r="H73" s="87">
        <v>5.9595560157356786E-2</v>
      </c>
      <c r="I73" s="87">
        <v>4.5302564791477963E-2</v>
      </c>
      <c r="J73" s="87">
        <v>2.3947432425697482E-2</v>
      </c>
      <c r="K73" s="87">
        <v>3.8193849380292882E-2</v>
      </c>
      <c r="L73" s="87">
        <v>3.7461510872867032E-2</v>
      </c>
      <c r="M73" s="87">
        <v>0</v>
      </c>
      <c r="N73" s="87">
        <v>1.258680901243792E-2</v>
      </c>
      <c r="O73" s="87">
        <v>1.3284465234230597E-2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2.0849257459282389</v>
      </c>
      <c r="C74" s="87">
        <v>3.4705511771611302</v>
      </c>
      <c r="D74" s="87">
        <v>2.0019722886329303</v>
      </c>
      <c r="E74" s="87">
        <v>2.9924995277747106</v>
      </c>
      <c r="F74" s="87">
        <v>2.9103636640519643</v>
      </c>
      <c r="G74" s="87">
        <v>5.2619118617715142</v>
      </c>
      <c r="H74" s="87">
        <v>2.3090749652964728</v>
      </c>
      <c r="I74" s="87">
        <v>2.6947541724434805</v>
      </c>
      <c r="J74" s="87">
        <v>2.7327628254572969</v>
      </c>
      <c r="K74" s="87">
        <v>2.6009556925827866</v>
      </c>
      <c r="L74" s="87">
        <v>2.682174814831277</v>
      </c>
      <c r="M74" s="87">
        <v>2.804096233896376</v>
      </c>
      <c r="N74" s="87">
        <v>2.6005496042327496</v>
      </c>
      <c r="O74" s="87">
        <v>2.3331637809810286</v>
      </c>
      <c r="P74" s="87">
        <v>2.5443629496367084</v>
      </c>
      <c r="Q74" s="87">
        <v>2.5777190483075003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0.2183355157479368</v>
      </c>
      <c r="C76" s="87">
        <v>0.13123379144992958</v>
      </c>
      <c r="D76" s="87">
        <v>0.10683250635317847</v>
      </c>
      <c r="E76" s="87">
        <v>0.19224345275270813</v>
      </c>
      <c r="F76" s="87">
        <v>0.29693930152376713</v>
      </c>
      <c r="G76" s="87">
        <v>0.20179765141436873</v>
      </c>
      <c r="H76" s="87">
        <v>0.26834023091987652</v>
      </c>
      <c r="I76" s="87">
        <v>0.2164922336851591</v>
      </c>
      <c r="J76" s="87">
        <v>0.14820683495401496</v>
      </c>
      <c r="K76" s="87">
        <v>0.37346828850604358</v>
      </c>
      <c r="L76" s="87">
        <v>0.46968384682423531</v>
      </c>
      <c r="M76" s="87">
        <v>0.36198408844497898</v>
      </c>
      <c r="N76" s="87">
        <v>0.47933330815913888</v>
      </c>
      <c r="O76" s="87">
        <v>0.51340137463855473</v>
      </c>
      <c r="P76" s="87">
        <v>0.52699341793437093</v>
      </c>
      <c r="Q76" s="87">
        <v>0.47714350927453875</v>
      </c>
    </row>
    <row r="77" spans="1:17" x14ac:dyDescent="0.25">
      <c r="A77" s="150" t="s">
        <v>22</v>
      </c>
      <c r="B77" s="87">
        <v>0.78196947375793169</v>
      </c>
      <c r="C77" s="87">
        <v>0.54438943895788183</v>
      </c>
      <c r="D77" s="87">
        <v>1.4787142986030564</v>
      </c>
      <c r="E77" s="87">
        <v>0.63695546205851883</v>
      </c>
      <c r="F77" s="87">
        <v>1.7851093846862878</v>
      </c>
      <c r="G77" s="87">
        <v>0.61536307561271797</v>
      </c>
      <c r="H77" s="87">
        <v>0.51957634391411567</v>
      </c>
      <c r="I77" s="87">
        <v>0.31539819995061741</v>
      </c>
      <c r="J77" s="87">
        <v>0.45123009967339689</v>
      </c>
      <c r="K77" s="87">
        <v>0.162371125675875</v>
      </c>
      <c r="L77" s="87">
        <v>0.27551514763260354</v>
      </c>
      <c r="M77" s="87">
        <v>0.33069140182842277</v>
      </c>
      <c r="N77" s="87">
        <v>0.328582629977478</v>
      </c>
      <c r="O77" s="87">
        <v>0.38655770671952888</v>
      </c>
      <c r="P77" s="87">
        <v>0.36952811579713718</v>
      </c>
      <c r="Q77" s="87">
        <v>0.40766727009392939</v>
      </c>
    </row>
    <row r="78" spans="1:17" x14ac:dyDescent="0.25">
      <c r="A78" s="299" t="s">
        <v>264</v>
      </c>
      <c r="B78" s="298">
        <v>14.998795518028592</v>
      </c>
      <c r="C78" s="298">
        <v>18.343755276296729</v>
      </c>
      <c r="D78" s="298">
        <v>17.399615349921035</v>
      </c>
      <c r="E78" s="298">
        <v>16.418829934762652</v>
      </c>
      <c r="F78" s="298">
        <v>20.679216489993141</v>
      </c>
      <c r="G78" s="298">
        <v>22.873296225496507</v>
      </c>
      <c r="H78" s="298">
        <v>13.216757042340472</v>
      </c>
      <c r="I78" s="298">
        <v>16.255617440220263</v>
      </c>
      <c r="J78" s="298">
        <v>16.030774383589076</v>
      </c>
      <c r="K78" s="298">
        <v>12.188804500909017</v>
      </c>
      <c r="L78" s="298">
        <v>12.991254398619787</v>
      </c>
      <c r="M78" s="298">
        <v>13.152126290556939</v>
      </c>
      <c r="N78" s="298">
        <v>13.575110652233739</v>
      </c>
      <c r="O78" s="298">
        <v>12.327305064687922</v>
      </c>
      <c r="P78" s="298">
        <v>12.975212943864339</v>
      </c>
      <c r="Q78" s="298">
        <v>13.037056856428878</v>
      </c>
    </row>
    <row r="79" spans="1:17" x14ac:dyDescent="0.25">
      <c r="A79" s="243" t="s">
        <v>258</v>
      </c>
      <c r="B79" s="278">
        <v>13.866773851302694</v>
      </c>
      <c r="C79" s="278">
        <v>3.8458831608481265</v>
      </c>
      <c r="D79" s="278">
        <v>18.305428384176302</v>
      </c>
      <c r="E79" s="278">
        <v>113.6511721166347</v>
      </c>
      <c r="F79" s="278">
        <v>152.12755915699253</v>
      </c>
      <c r="G79" s="278">
        <v>100.21879479077363</v>
      </c>
      <c r="H79" s="278">
        <v>35.448406393507703</v>
      </c>
      <c r="I79" s="278">
        <v>16.11102491044139</v>
      </c>
      <c r="J79" s="278">
        <v>40.169276101755692</v>
      </c>
      <c r="K79" s="278">
        <v>53.89510067292376</v>
      </c>
      <c r="L79" s="278">
        <v>49.352565672844896</v>
      </c>
      <c r="M79" s="278">
        <v>50.712381001632124</v>
      </c>
      <c r="N79" s="278">
        <v>53.111407306618119</v>
      </c>
      <c r="O79" s="278">
        <v>63.24691258988976</v>
      </c>
      <c r="P79" s="278">
        <v>67.252963661077985</v>
      </c>
      <c r="Q79" s="278">
        <v>71.57653171051372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1.0000000000000002</v>
      </c>
      <c r="D83" s="77">
        <f t="shared" si="0"/>
        <v>1.0000000000000002</v>
      </c>
      <c r="E83" s="77">
        <f t="shared" si="0"/>
        <v>1.0000000000000002</v>
      </c>
      <c r="F83" s="77">
        <f t="shared" si="0"/>
        <v>1</v>
      </c>
      <c r="G83" s="77">
        <f t="shared" si="0"/>
        <v>1.0000000000000002</v>
      </c>
      <c r="H83" s="77">
        <f t="shared" si="0"/>
        <v>1</v>
      </c>
      <c r="I83" s="77">
        <f t="shared" si="0"/>
        <v>1</v>
      </c>
      <c r="J83" s="77">
        <f t="shared" si="0"/>
        <v>1</v>
      </c>
      <c r="K83" s="77">
        <f t="shared" si="0"/>
        <v>1.0000000000000002</v>
      </c>
      <c r="L83" s="77">
        <f t="shared" si="0"/>
        <v>1</v>
      </c>
      <c r="M83" s="77">
        <f t="shared" si="0"/>
        <v>1.0000000000000002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1.4619675026726687E-2</v>
      </c>
      <c r="C84" s="203">
        <f t="shared" si="1"/>
        <v>1.4619675026726689E-2</v>
      </c>
      <c r="D84" s="203">
        <f t="shared" si="1"/>
        <v>1.4619675026726689E-2</v>
      </c>
      <c r="E84" s="203">
        <f t="shared" si="1"/>
        <v>1.4619675026726687E-2</v>
      </c>
      <c r="F84" s="203">
        <f t="shared" si="1"/>
        <v>1.4619675026726685E-2</v>
      </c>
      <c r="G84" s="203">
        <f t="shared" si="1"/>
        <v>1.4619675026726687E-2</v>
      </c>
      <c r="H84" s="203">
        <f t="shared" si="1"/>
        <v>1.4619675026726687E-2</v>
      </c>
      <c r="I84" s="203">
        <f t="shared" si="1"/>
        <v>1.4619675026726682E-2</v>
      </c>
      <c r="J84" s="203">
        <f t="shared" si="1"/>
        <v>1.4619675026726684E-2</v>
      </c>
      <c r="K84" s="203">
        <f t="shared" si="1"/>
        <v>1.4619675026726689E-2</v>
      </c>
      <c r="L84" s="203">
        <f t="shared" si="1"/>
        <v>1.4619675026726687E-2</v>
      </c>
      <c r="M84" s="203">
        <f t="shared" si="1"/>
        <v>1.4619675026726684E-2</v>
      </c>
      <c r="N84" s="203">
        <f t="shared" si="1"/>
        <v>1.4619675026726685E-2</v>
      </c>
      <c r="O84" s="203">
        <f t="shared" si="1"/>
        <v>1.4619675026726685E-2</v>
      </c>
      <c r="P84" s="203">
        <f t="shared" si="1"/>
        <v>1.4619675026726687E-2</v>
      </c>
      <c r="Q84" s="203">
        <f t="shared" si="1"/>
        <v>1.4619675026726687E-2</v>
      </c>
    </row>
    <row r="85" spans="1:17" x14ac:dyDescent="0.25">
      <c r="A85" s="76" t="s">
        <v>82</v>
      </c>
      <c r="B85" s="202">
        <f t="shared" ref="B85:Q85" si="2">IF(B$7=0,0,B$7/B$5)</f>
        <v>1.1035050011306044E-2</v>
      </c>
      <c r="C85" s="202">
        <f t="shared" si="2"/>
        <v>1.1035050011306046E-2</v>
      </c>
      <c r="D85" s="202">
        <f t="shared" si="2"/>
        <v>1.1035050011306044E-2</v>
      </c>
      <c r="E85" s="202">
        <f t="shared" si="2"/>
        <v>1.1035050011306044E-2</v>
      </c>
      <c r="F85" s="202">
        <f t="shared" si="2"/>
        <v>1.1035050011306042E-2</v>
      </c>
      <c r="G85" s="202">
        <f t="shared" si="2"/>
        <v>1.1035050011306044E-2</v>
      </c>
      <c r="H85" s="202">
        <f t="shared" si="2"/>
        <v>1.1035050011306044E-2</v>
      </c>
      <c r="I85" s="202">
        <f t="shared" si="2"/>
        <v>1.1035050011306042E-2</v>
      </c>
      <c r="J85" s="202">
        <f t="shared" si="2"/>
        <v>1.1035050011306042E-2</v>
      </c>
      <c r="K85" s="202">
        <f t="shared" si="2"/>
        <v>1.1035050011306047E-2</v>
      </c>
      <c r="L85" s="202">
        <f t="shared" si="2"/>
        <v>1.1035050011306046E-2</v>
      </c>
      <c r="M85" s="202">
        <f t="shared" si="2"/>
        <v>1.1035050011306044E-2</v>
      </c>
      <c r="N85" s="202">
        <f t="shared" si="2"/>
        <v>1.1035050011306044E-2</v>
      </c>
      <c r="O85" s="202">
        <f t="shared" si="2"/>
        <v>1.1035050011306044E-2</v>
      </c>
      <c r="P85" s="202">
        <f t="shared" si="2"/>
        <v>1.1035050011306044E-2</v>
      </c>
      <c r="Q85" s="202">
        <f t="shared" si="2"/>
        <v>1.1035050011306044E-2</v>
      </c>
    </row>
    <row r="86" spans="1:17" x14ac:dyDescent="0.25">
      <c r="A86" s="76" t="s">
        <v>81</v>
      </c>
      <c r="B86" s="202">
        <f t="shared" ref="B86:Q86" si="3">IF(B$8=0,0,B$8/B$5)</f>
        <v>2.7946864618166832E-2</v>
      </c>
      <c r="C86" s="202">
        <f t="shared" si="3"/>
        <v>2.7946864618166836E-2</v>
      </c>
      <c r="D86" s="202">
        <f t="shared" si="3"/>
        <v>2.7946864618166836E-2</v>
      </c>
      <c r="E86" s="202">
        <f t="shared" si="3"/>
        <v>2.7946864618166832E-2</v>
      </c>
      <c r="F86" s="202">
        <f t="shared" si="3"/>
        <v>2.7946864618166832E-2</v>
      </c>
      <c r="G86" s="202">
        <f t="shared" si="3"/>
        <v>2.7946864618166832E-2</v>
      </c>
      <c r="H86" s="202">
        <f t="shared" si="3"/>
        <v>2.7946864618166832E-2</v>
      </c>
      <c r="I86" s="202">
        <f t="shared" si="3"/>
        <v>2.7946864618166825E-2</v>
      </c>
      <c r="J86" s="202">
        <f t="shared" si="3"/>
        <v>2.7946864618166829E-2</v>
      </c>
      <c r="K86" s="202">
        <f t="shared" si="3"/>
        <v>2.7946864618166839E-2</v>
      </c>
      <c r="L86" s="202">
        <f t="shared" si="3"/>
        <v>2.7946864618166836E-2</v>
      </c>
      <c r="M86" s="202">
        <f t="shared" si="3"/>
        <v>2.7946864618166832E-2</v>
      </c>
      <c r="N86" s="202">
        <f t="shared" si="3"/>
        <v>2.7946864618166832E-2</v>
      </c>
      <c r="O86" s="202">
        <f t="shared" si="3"/>
        <v>2.7946864618166832E-2</v>
      </c>
      <c r="P86" s="202">
        <f t="shared" si="3"/>
        <v>2.7946864618166832E-2</v>
      </c>
      <c r="Q86" s="202">
        <f t="shared" si="3"/>
        <v>2.7946864618166832E-2</v>
      </c>
    </row>
    <row r="87" spans="1:17" x14ac:dyDescent="0.25">
      <c r="A87" s="76" t="s">
        <v>80</v>
      </c>
      <c r="B87" s="202">
        <f t="shared" ref="B87:Q87" si="4">IF(B$9=0,0,B$9/B$5)</f>
        <v>2.1211033360286582E-2</v>
      </c>
      <c r="C87" s="202">
        <f t="shared" si="4"/>
        <v>2.1211033360286582E-2</v>
      </c>
      <c r="D87" s="202">
        <f t="shared" si="4"/>
        <v>2.1211033360286586E-2</v>
      </c>
      <c r="E87" s="202">
        <f t="shared" si="4"/>
        <v>2.1211033360286582E-2</v>
      </c>
      <c r="F87" s="202">
        <f t="shared" si="4"/>
        <v>2.1211033360286586E-2</v>
      </c>
      <c r="G87" s="202">
        <f t="shared" si="4"/>
        <v>2.1211033360286582E-2</v>
      </c>
      <c r="H87" s="202">
        <f t="shared" si="4"/>
        <v>2.1211033360286582E-2</v>
      </c>
      <c r="I87" s="202">
        <f t="shared" si="4"/>
        <v>2.1211033360286579E-2</v>
      </c>
      <c r="J87" s="202">
        <f t="shared" si="4"/>
        <v>2.1211033360286579E-2</v>
      </c>
      <c r="K87" s="202">
        <f t="shared" si="4"/>
        <v>2.1211033360286586E-2</v>
      </c>
      <c r="L87" s="202">
        <f t="shared" si="4"/>
        <v>2.1211033360286586E-2</v>
      </c>
      <c r="M87" s="202">
        <f t="shared" si="4"/>
        <v>2.1211033360286582E-2</v>
      </c>
      <c r="N87" s="202">
        <f t="shared" si="4"/>
        <v>2.1211033360286582E-2</v>
      </c>
      <c r="O87" s="202">
        <f t="shared" si="4"/>
        <v>2.1211033360286582E-2</v>
      </c>
      <c r="P87" s="202">
        <f t="shared" si="4"/>
        <v>2.1211033360286582E-2</v>
      </c>
      <c r="Q87" s="202">
        <f t="shared" si="4"/>
        <v>2.1211033360286582E-2</v>
      </c>
    </row>
    <row r="88" spans="1:17" x14ac:dyDescent="0.25">
      <c r="A88" s="129" t="s">
        <v>79</v>
      </c>
      <c r="B88" s="201">
        <f t="shared" ref="B88:Q88" si="5">IF(B$10=0,0,B$10/B$5)</f>
        <v>1.9492900035635585E-2</v>
      </c>
      <c r="C88" s="201">
        <f t="shared" si="5"/>
        <v>1.9492900035635585E-2</v>
      </c>
      <c r="D88" s="201">
        <f t="shared" si="5"/>
        <v>1.9492900035635589E-2</v>
      </c>
      <c r="E88" s="201">
        <f t="shared" si="5"/>
        <v>1.9492900035635582E-2</v>
      </c>
      <c r="F88" s="201">
        <f t="shared" si="5"/>
        <v>1.9492900035635582E-2</v>
      </c>
      <c r="G88" s="201">
        <f t="shared" si="5"/>
        <v>1.9492900035635585E-2</v>
      </c>
      <c r="H88" s="201">
        <f t="shared" si="5"/>
        <v>1.9492900035635578E-2</v>
      </c>
      <c r="I88" s="201">
        <f t="shared" si="5"/>
        <v>1.9492900035635578E-2</v>
      </c>
      <c r="J88" s="201">
        <f t="shared" si="5"/>
        <v>1.9492900035635578E-2</v>
      </c>
      <c r="K88" s="201">
        <f t="shared" si="5"/>
        <v>1.9492900035635585E-2</v>
      </c>
      <c r="L88" s="201">
        <f t="shared" si="5"/>
        <v>1.9492900035635585E-2</v>
      </c>
      <c r="M88" s="201">
        <f t="shared" si="5"/>
        <v>1.9492900035635582E-2</v>
      </c>
      <c r="N88" s="201">
        <f t="shared" si="5"/>
        <v>1.9492900035635578E-2</v>
      </c>
      <c r="O88" s="201">
        <f t="shared" si="5"/>
        <v>1.9492900035635582E-2</v>
      </c>
      <c r="P88" s="201">
        <f t="shared" si="5"/>
        <v>1.9492900035635582E-2</v>
      </c>
      <c r="Q88" s="201">
        <f t="shared" si="5"/>
        <v>1.9492900035635582E-2</v>
      </c>
    </row>
    <row r="89" spans="1:17" x14ac:dyDescent="0.25">
      <c r="A89" s="127" t="s">
        <v>263</v>
      </c>
      <c r="B89" s="200">
        <f t="shared" ref="B89:Q89" si="6">IF(B$15=0,0,B$15/B$5)</f>
        <v>6.021237519875091E-2</v>
      </c>
      <c r="C89" s="200">
        <f t="shared" si="6"/>
        <v>4.115777962854042E-2</v>
      </c>
      <c r="D89" s="200">
        <f t="shared" si="6"/>
        <v>6.021237519875091E-2</v>
      </c>
      <c r="E89" s="200">
        <f t="shared" si="6"/>
        <v>6.0212375198750903E-2</v>
      </c>
      <c r="F89" s="200">
        <f t="shared" si="6"/>
        <v>6.021237519875091E-2</v>
      </c>
      <c r="G89" s="200">
        <f t="shared" si="6"/>
        <v>6.0212375198750903E-2</v>
      </c>
      <c r="H89" s="200">
        <f t="shared" si="6"/>
        <v>6.0212375198750903E-2</v>
      </c>
      <c r="I89" s="200">
        <f t="shared" si="6"/>
        <v>6.0212375198750882E-2</v>
      </c>
      <c r="J89" s="200">
        <f t="shared" si="6"/>
        <v>6.0212375198750896E-2</v>
      </c>
      <c r="K89" s="200">
        <f t="shared" si="6"/>
        <v>6.021237519875091E-2</v>
      </c>
      <c r="L89" s="200">
        <f t="shared" si="6"/>
        <v>6.0212375198750917E-2</v>
      </c>
      <c r="M89" s="200">
        <f t="shared" si="6"/>
        <v>6.0212375198750896E-2</v>
      </c>
      <c r="N89" s="200">
        <f t="shared" si="6"/>
        <v>6.0212375198750917E-2</v>
      </c>
      <c r="O89" s="200">
        <f t="shared" si="6"/>
        <v>6.0212375198750896E-2</v>
      </c>
      <c r="P89" s="200">
        <f t="shared" si="6"/>
        <v>6.021237519875091E-2</v>
      </c>
      <c r="Q89" s="200">
        <f t="shared" si="6"/>
        <v>6.0212375198750889E-2</v>
      </c>
    </row>
    <row r="90" spans="1:17" x14ac:dyDescent="0.25">
      <c r="A90" s="142" t="s">
        <v>277</v>
      </c>
      <c r="B90" s="199">
        <f t="shared" ref="B90:Q90" si="7">IF(B$16=0,0,B$16/B$5)</f>
        <v>3.6127425119250545E-2</v>
      </c>
      <c r="C90" s="199">
        <f t="shared" si="7"/>
        <v>2.469466777712425E-2</v>
      </c>
      <c r="D90" s="199">
        <f t="shared" si="7"/>
        <v>3.6127425119250545E-2</v>
      </c>
      <c r="E90" s="199">
        <f t="shared" si="7"/>
        <v>3.6127425119250545E-2</v>
      </c>
      <c r="F90" s="199">
        <f t="shared" si="7"/>
        <v>3.6127425119250538E-2</v>
      </c>
      <c r="G90" s="199">
        <f t="shared" si="7"/>
        <v>3.6127425119250538E-2</v>
      </c>
      <c r="H90" s="199">
        <f t="shared" si="7"/>
        <v>3.6127425119250545E-2</v>
      </c>
      <c r="I90" s="199">
        <f t="shared" si="7"/>
        <v>3.6127425119250538E-2</v>
      </c>
      <c r="J90" s="199">
        <f t="shared" si="7"/>
        <v>3.6127425119250545E-2</v>
      </c>
      <c r="K90" s="199">
        <f t="shared" si="7"/>
        <v>3.6127425119250538E-2</v>
      </c>
      <c r="L90" s="199">
        <f t="shared" si="7"/>
        <v>3.6127425119250545E-2</v>
      </c>
      <c r="M90" s="199">
        <f t="shared" si="7"/>
        <v>3.6127425119250538E-2</v>
      </c>
      <c r="N90" s="199">
        <f t="shared" si="7"/>
        <v>3.6127425119250552E-2</v>
      </c>
      <c r="O90" s="199">
        <f t="shared" si="7"/>
        <v>3.6127425119250538E-2</v>
      </c>
      <c r="P90" s="199">
        <f t="shared" si="7"/>
        <v>3.6127425119250545E-2</v>
      </c>
      <c r="Q90" s="199">
        <f t="shared" si="7"/>
        <v>3.6127425119250538E-2</v>
      </c>
    </row>
    <row r="91" spans="1:17" x14ac:dyDescent="0.25">
      <c r="A91" s="142" t="s">
        <v>276</v>
      </c>
      <c r="B91" s="199">
        <f t="shared" ref="B91:Q91" si="8">IF(B$22=0,0,B$22/B$5)</f>
        <v>2.4077782383646242E-2</v>
      </c>
      <c r="C91" s="199">
        <f t="shared" si="8"/>
        <v>1.6457468523207664E-2</v>
      </c>
      <c r="D91" s="199">
        <f t="shared" si="8"/>
        <v>2.4077782383646242E-2</v>
      </c>
      <c r="E91" s="199">
        <f t="shared" si="8"/>
        <v>2.4077782383646239E-2</v>
      </c>
      <c r="F91" s="199">
        <f t="shared" si="8"/>
        <v>2.4077782383646239E-2</v>
      </c>
      <c r="G91" s="199">
        <f t="shared" si="8"/>
        <v>2.4077782383646246E-2</v>
      </c>
      <c r="H91" s="199">
        <f t="shared" si="8"/>
        <v>2.4077782383646242E-2</v>
      </c>
      <c r="I91" s="199">
        <f t="shared" si="8"/>
        <v>2.4077782383646239E-2</v>
      </c>
      <c r="J91" s="199">
        <f t="shared" si="8"/>
        <v>2.4077782383646235E-2</v>
      </c>
      <c r="K91" s="199">
        <f t="shared" si="8"/>
        <v>2.4077782383646246E-2</v>
      </c>
      <c r="L91" s="199">
        <f t="shared" si="8"/>
        <v>2.4077782383646246E-2</v>
      </c>
      <c r="M91" s="199">
        <f t="shared" si="8"/>
        <v>2.4077782383646242E-2</v>
      </c>
      <c r="N91" s="199">
        <f t="shared" si="8"/>
        <v>2.4077782383646242E-2</v>
      </c>
      <c r="O91" s="199">
        <f t="shared" si="8"/>
        <v>2.4077782383646239E-2</v>
      </c>
      <c r="P91" s="199">
        <f t="shared" si="8"/>
        <v>2.4077726621018956E-2</v>
      </c>
      <c r="Q91" s="199">
        <f t="shared" si="8"/>
        <v>2.4077726885522434E-2</v>
      </c>
    </row>
    <row r="92" spans="1:17" x14ac:dyDescent="0.25">
      <c r="A92" s="142" t="s">
        <v>275</v>
      </c>
      <c r="B92" s="199">
        <f t="shared" ref="B92:Q92" si="9">IF(B$23=0,0,B$23/B$5)</f>
        <v>7.1676958541219664E-6</v>
      </c>
      <c r="C92" s="199">
        <f t="shared" si="9"/>
        <v>5.6433282085051286E-6</v>
      </c>
      <c r="D92" s="199">
        <f t="shared" si="9"/>
        <v>7.1676958541220231E-6</v>
      </c>
      <c r="E92" s="199">
        <f t="shared" si="9"/>
        <v>7.167695854121974E-6</v>
      </c>
      <c r="F92" s="199">
        <f t="shared" si="9"/>
        <v>7.1676958541219469E-6</v>
      </c>
      <c r="G92" s="199">
        <f t="shared" si="9"/>
        <v>7.1676958541219647E-6</v>
      </c>
      <c r="H92" s="199">
        <f t="shared" si="9"/>
        <v>7.167695854121952E-6</v>
      </c>
      <c r="I92" s="199">
        <f t="shared" si="9"/>
        <v>7.1676958541219605E-6</v>
      </c>
      <c r="J92" s="199">
        <f t="shared" si="9"/>
        <v>7.1676958541219308E-6</v>
      </c>
      <c r="K92" s="199">
        <f t="shared" si="9"/>
        <v>7.1676958541219596E-6</v>
      </c>
      <c r="L92" s="199">
        <f t="shared" si="9"/>
        <v>7.167695854121974E-6</v>
      </c>
      <c r="M92" s="199">
        <f t="shared" si="9"/>
        <v>7.1676958541219367E-6</v>
      </c>
      <c r="N92" s="199">
        <f t="shared" si="9"/>
        <v>7.1676958541219291E-6</v>
      </c>
      <c r="O92" s="199">
        <f t="shared" si="9"/>
        <v>7.1676958541220087E-6</v>
      </c>
      <c r="P92" s="199">
        <f t="shared" si="9"/>
        <v>7.2234584814046658E-6</v>
      </c>
      <c r="Q92" s="199">
        <f t="shared" si="9"/>
        <v>7.223193977931606E-6</v>
      </c>
    </row>
    <row r="93" spans="1:17" x14ac:dyDescent="0.25">
      <c r="A93" s="127" t="s">
        <v>262</v>
      </c>
      <c r="B93" s="200">
        <f t="shared" ref="B93:Q93" si="10">IF(B$24=0,0,B$24/B$5)</f>
        <v>5.0176979332292412E-2</v>
      </c>
      <c r="C93" s="200">
        <f t="shared" si="10"/>
        <v>5.017697933229244E-2</v>
      </c>
      <c r="D93" s="200">
        <f t="shared" si="10"/>
        <v>5.0176979332292461E-2</v>
      </c>
      <c r="E93" s="200">
        <f t="shared" si="10"/>
        <v>5.0176979332292419E-2</v>
      </c>
      <c r="F93" s="200">
        <f t="shared" si="10"/>
        <v>5.0176979332292433E-2</v>
      </c>
      <c r="G93" s="200">
        <f t="shared" si="10"/>
        <v>5.0176979332292419E-2</v>
      </c>
      <c r="H93" s="200">
        <f t="shared" si="10"/>
        <v>5.0176979332292433E-2</v>
      </c>
      <c r="I93" s="200">
        <f t="shared" si="10"/>
        <v>5.017697933229244E-2</v>
      </c>
      <c r="J93" s="200">
        <f t="shared" si="10"/>
        <v>5.0176979332292426E-2</v>
      </c>
      <c r="K93" s="200">
        <f t="shared" si="10"/>
        <v>5.0176979332292419E-2</v>
      </c>
      <c r="L93" s="200">
        <f t="shared" si="10"/>
        <v>5.0176979332292475E-2</v>
      </c>
      <c r="M93" s="200">
        <f t="shared" si="10"/>
        <v>5.0176979332292412E-2</v>
      </c>
      <c r="N93" s="200">
        <f t="shared" si="10"/>
        <v>5.0176979332292419E-2</v>
      </c>
      <c r="O93" s="200">
        <f t="shared" si="10"/>
        <v>5.0176979332292412E-2</v>
      </c>
      <c r="P93" s="200">
        <f t="shared" si="10"/>
        <v>5.0176979332292392E-2</v>
      </c>
      <c r="Q93" s="200">
        <f t="shared" si="10"/>
        <v>5.0176979332292419E-2</v>
      </c>
    </row>
    <row r="94" spans="1:17" x14ac:dyDescent="0.25">
      <c r="A94" s="142" t="s">
        <v>274</v>
      </c>
      <c r="B94" s="199">
        <f t="shared" ref="B94:Q94" si="11">IF(B$25=0,0,B$25/B$5)</f>
        <v>3.8423450141182959E-2</v>
      </c>
      <c r="C94" s="199">
        <f t="shared" si="11"/>
        <v>3.8423450141182966E-2</v>
      </c>
      <c r="D94" s="199">
        <f t="shared" si="11"/>
        <v>3.8423450141182709E-2</v>
      </c>
      <c r="E94" s="199">
        <f t="shared" si="11"/>
        <v>3.8423450141182883E-2</v>
      </c>
      <c r="F94" s="199">
        <f t="shared" si="11"/>
        <v>3.8423450141183056E-2</v>
      </c>
      <c r="G94" s="199">
        <f t="shared" si="11"/>
        <v>3.8423450141182959E-2</v>
      </c>
      <c r="H94" s="199">
        <f t="shared" si="11"/>
        <v>3.8423450141183028E-2</v>
      </c>
      <c r="I94" s="199">
        <f t="shared" si="11"/>
        <v>3.842345014118298E-2</v>
      </c>
      <c r="J94" s="199">
        <f t="shared" si="11"/>
        <v>3.8423450141183098E-2</v>
      </c>
      <c r="K94" s="199">
        <f t="shared" si="11"/>
        <v>3.8423450141182973E-2</v>
      </c>
      <c r="L94" s="199">
        <f t="shared" si="11"/>
        <v>3.8423450141182959E-2</v>
      </c>
      <c r="M94" s="199">
        <f t="shared" si="11"/>
        <v>3.8423450141183077E-2</v>
      </c>
      <c r="N94" s="199">
        <f t="shared" si="11"/>
        <v>3.8423450141183126E-2</v>
      </c>
      <c r="O94" s="199">
        <f t="shared" si="11"/>
        <v>3.842345014118273E-2</v>
      </c>
      <c r="P94" s="199">
        <f t="shared" si="11"/>
        <v>3.814463700476943E-2</v>
      </c>
      <c r="Q94" s="199">
        <f t="shared" si="11"/>
        <v>3.8145959522134745E-2</v>
      </c>
    </row>
    <row r="95" spans="1:17" x14ac:dyDescent="0.25">
      <c r="A95" s="142" t="s">
        <v>273</v>
      </c>
      <c r="B95" s="199">
        <f t="shared" ref="B95:Q95" si="12">IF(B$31=0,0,B$31/B$5)</f>
        <v>1.1724858407692973E-2</v>
      </c>
      <c r="C95" s="199">
        <f t="shared" si="12"/>
        <v>1.173095587827545E-2</v>
      </c>
      <c r="D95" s="199">
        <f t="shared" si="12"/>
        <v>1.1724858407693264E-2</v>
      </c>
      <c r="E95" s="199">
        <f t="shared" si="12"/>
        <v>1.1724858407693044E-2</v>
      </c>
      <c r="F95" s="199">
        <f t="shared" si="12"/>
        <v>1.1724858407692886E-2</v>
      </c>
      <c r="G95" s="199">
        <f t="shared" si="12"/>
        <v>1.1724858407692973E-2</v>
      </c>
      <c r="H95" s="199">
        <f t="shared" si="12"/>
        <v>1.1724858407692914E-2</v>
      </c>
      <c r="I95" s="199">
        <f t="shared" si="12"/>
        <v>1.1724858407692969E-2</v>
      </c>
      <c r="J95" s="199">
        <f t="shared" si="12"/>
        <v>1.1724858407692829E-2</v>
      </c>
      <c r="K95" s="199">
        <f t="shared" si="12"/>
        <v>1.1724858407692959E-2</v>
      </c>
      <c r="L95" s="199">
        <f t="shared" si="12"/>
        <v>1.1724858407693025E-2</v>
      </c>
      <c r="M95" s="199">
        <f t="shared" si="12"/>
        <v>1.1724858407692846E-2</v>
      </c>
      <c r="N95" s="199">
        <f t="shared" si="12"/>
        <v>1.1724858407692808E-2</v>
      </c>
      <c r="O95" s="199">
        <f t="shared" si="12"/>
        <v>1.17248584076932E-2</v>
      </c>
      <c r="P95" s="199">
        <f t="shared" si="12"/>
        <v>1.2003448493597343E-2</v>
      </c>
      <c r="Q95" s="199">
        <f t="shared" si="12"/>
        <v>1.2002127034245953E-2</v>
      </c>
    </row>
    <row r="96" spans="1:17" x14ac:dyDescent="0.25">
      <c r="A96" s="142" t="s">
        <v>272</v>
      </c>
      <c r="B96" s="199">
        <f t="shared" ref="B96:Q96" si="13">IF(B$32=0,0,B$32/B$5)</f>
        <v>2.8670783416487859E-5</v>
      </c>
      <c r="C96" s="199">
        <f t="shared" si="13"/>
        <v>2.2573312834020514E-5</v>
      </c>
      <c r="D96" s="199">
        <f t="shared" si="13"/>
        <v>2.8670783416488093E-5</v>
      </c>
      <c r="E96" s="199">
        <f t="shared" si="13"/>
        <v>2.8670783416487916E-5</v>
      </c>
      <c r="F96" s="199">
        <f t="shared" si="13"/>
        <v>2.8670783416487788E-5</v>
      </c>
      <c r="G96" s="199">
        <f t="shared" si="13"/>
        <v>2.8670783416487866E-5</v>
      </c>
      <c r="H96" s="199">
        <f t="shared" si="13"/>
        <v>2.8670783416487811E-5</v>
      </c>
      <c r="I96" s="199">
        <f t="shared" si="13"/>
        <v>2.8670783416487859E-5</v>
      </c>
      <c r="J96" s="199">
        <f t="shared" si="13"/>
        <v>2.867078341648774E-5</v>
      </c>
      <c r="K96" s="199">
        <f t="shared" si="13"/>
        <v>2.8670783416487852E-5</v>
      </c>
      <c r="L96" s="199">
        <f t="shared" si="13"/>
        <v>2.867078341648791E-5</v>
      </c>
      <c r="M96" s="199">
        <f t="shared" si="13"/>
        <v>2.8670783416487757E-5</v>
      </c>
      <c r="N96" s="199">
        <f t="shared" si="13"/>
        <v>2.867078341648773E-5</v>
      </c>
      <c r="O96" s="199">
        <f t="shared" si="13"/>
        <v>2.8670783416488038E-5</v>
      </c>
      <c r="P96" s="199">
        <f t="shared" si="13"/>
        <v>2.8893833925618656E-5</v>
      </c>
      <c r="Q96" s="199">
        <f t="shared" si="13"/>
        <v>2.8892775911726438E-5</v>
      </c>
    </row>
    <row r="97" spans="1:17" x14ac:dyDescent="0.25">
      <c r="A97" s="127" t="s">
        <v>261</v>
      </c>
      <c r="B97" s="200">
        <f t="shared" ref="B97:Q97" si="14">IF(B$33=0,0,B$33/B$5)</f>
        <v>0.59212098145850844</v>
      </c>
      <c r="C97" s="200">
        <f t="shared" si="14"/>
        <v>0.62783360292146406</v>
      </c>
      <c r="D97" s="200">
        <f t="shared" si="14"/>
        <v>0.58914917071456252</v>
      </c>
      <c r="E97" s="200">
        <f t="shared" si="14"/>
        <v>0.45236665914454455</v>
      </c>
      <c r="F97" s="200">
        <f t="shared" si="14"/>
        <v>0.4422408847781128</v>
      </c>
      <c r="G97" s="200">
        <f t="shared" si="14"/>
        <v>0.51156647822907753</v>
      </c>
      <c r="H97" s="200">
        <f t="shared" si="14"/>
        <v>0.55116610986765446</v>
      </c>
      <c r="I97" s="200">
        <f t="shared" si="14"/>
        <v>0.59056953930291922</v>
      </c>
      <c r="J97" s="200">
        <f t="shared" si="14"/>
        <v>0.5552747594296078</v>
      </c>
      <c r="K97" s="200">
        <f t="shared" si="14"/>
        <v>0.51062942760136243</v>
      </c>
      <c r="L97" s="200">
        <f t="shared" si="14"/>
        <v>0.52514161043087271</v>
      </c>
      <c r="M97" s="200">
        <f t="shared" si="14"/>
        <v>0.52381514535284812</v>
      </c>
      <c r="N97" s="200">
        <f t="shared" si="14"/>
        <v>0.52249672434807382</v>
      </c>
      <c r="O97" s="200">
        <f t="shared" si="14"/>
        <v>0.4941094112710982</v>
      </c>
      <c r="P97" s="200">
        <f t="shared" si="14"/>
        <v>0.49288483763153718</v>
      </c>
      <c r="Q97" s="200">
        <f t="shared" si="14"/>
        <v>0.4857299162786366</v>
      </c>
    </row>
    <row r="98" spans="1:17" x14ac:dyDescent="0.25">
      <c r="A98" s="127" t="s">
        <v>260</v>
      </c>
      <c r="B98" s="200">
        <f t="shared" ref="B98:Q98" si="15">IF(B$44=0,0,B$44/B$5)</f>
        <v>9.5336260731355593E-2</v>
      </c>
      <c r="C98" s="200">
        <f t="shared" si="15"/>
        <v>9.5336260731355635E-2</v>
      </c>
      <c r="D98" s="200">
        <f t="shared" si="15"/>
        <v>9.5336260731355621E-2</v>
      </c>
      <c r="E98" s="200">
        <f t="shared" si="15"/>
        <v>9.5336260731355607E-2</v>
      </c>
      <c r="F98" s="200">
        <f t="shared" si="15"/>
        <v>9.5336260731355621E-2</v>
      </c>
      <c r="G98" s="200">
        <f t="shared" si="15"/>
        <v>9.5336260731355635E-2</v>
      </c>
      <c r="H98" s="200">
        <f t="shared" si="15"/>
        <v>9.5336260731355607E-2</v>
      </c>
      <c r="I98" s="200">
        <f t="shared" si="15"/>
        <v>9.5336260731355579E-2</v>
      </c>
      <c r="J98" s="200">
        <f t="shared" si="15"/>
        <v>9.5336260731355607E-2</v>
      </c>
      <c r="K98" s="200">
        <f t="shared" si="15"/>
        <v>9.5336260731355635E-2</v>
      </c>
      <c r="L98" s="200">
        <f t="shared" si="15"/>
        <v>9.5336260731355635E-2</v>
      </c>
      <c r="M98" s="200">
        <f t="shared" si="15"/>
        <v>9.5336260731355621E-2</v>
      </c>
      <c r="N98" s="200">
        <f t="shared" si="15"/>
        <v>9.5336260731355621E-2</v>
      </c>
      <c r="O98" s="200">
        <f t="shared" si="15"/>
        <v>9.5336260731355593E-2</v>
      </c>
      <c r="P98" s="200">
        <f t="shared" si="15"/>
        <v>9.5336260731355593E-2</v>
      </c>
      <c r="Q98" s="200">
        <f t="shared" si="15"/>
        <v>9.5336260731355607E-2</v>
      </c>
    </row>
    <row r="99" spans="1:17" x14ac:dyDescent="0.25">
      <c r="A99" s="142" t="s">
        <v>271</v>
      </c>
      <c r="B99" s="199">
        <f t="shared" ref="B99:Q99" si="16">IF(B$45=0,0,B$45/B$5)</f>
        <v>4.2901317329110018E-2</v>
      </c>
      <c r="C99" s="199">
        <f t="shared" si="16"/>
        <v>4.2901317329110039E-2</v>
      </c>
      <c r="D99" s="199">
        <f t="shared" si="16"/>
        <v>4.2901317329110018E-2</v>
      </c>
      <c r="E99" s="199">
        <f t="shared" si="16"/>
        <v>4.2901317329110025E-2</v>
      </c>
      <c r="F99" s="199">
        <f t="shared" si="16"/>
        <v>4.2901317329110025E-2</v>
      </c>
      <c r="G99" s="199">
        <f t="shared" si="16"/>
        <v>4.2901317329110039E-2</v>
      </c>
      <c r="H99" s="199">
        <f t="shared" si="16"/>
        <v>4.2901317329110025E-2</v>
      </c>
      <c r="I99" s="199">
        <f t="shared" si="16"/>
        <v>4.2901317329110018E-2</v>
      </c>
      <c r="J99" s="199">
        <f t="shared" si="16"/>
        <v>4.2901317329110018E-2</v>
      </c>
      <c r="K99" s="199">
        <f t="shared" si="16"/>
        <v>4.2901317329110025E-2</v>
      </c>
      <c r="L99" s="199">
        <f t="shared" si="16"/>
        <v>4.2901317329110032E-2</v>
      </c>
      <c r="M99" s="199">
        <f t="shared" si="16"/>
        <v>4.2901317329110025E-2</v>
      </c>
      <c r="N99" s="199">
        <f t="shared" si="16"/>
        <v>4.2901317329110032E-2</v>
      </c>
      <c r="O99" s="199">
        <f t="shared" si="16"/>
        <v>4.2901317329110025E-2</v>
      </c>
      <c r="P99" s="199">
        <f t="shared" si="16"/>
        <v>4.2901317329110025E-2</v>
      </c>
      <c r="Q99" s="199">
        <f t="shared" si="16"/>
        <v>4.2901317329110032E-2</v>
      </c>
    </row>
    <row r="100" spans="1:17" x14ac:dyDescent="0.25">
      <c r="A100" s="142" t="s">
        <v>270</v>
      </c>
      <c r="B100" s="199">
        <f t="shared" ref="B100:Q100" si="17">IF(B$51=0,0,B$51/B$5)</f>
        <v>4.3759343675692224E-2</v>
      </c>
      <c r="C100" s="199">
        <f t="shared" si="17"/>
        <v>4.3759343675692244E-2</v>
      </c>
      <c r="D100" s="199">
        <f t="shared" si="17"/>
        <v>4.375934367569223E-2</v>
      </c>
      <c r="E100" s="199">
        <f t="shared" si="17"/>
        <v>4.3759343675692224E-2</v>
      </c>
      <c r="F100" s="199">
        <f t="shared" si="17"/>
        <v>4.375934367569223E-2</v>
      </c>
      <c r="G100" s="199">
        <f t="shared" si="17"/>
        <v>4.375934367569223E-2</v>
      </c>
      <c r="H100" s="199">
        <f t="shared" si="17"/>
        <v>4.375934367569223E-2</v>
      </c>
      <c r="I100" s="199">
        <f t="shared" si="17"/>
        <v>4.375934367569221E-2</v>
      </c>
      <c r="J100" s="199">
        <f t="shared" si="17"/>
        <v>4.3759343675692217E-2</v>
      </c>
      <c r="K100" s="199">
        <f t="shared" si="17"/>
        <v>4.3759343675692237E-2</v>
      </c>
      <c r="L100" s="199">
        <f t="shared" si="17"/>
        <v>4.375934367569223E-2</v>
      </c>
      <c r="M100" s="199">
        <f t="shared" si="17"/>
        <v>4.375934367569223E-2</v>
      </c>
      <c r="N100" s="199">
        <f t="shared" si="17"/>
        <v>4.3759343675692224E-2</v>
      </c>
      <c r="O100" s="199">
        <f t="shared" si="17"/>
        <v>4.3759343675692217E-2</v>
      </c>
      <c r="P100" s="199">
        <f t="shared" si="17"/>
        <v>4.3759343675692217E-2</v>
      </c>
      <c r="Q100" s="199">
        <f t="shared" si="17"/>
        <v>4.3759343675692224E-2</v>
      </c>
    </row>
    <row r="101" spans="1:17" x14ac:dyDescent="0.25">
      <c r="A101" s="142" t="s">
        <v>269</v>
      </c>
      <c r="B101" s="199">
        <f t="shared" ref="B101:Q101" si="18">IF(B$62=0,0,B$62/B$5)</f>
        <v>2.8600878219406682E-3</v>
      </c>
      <c r="C101" s="199">
        <f t="shared" si="18"/>
        <v>2.8600878219406686E-3</v>
      </c>
      <c r="D101" s="199">
        <f t="shared" si="18"/>
        <v>2.8600878219406686E-3</v>
      </c>
      <c r="E101" s="199">
        <f t="shared" si="18"/>
        <v>2.8600878219406682E-3</v>
      </c>
      <c r="F101" s="199">
        <f t="shared" si="18"/>
        <v>2.8600878219406682E-3</v>
      </c>
      <c r="G101" s="199">
        <f t="shared" si="18"/>
        <v>2.8600878219406686E-3</v>
      </c>
      <c r="H101" s="199">
        <f t="shared" si="18"/>
        <v>2.8600878219406682E-3</v>
      </c>
      <c r="I101" s="199">
        <f t="shared" si="18"/>
        <v>2.8600878219406677E-3</v>
      </c>
      <c r="J101" s="199">
        <f t="shared" si="18"/>
        <v>2.8600878219406677E-3</v>
      </c>
      <c r="K101" s="199">
        <f t="shared" si="18"/>
        <v>2.8600878219406686E-3</v>
      </c>
      <c r="L101" s="199">
        <f t="shared" si="18"/>
        <v>2.860087821940669E-3</v>
      </c>
      <c r="M101" s="199">
        <f t="shared" si="18"/>
        <v>2.8600878219406682E-3</v>
      </c>
      <c r="N101" s="199">
        <f t="shared" si="18"/>
        <v>2.8600878219406682E-3</v>
      </c>
      <c r="O101" s="199">
        <f t="shared" si="18"/>
        <v>2.8600878219406682E-3</v>
      </c>
      <c r="P101" s="199">
        <f t="shared" si="18"/>
        <v>2.8600878219406682E-3</v>
      </c>
      <c r="Q101" s="199">
        <f t="shared" si="18"/>
        <v>2.8600878219406682E-3</v>
      </c>
    </row>
    <row r="102" spans="1:17" x14ac:dyDescent="0.25">
      <c r="A102" s="142" t="s">
        <v>268</v>
      </c>
      <c r="B102" s="199">
        <f t="shared" ref="B102:Q102" si="19">IF(B$63=0,0,B$63/B$5)</f>
        <v>5.7201756438813364E-3</v>
      </c>
      <c r="C102" s="199">
        <f t="shared" si="19"/>
        <v>5.7201756438813372E-3</v>
      </c>
      <c r="D102" s="199">
        <f t="shared" si="19"/>
        <v>5.7201756438813372E-3</v>
      </c>
      <c r="E102" s="199">
        <f t="shared" si="19"/>
        <v>5.7201756438813364E-3</v>
      </c>
      <c r="F102" s="199">
        <f t="shared" si="19"/>
        <v>5.7201756438813364E-3</v>
      </c>
      <c r="G102" s="199">
        <f t="shared" si="19"/>
        <v>5.7201756438813372E-3</v>
      </c>
      <c r="H102" s="199">
        <f t="shared" si="19"/>
        <v>5.7201756438813364E-3</v>
      </c>
      <c r="I102" s="199">
        <f t="shared" si="19"/>
        <v>5.7201756438813355E-3</v>
      </c>
      <c r="J102" s="199">
        <f t="shared" si="19"/>
        <v>5.7201756438813355E-3</v>
      </c>
      <c r="K102" s="199">
        <f t="shared" si="19"/>
        <v>5.7201756438813372E-3</v>
      </c>
      <c r="L102" s="199">
        <f t="shared" si="19"/>
        <v>5.7201756438813381E-3</v>
      </c>
      <c r="M102" s="199">
        <f t="shared" si="19"/>
        <v>5.7201756438813364E-3</v>
      </c>
      <c r="N102" s="199">
        <f t="shared" si="19"/>
        <v>5.7201756438813364E-3</v>
      </c>
      <c r="O102" s="199">
        <f t="shared" si="19"/>
        <v>5.7201756438813364E-3</v>
      </c>
      <c r="P102" s="199">
        <f t="shared" si="19"/>
        <v>5.7201756438813364E-3</v>
      </c>
      <c r="Q102" s="199">
        <f t="shared" si="19"/>
        <v>5.7201756438813364E-3</v>
      </c>
    </row>
    <row r="103" spans="1:17" x14ac:dyDescent="0.25">
      <c r="A103" s="142" t="s">
        <v>267</v>
      </c>
      <c r="B103" s="199">
        <f t="shared" ref="B103:Q103" si="20">IF(B$64=0,0,B$64/B$5)</f>
        <v>9.533626073135561E-5</v>
      </c>
      <c r="C103" s="199">
        <f t="shared" si="20"/>
        <v>9.5336260731355624E-5</v>
      </c>
      <c r="D103" s="199">
        <f t="shared" si="20"/>
        <v>9.5336260731355624E-5</v>
      </c>
      <c r="E103" s="199">
        <f t="shared" si="20"/>
        <v>9.533626073135561E-5</v>
      </c>
      <c r="F103" s="199">
        <f t="shared" si="20"/>
        <v>9.533626073135561E-5</v>
      </c>
      <c r="G103" s="199">
        <f t="shared" si="20"/>
        <v>9.5336260731355624E-5</v>
      </c>
      <c r="H103" s="199">
        <f t="shared" si="20"/>
        <v>9.533626073135561E-5</v>
      </c>
      <c r="I103" s="199">
        <f t="shared" si="20"/>
        <v>9.5336260731355597E-5</v>
      </c>
      <c r="J103" s="199">
        <f t="shared" si="20"/>
        <v>9.5336260731355597E-5</v>
      </c>
      <c r="K103" s="199">
        <f t="shared" si="20"/>
        <v>9.5336260731355624E-5</v>
      </c>
      <c r="L103" s="199">
        <f t="shared" si="20"/>
        <v>9.5336260731355638E-5</v>
      </c>
      <c r="M103" s="199">
        <f t="shared" si="20"/>
        <v>9.533626073135561E-5</v>
      </c>
      <c r="N103" s="199">
        <f t="shared" si="20"/>
        <v>9.533626073135561E-5</v>
      </c>
      <c r="O103" s="199">
        <f t="shared" si="20"/>
        <v>9.533626073135561E-5</v>
      </c>
      <c r="P103" s="199">
        <f t="shared" si="20"/>
        <v>9.533626073135561E-5</v>
      </c>
      <c r="Q103" s="199">
        <f t="shared" si="20"/>
        <v>9.533626073135561E-5</v>
      </c>
    </row>
    <row r="104" spans="1:17" x14ac:dyDescent="0.25">
      <c r="A104" s="127" t="s">
        <v>259</v>
      </c>
      <c r="B104" s="200">
        <f t="shared" ref="B104:Q104" si="21">IF(B$65=0,0,B$65/B$5)</f>
        <v>8.6304404451542971E-2</v>
      </c>
      <c r="C104" s="200">
        <f t="shared" si="21"/>
        <v>8.6304404451542971E-2</v>
      </c>
      <c r="D104" s="200">
        <f t="shared" si="21"/>
        <v>8.6304404451542971E-2</v>
      </c>
      <c r="E104" s="200">
        <f t="shared" si="21"/>
        <v>8.6304404451542957E-2</v>
      </c>
      <c r="F104" s="200">
        <f t="shared" si="21"/>
        <v>8.6304404451542957E-2</v>
      </c>
      <c r="G104" s="200">
        <f t="shared" si="21"/>
        <v>8.6304404451542971E-2</v>
      </c>
      <c r="H104" s="200">
        <f t="shared" si="21"/>
        <v>8.6304404451542957E-2</v>
      </c>
      <c r="I104" s="200">
        <f t="shared" si="21"/>
        <v>8.6304404451542929E-2</v>
      </c>
      <c r="J104" s="200">
        <f t="shared" si="21"/>
        <v>8.6304404451542943E-2</v>
      </c>
      <c r="K104" s="200">
        <f t="shared" si="21"/>
        <v>8.6304404451542971E-2</v>
      </c>
      <c r="L104" s="200">
        <f t="shared" si="21"/>
        <v>8.6304404451542971E-2</v>
      </c>
      <c r="M104" s="200">
        <f t="shared" si="21"/>
        <v>8.6304404451542943E-2</v>
      </c>
      <c r="N104" s="200">
        <f t="shared" si="21"/>
        <v>8.6304404451542957E-2</v>
      </c>
      <c r="O104" s="200">
        <f t="shared" si="21"/>
        <v>8.6304404451542943E-2</v>
      </c>
      <c r="P104" s="200">
        <f t="shared" si="21"/>
        <v>8.6304404451542943E-2</v>
      </c>
      <c r="Q104" s="200">
        <f t="shared" si="21"/>
        <v>8.6304404451542957E-2</v>
      </c>
    </row>
    <row r="105" spans="1:17" x14ac:dyDescent="0.25">
      <c r="A105" s="142" t="s">
        <v>266</v>
      </c>
      <c r="B105" s="199">
        <f t="shared" ref="B105:Q105" si="22">IF(B$66=0,0,B$66/B$5)</f>
        <v>5.609786289350293E-2</v>
      </c>
      <c r="C105" s="199">
        <f t="shared" si="22"/>
        <v>5.6097862893502937E-2</v>
      </c>
      <c r="D105" s="199">
        <f t="shared" si="22"/>
        <v>5.6097862893502937E-2</v>
      </c>
      <c r="E105" s="199">
        <f t="shared" si="22"/>
        <v>5.6097862893502923E-2</v>
      </c>
      <c r="F105" s="199">
        <f t="shared" si="22"/>
        <v>5.6097862893502923E-2</v>
      </c>
      <c r="G105" s="199">
        <f t="shared" si="22"/>
        <v>5.609786289350293E-2</v>
      </c>
      <c r="H105" s="199">
        <f t="shared" si="22"/>
        <v>5.6097862893502923E-2</v>
      </c>
      <c r="I105" s="199">
        <f t="shared" si="22"/>
        <v>5.6097862893502909E-2</v>
      </c>
      <c r="J105" s="199">
        <f t="shared" si="22"/>
        <v>5.6097862893502916E-2</v>
      </c>
      <c r="K105" s="199">
        <f t="shared" si="22"/>
        <v>5.6097862893502937E-2</v>
      </c>
      <c r="L105" s="199">
        <f t="shared" si="22"/>
        <v>5.6097862893502937E-2</v>
      </c>
      <c r="M105" s="199">
        <f t="shared" si="22"/>
        <v>5.6097862893502923E-2</v>
      </c>
      <c r="N105" s="199">
        <f t="shared" si="22"/>
        <v>5.6097862893502916E-2</v>
      </c>
      <c r="O105" s="199">
        <f t="shared" si="22"/>
        <v>5.6097862893502923E-2</v>
      </c>
      <c r="P105" s="199">
        <f t="shared" si="22"/>
        <v>5.6097862893502923E-2</v>
      </c>
      <c r="Q105" s="199">
        <f t="shared" si="22"/>
        <v>5.6097862893502923E-2</v>
      </c>
    </row>
    <row r="106" spans="1:17" x14ac:dyDescent="0.25">
      <c r="A106" s="142" t="s">
        <v>265</v>
      </c>
      <c r="B106" s="199">
        <f t="shared" ref="B106:Q106" si="23">IF(B$67=0,0,B$67/B$5)</f>
        <v>6.9043523561234379E-3</v>
      </c>
      <c r="C106" s="199">
        <f t="shared" si="23"/>
        <v>6.9043523561234379E-3</v>
      </c>
      <c r="D106" s="199">
        <f t="shared" si="23"/>
        <v>6.904352356123437E-3</v>
      </c>
      <c r="E106" s="199">
        <f t="shared" si="23"/>
        <v>6.904352356123437E-3</v>
      </c>
      <c r="F106" s="199">
        <f t="shared" si="23"/>
        <v>6.9043523561234362E-3</v>
      </c>
      <c r="G106" s="199">
        <f t="shared" si="23"/>
        <v>6.9043523561234388E-3</v>
      </c>
      <c r="H106" s="199">
        <f t="shared" si="23"/>
        <v>6.904352356123437E-3</v>
      </c>
      <c r="I106" s="199">
        <f t="shared" si="23"/>
        <v>6.9043523561234353E-3</v>
      </c>
      <c r="J106" s="199">
        <f t="shared" si="23"/>
        <v>6.904352356123437E-3</v>
      </c>
      <c r="K106" s="199">
        <f t="shared" si="23"/>
        <v>6.9043523561234388E-3</v>
      </c>
      <c r="L106" s="199">
        <f t="shared" si="23"/>
        <v>6.9043523561234388E-3</v>
      </c>
      <c r="M106" s="199">
        <f t="shared" si="23"/>
        <v>6.904352356123437E-3</v>
      </c>
      <c r="N106" s="199">
        <f t="shared" si="23"/>
        <v>6.9043523561234353E-3</v>
      </c>
      <c r="O106" s="199">
        <f t="shared" si="23"/>
        <v>6.904352356123437E-3</v>
      </c>
      <c r="P106" s="199">
        <f t="shared" si="23"/>
        <v>6.9043523561234362E-3</v>
      </c>
      <c r="Q106" s="199">
        <f t="shared" si="23"/>
        <v>6.9043523561234379E-3</v>
      </c>
    </row>
    <row r="107" spans="1:17" x14ac:dyDescent="0.25">
      <c r="A107" s="142" t="s">
        <v>264</v>
      </c>
      <c r="B107" s="199">
        <f t="shared" ref="B107:Q107" si="24">IF(B$78=0,0,B$78/B$5)</f>
        <v>2.3302189201916595E-2</v>
      </c>
      <c r="C107" s="199">
        <f t="shared" si="24"/>
        <v>2.3302189201916599E-2</v>
      </c>
      <c r="D107" s="199">
        <f t="shared" si="24"/>
        <v>2.3302189201916599E-2</v>
      </c>
      <c r="E107" s="199">
        <f t="shared" si="24"/>
        <v>2.3302189201916592E-2</v>
      </c>
      <c r="F107" s="199">
        <f t="shared" si="24"/>
        <v>2.3302189201916595E-2</v>
      </c>
      <c r="G107" s="199">
        <f t="shared" si="24"/>
        <v>2.3302189201916599E-2</v>
      </c>
      <c r="H107" s="199">
        <f t="shared" si="24"/>
        <v>2.3302189201916595E-2</v>
      </c>
      <c r="I107" s="199">
        <f t="shared" si="24"/>
        <v>2.3302189201916589E-2</v>
      </c>
      <c r="J107" s="199">
        <f t="shared" si="24"/>
        <v>2.3302189201916592E-2</v>
      </c>
      <c r="K107" s="199">
        <f t="shared" si="24"/>
        <v>2.3302189201916602E-2</v>
      </c>
      <c r="L107" s="199">
        <f t="shared" si="24"/>
        <v>2.3302189201916602E-2</v>
      </c>
      <c r="M107" s="199">
        <f t="shared" si="24"/>
        <v>2.3302189201916595E-2</v>
      </c>
      <c r="N107" s="199">
        <f t="shared" si="24"/>
        <v>2.3302189201916595E-2</v>
      </c>
      <c r="O107" s="199">
        <f t="shared" si="24"/>
        <v>2.3302189201916595E-2</v>
      </c>
      <c r="P107" s="199">
        <f t="shared" si="24"/>
        <v>2.3302189201916595E-2</v>
      </c>
      <c r="Q107" s="199">
        <f t="shared" si="24"/>
        <v>2.3302189201916595E-2</v>
      </c>
    </row>
    <row r="108" spans="1:17" x14ac:dyDescent="0.25">
      <c r="A108" s="72" t="s">
        <v>258</v>
      </c>
      <c r="B108" s="71">
        <f t="shared" ref="B108:Q108" si="25">IF(B$79=0,0,B$79/B$5)</f>
        <v>2.1543475775427867E-2</v>
      </c>
      <c r="C108" s="71">
        <f t="shared" si="25"/>
        <v>4.8854498826829225E-3</v>
      </c>
      <c r="D108" s="71">
        <f t="shared" si="25"/>
        <v>2.451528651937392E-2</v>
      </c>
      <c r="E108" s="71">
        <f t="shared" si="25"/>
        <v>0.16129779808939188</v>
      </c>
      <c r="F108" s="71">
        <f t="shared" si="25"/>
        <v>0.17142357245582349</v>
      </c>
      <c r="G108" s="71">
        <f t="shared" si="25"/>
        <v>0.1020979790048589</v>
      </c>
      <c r="H108" s="71">
        <f t="shared" si="25"/>
        <v>6.2498347366281827E-2</v>
      </c>
      <c r="I108" s="71">
        <f t="shared" si="25"/>
        <v>2.3094917931017058E-2</v>
      </c>
      <c r="J108" s="71">
        <f t="shared" si="25"/>
        <v>5.8389697804328559E-2</v>
      </c>
      <c r="K108" s="71">
        <f t="shared" si="25"/>
        <v>0.10303502963257402</v>
      </c>
      <c r="L108" s="71">
        <f t="shared" si="25"/>
        <v>8.8522846803063646E-2</v>
      </c>
      <c r="M108" s="71">
        <f t="shared" si="25"/>
        <v>8.9849311881088384E-2</v>
      </c>
      <c r="N108" s="71">
        <f t="shared" si="25"/>
        <v>9.1167732885862399E-2</v>
      </c>
      <c r="O108" s="71">
        <f t="shared" si="25"/>
        <v>0.11955504596283814</v>
      </c>
      <c r="P108" s="71">
        <f t="shared" si="25"/>
        <v>0.12077961960239916</v>
      </c>
      <c r="Q108" s="71">
        <f t="shared" si="25"/>
        <v>0.12793454095529988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129.77762536246016</v>
      </c>
      <c r="C112" s="230">
        <f t="shared" si="26"/>
        <v>129.73106048368598</v>
      </c>
      <c r="D112" s="230">
        <f t="shared" si="26"/>
        <v>127.78923860054206</v>
      </c>
      <c r="E112" s="230">
        <f t="shared" si="26"/>
        <v>125.84266674532185</v>
      </c>
      <c r="F112" s="230">
        <f t="shared" si="26"/>
        <v>121.01220917415411</v>
      </c>
      <c r="G112" s="230">
        <f t="shared" si="26"/>
        <v>120.85733633776866</v>
      </c>
      <c r="H112" s="230">
        <f t="shared" si="26"/>
        <v>122.79174687717328</v>
      </c>
      <c r="I112" s="230">
        <f t="shared" si="26"/>
        <v>123.93943734548745</v>
      </c>
      <c r="J112" s="230">
        <f t="shared" si="26"/>
        <v>122.62196164037381</v>
      </c>
      <c r="K112" s="230">
        <f t="shared" si="26"/>
        <v>121.99501583858216</v>
      </c>
      <c r="L112" s="230">
        <f t="shared" si="26"/>
        <v>122.28223783109448</v>
      </c>
      <c r="M112" s="230">
        <f t="shared" si="26"/>
        <v>121.83922050641222</v>
      </c>
      <c r="N112" s="230">
        <f t="shared" si="26"/>
        <v>122.67370583215205</v>
      </c>
      <c r="O112" s="230">
        <f t="shared" si="26"/>
        <v>121.66958980803791</v>
      </c>
      <c r="P112" s="230">
        <f t="shared" si="26"/>
        <v>117.3027039558134</v>
      </c>
      <c r="Q112" s="230">
        <f t="shared" si="26"/>
        <v>112.88950123034076</v>
      </c>
    </row>
    <row r="113" spans="1:17" x14ac:dyDescent="0.25">
      <c r="A113" s="132" t="s">
        <v>83</v>
      </c>
      <c r="B113" s="275">
        <f>IF(B$6=0,0,B$6/FBT!B$5*1000)</f>
        <v>1.8973067085394506</v>
      </c>
      <c r="C113" s="275">
        <f>IF(C$6=0,0,C$6/FBT!C$5*1000)</f>
        <v>1.8966259451441132</v>
      </c>
      <c r="D113" s="275">
        <f>IF(D$6=0,0,D$6/FBT!D$5*1000)</f>
        <v>1.8682371402527627</v>
      </c>
      <c r="E113" s="275">
        <f>IF(E$6=0,0,E$6/FBT!E$5*1000)</f>
        <v>1.8397788923132705</v>
      </c>
      <c r="F113" s="275">
        <f>IF(F$6=0,0,F$6/FBT!F$5*1000)</f>
        <v>1.7691591723924067</v>
      </c>
      <c r="G113" s="275">
        <f>IF(G$6=0,0,G$6/FBT!G$5*1000)</f>
        <v>1.7668949818539841</v>
      </c>
      <c r="H113" s="275">
        <f>IF(H$6=0,0,H$6/FBT!H$5*1000)</f>
        <v>1.7951754353083553</v>
      </c>
      <c r="I113" s="275">
        <f>IF(I$6=0,0,I$6/FBT!I$5*1000)</f>
        <v>1.8119542969863798</v>
      </c>
      <c r="J113" s="275">
        <f>IF(J$6=0,0,J$6/FBT!J$5*1000)</f>
        <v>1.7926932303220104</v>
      </c>
      <c r="K113" s="275">
        <f>IF(K$6=0,0,K$6/FBT!K$5*1000)</f>
        <v>1.7835274864404462</v>
      </c>
      <c r="L113" s="275">
        <f>IF(L$6=0,0,L$6/FBT!L$5*1000)</f>
        <v>1.7877265786315053</v>
      </c>
      <c r="M113" s="275">
        <f>IF(M$6=0,0,M$6/FBT!M$5*1000)</f>
        <v>1.7812498093134401</v>
      </c>
      <c r="N113" s="275">
        <f>IF(N$6=0,0,N$6/FBT!N$5*1000)</f>
        <v>1.7934497135903293</v>
      </c>
      <c r="O113" s="275">
        <f>IF(O$6=0,0,O$6/FBT!O$5*1000)</f>
        <v>1.7787698636286517</v>
      </c>
      <c r="P113" s="275">
        <f>IF(P$6=0,0,P$6/FBT!P$5*1000)</f>
        <v>1.714927411590319</v>
      </c>
      <c r="Q113" s="275">
        <f>IF(Q$6=0,0,Q$6/FBT!Q$5*1000)</f>
        <v>1.6504078219168441</v>
      </c>
    </row>
    <row r="114" spans="1:17" x14ac:dyDescent="0.25">
      <c r="A114" s="76" t="s">
        <v>82</v>
      </c>
      <c r="B114" s="274">
        <f>IF(B$7=0,0,B$7/FBT!B$5*1000)</f>
        <v>1.4321025862232875</v>
      </c>
      <c r="C114" s="274">
        <f>IF(C$7=0,0,C$7/FBT!C$5*1000)</f>
        <v>1.4315887404572443</v>
      </c>
      <c r="D114" s="274">
        <f>IF(D$7=0,0,D$7/FBT!D$5*1000)</f>
        <v>1.4101606388637022</v>
      </c>
      <c r="E114" s="274">
        <f>IF(E$7=0,0,E$7/FBT!E$5*1000)</f>
        <v>1.3886801210907465</v>
      </c>
      <c r="F114" s="274">
        <f>IF(F$7=0,0,F$7/FBT!F$5*1000)</f>
        <v>1.3353757802154185</v>
      </c>
      <c r="G114" s="274">
        <f>IF(G$7=0,0,G$7/FBT!G$5*1000)</f>
        <v>1.3336667507205124</v>
      </c>
      <c r="H114" s="274">
        <f>IF(H$7=0,0,H$7/FBT!H$5*1000)</f>
        <v>1.3550130677652401</v>
      </c>
      <c r="I114" s="274">
        <f>IF(I$7=0,0,I$7/FBT!I$5*1000)</f>
        <v>1.3676778894805863</v>
      </c>
      <c r="J114" s="274">
        <f>IF(J$7=0,0,J$7/FBT!J$5*1000)</f>
        <v>1.3531394791859763</v>
      </c>
      <c r="K114" s="274">
        <f>IF(K$7=0,0,K$7/FBT!K$5*1000)</f>
        <v>1.3462211009088272</v>
      </c>
      <c r="L114" s="274">
        <f>IF(L$7=0,0,L$7/FBT!L$5*1000)</f>
        <v>1.3493906099605475</v>
      </c>
      <c r="M114" s="274">
        <f>IF(M$7=0,0,M$7/FBT!M$5*1000)</f>
        <v>1.3445018916268034</v>
      </c>
      <c r="N114" s="274">
        <f>IF(N$7=0,0,N$7/FBT!N$5*1000)</f>
        <v>1.353710478930044</v>
      </c>
      <c r="O114" s="274">
        <f>IF(O$7=0,0,O$7/FBT!O$5*1000)</f>
        <v>1.3426300083867906</v>
      </c>
      <c r="P114" s="274">
        <f>IF(P$7=0,0,P$7/FBT!P$5*1000)</f>
        <v>1.2944412046138285</v>
      </c>
      <c r="Q114" s="274">
        <f>IF(Q$7=0,0,Q$7/FBT!Q$5*1000)</f>
        <v>1.2457412918282054</v>
      </c>
    </row>
    <row r="115" spans="1:17" x14ac:dyDescent="0.25">
      <c r="A115" s="76" t="s">
        <v>81</v>
      </c>
      <c r="B115" s="274">
        <f>IF(B$8=0,0,B$8/FBT!B$5*1000)</f>
        <v>3.6268777264718484</v>
      </c>
      <c r="C115" s="274">
        <f>IF(C$8=0,0,C$8/FBT!C$5*1000)</f>
        <v>3.6255763841087854</v>
      </c>
      <c r="D115" s="274">
        <f>IF(D$8=0,0,D$8/FBT!D$5*1000)</f>
        <v>3.5713085508279683</v>
      </c>
      <c r="E115" s="274">
        <f>IF(E$8=0,0,E$8/FBT!E$5*1000)</f>
        <v>3.5169079707205948</v>
      </c>
      <c r="F115" s="274">
        <f>IF(F$8=0,0,F$8/FBT!F$5*1000)</f>
        <v>3.381911826935371</v>
      </c>
      <c r="G115" s="274">
        <f>IF(G$8=0,0,G$8/FBT!G$5*1000)</f>
        <v>3.3775836167438755</v>
      </c>
      <c r="H115" s="274">
        <f>IF(H$8=0,0,H$8/FBT!H$5*1000)</f>
        <v>3.4316443262045722</v>
      </c>
      <c r="I115" s="274">
        <f>IF(I$8=0,0,I$8/FBT!I$5*1000)</f>
        <v>3.4637186763461085</v>
      </c>
      <c r="J115" s="274">
        <f>IF(J$8=0,0,J$8/FBT!J$5*1000)</f>
        <v>3.4268993611775733</v>
      </c>
      <c r="K115" s="274">
        <f>IF(K$8=0,0,K$8/FBT!K$5*1000)</f>
        <v>3.4093781917319741</v>
      </c>
      <c r="L115" s="274">
        <f>IF(L$8=0,0,L$8/FBT!L$5*1000)</f>
        <v>3.4174051458720762</v>
      </c>
      <c r="M115" s="274">
        <f>IF(M$8=0,0,M$8/FBT!M$5*1000)</f>
        <v>3.4050242006756779</v>
      </c>
      <c r="N115" s="274">
        <f>IF(N$8=0,0,N$8/FBT!N$5*1000)</f>
        <v>3.4283454490999765</v>
      </c>
      <c r="O115" s="274">
        <f>IF(O$8=0,0,O$8/FBT!O$5*1000)</f>
        <v>3.4002835545131269</v>
      </c>
      <c r="P115" s="274">
        <f>IF(P$8=0,0,P$8/FBT!P$5*1000)</f>
        <v>3.2782427867980206</v>
      </c>
      <c r="Q115" s="274">
        <f>IF(Q$8=0,0,Q$8/FBT!Q$5*1000)</f>
        <v>3.1549076076967104</v>
      </c>
    </row>
    <row r="116" spans="1:17" x14ac:dyDescent="0.25">
      <c r="A116" s="76" t="s">
        <v>80</v>
      </c>
      <c r="B116" s="274">
        <f>IF(B$9=0,0,B$9/FBT!B$5*1000)</f>
        <v>2.7527175409819162</v>
      </c>
      <c r="C116" s="274">
        <f>IF(C$9=0,0,C$9/FBT!C$5*1000)</f>
        <v>2.7517298517848192</v>
      </c>
      <c r="D116" s="274">
        <f>IF(D$9=0,0,D$9/FBT!D$5*1000)</f>
        <v>2.7105418030417194</v>
      </c>
      <c r="E116" s="274">
        <f>IF(E$9=0,0,E$9/FBT!E$5*1000)</f>
        <v>2.6692530024824483</v>
      </c>
      <c r="F116" s="274">
        <f>IF(F$9=0,0,F$9/FBT!F$5*1000)</f>
        <v>2.5667940057949612</v>
      </c>
      <c r="G116" s="274">
        <f>IF(G$9=0,0,G$9/FBT!G$5*1000)</f>
        <v>2.5635089928957866</v>
      </c>
      <c r="H116" s="274">
        <f>IF(H$9=0,0,H$9/FBT!H$5*1000)</f>
        <v>2.6045398393795889</v>
      </c>
      <c r="I116" s="274">
        <f>IF(I$9=0,0,I$9/FBT!I$5*1000)</f>
        <v>2.6288835401902833</v>
      </c>
      <c r="J116" s="274">
        <f>IF(J$9=0,0,J$9/FBT!J$5*1000)</f>
        <v>2.6009385190577503</v>
      </c>
      <c r="K116" s="274">
        <f>IF(K$9=0,0,K$9/FBT!K$5*1000)</f>
        <v>2.5876403507408559</v>
      </c>
      <c r="L116" s="274">
        <f>IF(L$9=0,0,L$9/FBT!L$5*1000)</f>
        <v>2.5937326260058433</v>
      </c>
      <c r="M116" s="274">
        <f>IF(M$9=0,0,M$9/FBT!M$5*1000)</f>
        <v>2.5843357707528218</v>
      </c>
      <c r="N116" s="274">
        <f>IF(N$9=0,0,N$9/FBT!N$5*1000)</f>
        <v>2.6020360668357605</v>
      </c>
      <c r="O116" s="274">
        <f>IF(O$9=0,0,O$9/FBT!O$5*1000)</f>
        <v>2.5807377283506767</v>
      </c>
      <c r="P116" s="274">
        <f>IF(P$9=0,0,P$9/FBT!P$5*1000)</f>
        <v>2.4881115668585796</v>
      </c>
      <c r="Q116" s="274">
        <f>IF(Q$9=0,0,Q$9/FBT!Q$5*1000)</f>
        <v>2.3945029766228703</v>
      </c>
    </row>
    <row r="117" spans="1:17" x14ac:dyDescent="0.25">
      <c r="A117" s="129" t="s">
        <v>79</v>
      </c>
      <c r="B117" s="273">
        <f>IF(B$10=0,0,B$10/FBT!B$5*1000)</f>
        <v>2.5297422780526011</v>
      </c>
      <c r="C117" s="273">
        <f>IF(C$10=0,0,C$10/FBT!C$5*1000)</f>
        <v>2.5288345935254841</v>
      </c>
      <c r="D117" s="273">
        <f>IF(D$10=0,0,D$10/FBT!D$5*1000)</f>
        <v>2.4909828536703507</v>
      </c>
      <c r="E117" s="273">
        <f>IF(E$10=0,0,E$10/FBT!E$5*1000)</f>
        <v>2.453038523084361</v>
      </c>
      <c r="F117" s="273">
        <f>IF(F$10=0,0,F$10/FBT!F$5*1000)</f>
        <v>2.3588788965232088</v>
      </c>
      <c r="G117" s="273">
        <f>IF(G$10=0,0,G$10/FBT!G$5*1000)</f>
        <v>2.3558599758053127</v>
      </c>
      <c r="H117" s="273">
        <f>IF(H$10=0,0,H$10/FBT!H$5*1000)</f>
        <v>2.3935672470778062</v>
      </c>
      <c r="I117" s="273">
        <f>IF(I$10=0,0,I$10/FBT!I$5*1000)</f>
        <v>2.4159390626485067</v>
      </c>
      <c r="J117" s="273">
        <f>IF(J$10=0,0,J$10/FBT!J$5*1000)</f>
        <v>2.3902576404293474</v>
      </c>
      <c r="K117" s="273">
        <f>IF(K$10=0,0,K$10/FBT!K$5*1000)</f>
        <v>2.3780366485872615</v>
      </c>
      <c r="L117" s="273">
        <f>IF(L$10=0,0,L$10/FBT!L$5*1000)</f>
        <v>2.3836354381753404</v>
      </c>
      <c r="M117" s="273">
        <f>IF(M$10=0,0,M$10/FBT!M$5*1000)</f>
        <v>2.3749997457512539</v>
      </c>
      <c r="N117" s="273">
        <f>IF(N$10=0,0,N$10/FBT!N$5*1000)</f>
        <v>2.3912662847871053</v>
      </c>
      <c r="O117" s="273">
        <f>IF(O$10=0,0,O$10/FBT!O$5*1000)</f>
        <v>2.3716931515048691</v>
      </c>
      <c r="P117" s="273">
        <f>IF(P$10=0,0,P$10/FBT!P$5*1000)</f>
        <v>2.2865698821204252</v>
      </c>
      <c r="Q117" s="273">
        <f>IF(Q$10=0,0,Q$10/FBT!Q$5*1000)</f>
        <v>2.200543762555792</v>
      </c>
    </row>
    <row r="118" spans="1:17" x14ac:dyDescent="0.25">
      <c r="A118" s="127" t="s">
        <v>263</v>
      </c>
      <c r="B118" s="296">
        <f>IF(B$15=0,0,B$15/FBT!B$5*1000)</f>
        <v>7.8142190707273826</v>
      </c>
      <c r="C118" s="296">
        <f>IF(C$15=0,0,C$15/FBT!C$5*1000)</f>
        <v>5.3394423983643948</v>
      </c>
      <c r="D118" s="296">
        <f>IF(D$15=0,0,D$15/FBT!D$5*1000)</f>
        <v>7.6944935809785404</v>
      </c>
      <c r="E118" s="296">
        <f>IF(E$15=0,0,E$15/FBT!E$5*1000)</f>
        <v>7.5772858660806923</v>
      </c>
      <c r="F118" s="296">
        <f>IF(F$15=0,0,F$15/FBT!F$5*1000)</f>
        <v>7.2864325424238938</v>
      </c>
      <c r="G118" s="296">
        <f>IF(G$15=0,0,G$15/FBT!G$5*1000)</f>
        <v>7.2771072810913582</v>
      </c>
      <c r="H118" s="296">
        <f>IF(H$15=0,0,H$15/FBT!H$5*1000)</f>
        <v>7.3935827342784091</v>
      </c>
      <c r="I118" s="296">
        <f>IF(I$15=0,0,I$15/FBT!I$5*1000)</f>
        <v>7.46268790336857</v>
      </c>
      <c r="J118" s="296">
        <f>IF(J$15=0,0,J$15/FBT!J$5*1000)</f>
        <v>7.3833595618970289</v>
      </c>
      <c r="K118" s="296">
        <f>IF(K$15=0,0,K$15/FBT!K$5*1000)</f>
        <v>7.345609666050267</v>
      </c>
      <c r="L118" s="296">
        <f>IF(L$15=0,0,L$15/FBT!L$5*1000)</f>
        <v>7.3629039844287547</v>
      </c>
      <c r="M118" s="296">
        <f>IF(M$15=0,0,M$15/FBT!M$5*1000)</f>
        <v>7.3362288590554359</v>
      </c>
      <c r="N118" s="296">
        <f>IF(N$15=0,0,N$15/FBT!N$5*1000)</f>
        <v>7.3864752025867384</v>
      </c>
      <c r="O118" s="296">
        <f>IF(O$15=0,0,O$15/FBT!O$5*1000)</f>
        <v>7.3260149917996973</v>
      </c>
      <c r="P118" s="296">
        <f>IF(P$15=0,0,P$15/FBT!P$5*1000)</f>
        <v>7.0630744224154398</v>
      </c>
      <c r="Q118" s="296">
        <f>IF(Q$15=0,0,Q$15/FBT!Q$5*1000)</f>
        <v>6.7973450040811265</v>
      </c>
    </row>
    <row r="119" spans="1:17" x14ac:dyDescent="0.25">
      <c r="A119" s="127" t="s">
        <v>262</v>
      </c>
      <c r="B119" s="296">
        <f>IF(B$24=0,0,B$24/FBT!B$5*1000)</f>
        <v>6.5118492256061513</v>
      </c>
      <c r="C119" s="296">
        <f>IF(C$24=0,0,C$24/FBT!C$5*1000)</f>
        <v>6.5095127406462909</v>
      </c>
      <c r="D119" s="296">
        <f>IF(D$24=0,0,D$24/FBT!D$5*1000)</f>
        <v>6.4120779841487883</v>
      </c>
      <c r="E119" s="296">
        <f>IF(E$24=0,0,E$24/FBT!E$5*1000)</f>
        <v>6.3144048884005759</v>
      </c>
      <c r="F119" s="296">
        <f>IF(F$24=0,0,F$24/FBT!F$5*1000)</f>
        <v>6.0720271186865791</v>
      </c>
      <c r="G119" s="296">
        <f>IF(G$24=0,0,G$24/FBT!G$5*1000)</f>
        <v>6.0642560675761317</v>
      </c>
      <c r="H119" s="296">
        <f>IF(H$24=0,0,H$24/FBT!H$5*1000)</f>
        <v>6.1613189452320087</v>
      </c>
      <c r="I119" s="296">
        <f>IF(I$24=0,0,I$24/FBT!I$5*1000)</f>
        <v>6.2189065861404798</v>
      </c>
      <c r="J119" s="296">
        <f>IF(J$24=0,0,J$24/FBT!J$5*1000)</f>
        <v>6.1527996349141922</v>
      </c>
      <c r="K119" s="296">
        <f>IF(K$24=0,0,K$24/FBT!K$5*1000)</f>
        <v>6.1213413883752228</v>
      </c>
      <c r="L119" s="296">
        <f>IF(L$24=0,0,L$24/FBT!L$5*1000)</f>
        <v>6.1357533203572991</v>
      </c>
      <c r="M119" s="296">
        <f>IF(M$24=0,0,M$24/FBT!M$5*1000)</f>
        <v>6.1135240492128622</v>
      </c>
      <c r="N119" s="296">
        <f>IF(N$24=0,0,N$24/FBT!N$5*1000)</f>
        <v>6.155396002155614</v>
      </c>
      <c r="O119" s="296">
        <f>IF(O$24=0,0,O$24/FBT!O$5*1000)</f>
        <v>6.1050124931664138</v>
      </c>
      <c r="P119" s="296">
        <f>IF(P$24=0,0,P$24/FBT!P$5*1000)</f>
        <v>5.885895352012863</v>
      </c>
      <c r="Q119" s="296">
        <f>IF(Q$24=0,0,Q$24/FBT!Q$5*1000)</f>
        <v>5.6644541700676072</v>
      </c>
    </row>
    <row r="120" spans="1:17" x14ac:dyDescent="0.25">
      <c r="A120" s="127" t="s">
        <v>261</v>
      </c>
      <c r="B120" s="296">
        <f>IF(B$33=0,0,B$33/FBT!B$5*1000)</f>
        <v>76.844054900974527</v>
      </c>
      <c r="C120" s="296">
        <f>IF(C$33=0,0,C$33/FBT!C$5*1000)</f>
        <v>81.449519114294915</v>
      </c>
      <c r="D120" s="296">
        <f>IF(D$33=0,0,D$33/FBT!D$5*1000)</f>
        <v>75.286923947754715</v>
      </c>
      <c r="E120" s="296">
        <f>IF(E$33=0,0,E$33/FBT!E$5*1000)</f>
        <v>56.927026733421513</v>
      </c>
      <c r="F120" s="296">
        <f>IF(F$33=0,0,F$33/FBT!F$5*1000)</f>
        <v>53.516546454131969</v>
      </c>
      <c r="G120" s="296">
        <f>IF(G$33=0,0,G$33/FBT!G$5*1000)</f>
        <v>61.826561918459426</v>
      </c>
      <c r="H120" s="296">
        <f>IF(H$33=0,0,H$33/FBT!H$5*1000)</f>
        <v>67.678649450145315</v>
      </c>
      <c r="I120" s="296">
        <f>IF(I$33=0,0,I$33/FBT!I$5*1000)</f>
        <v>73.194856414587562</v>
      </c>
      <c r="J120" s="296">
        <f>IF(J$33=0,0,J$33/FBT!J$5*1000)</f>
        <v>68.088880250645175</v>
      </c>
      <c r="K120" s="296">
        <f>IF(K$33=0,0,K$33/FBT!K$5*1000)</f>
        <v>62.294245107874346</v>
      </c>
      <c r="L120" s="296">
        <f>IF(L$33=0,0,L$33/FBT!L$5*1000)</f>
        <v>64.215491301711936</v>
      </c>
      <c r="M120" s="296">
        <f>IF(M$33=0,0,M$33/FBT!M$5*1000)</f>
        <v>63.821228999244013</v>
      </c>
      <c r="N120" s="296">
        <f>IF(N$33=0,0,N$33/FBT!N$5*1000)</f>
        <v>64.096609460938652</v>
      </c>
      <c r="O120" s="296">
        <f>IF(O$33=0,0,O$33/FBT!O$5*1000)</f>
        <v>60.118089389645625</v>
      </c>
      <c r="P120" s="296">
        <f>IF(P$33=0,0,P$33/FBT!P$5*1000)</f>
        <v>57.81672419300137</v>
      </c>
      <c r="Q120" s="296">
        <f>IF(Q$33=0,0,Q$33/FBT!Q$5*1000)</f>
        <v>54.833807981350454</v>
      </c>
    </row>
    <row r="121" spans="1:17" x14ac:dyDescent="0.25">
      <c r="A121" s="127" t="s">
        <v>260</v>
      </c>
      <c r="B121" s="296">
        <f>IF(B$44=0,0,B$44/FBT!B$5*1000)</f>
        <v>12.372513528651689</v>
      </c>
      <c r="C121" s="296">
        <f>IF(C$44=0,0,C$44/FBT!C$5*1000)</f>
        <v>12.368074207227954</v>
      </c>
      <c r="D121" s="296">
        <f>IF(D$44=0,0,D$44/FBT!D$5*1000)</f>
        <v>12.182948169882691</v>
      </c>
      <c r="E121" s="296">
        <f>IF(E$44=0,0,E$44/FBT!E$5*1000)</f>
        <v>11.997369287961098</v>
      </c>
      <c r="F121" s="296">
        <f>IF(F$44=0,0,F$44/FBT!F$5*1000)</f>
        <v>11.536851525504501</v>
      </c>
      <c r="G121" s="296">
        <f>IF(G$44=0,0,G$44/FBT!G$5*1000)</f>
        <v>11.522086528394654</v>
      </c>
      <c r="H121" s="296">
        <f>IF(H$44=0,0,H$44/FBT!H$5*1000)</f>
        <v>11.706505995940814</v>
      </c>
      <c r="I121" s="296">
        <f>IF(I$44=0,0,I$44/FBT!I$5*1000)</f>
        <v>11.815922513666905</v>
      </c>
      <c r="J121" s="296">
        <f>IF(J$44=0,0,J$44/FBT!J$5*1000)</f>
        <v>11.690319306336965</v>
      </c>
      <c r="K121" s="296">
        <f>IF(K$44=0,0,K$44/FBT!K$5*1000)</f>
        <v>11.630548637912927</v>
      </c>
      <c r="L121" s="296">
        <f>IF(L$44=0,0,L$44/FBT!L$5*1000)</f>
        <v>11.657931308678862</v>
      </c>
      <c r="M121" s="296">
        <f>IF(M$44=0,0,M$44/FBT!M$5*1000)</f>
        <v>11.615695693504444</v>
      </c>
      <c r="N121" s="296">
        <f>IF(N$44=0,0,N$44/FBT!N$5*1000)</f>
        <v>11.695252404095671</v>
      </c>
      <c r="O121" s="296">
        <f>IF(O$44=0,0,O$44/FBT!O$5*1000)</f>
        <v>11.599523737016188</v>
      </c>
      <c r="P121" s="296">
        <f>IF(P$44=0,0,P$44/FBT!P$5*1000)</f>
        <v>11.183201168824446</v>
      </c>
      <c r="Q121" s="296">
        <f>IF(Q$44=0,0,Q$44/FBT!Q$5*1000)</f>
        <v>10.762462923128455</v>
      </c>
    </row>
    <row r="122" spans="1:17" x14ac:dyDescent="0.25">
      <c r="A122" s="127" t="s">
        <v>259</v>
      </c>
      <c r="B122" s="296">
        <f>IF(B$65=0,0,B$65/FBT!B$5*1000)</f>
        <v>11.200380668042582</v>
      </c>
      <c r="C122" s="296">
        <f>IF(C$65=0,0,C$65/FBT!C$5*1000)</f>
        <v>11.196361913911616</v>
      </c>
      <c r="D122" s="296">
        <f>IF(D$65=0,0,D$65/FBT!D$5*1000)</f>
        <v>11.028774132735908</v>
      </c>
      <c r="E122" s="296">
        <f>IF(E$65=0,0,E$65/FBT!E$5*1000)</f>
        <v>10.860776408048991</v>
      </c>
      <c r="F122" s="296">
        <f>IF(F$65=0,0,F$65/FBT!F$5*1000)</f>
        <v>10.443886644140914</v>
      </c>
      <c r="G122" s="296">
        <f>IF(G$65=0,0,G$65/FBT!G$5*1000)</f>
        <v>10.430520436230948</v>
      </c>
      <c r="H122" s="296">
        <f>IF(H$65=0,0,H$65/FBT!H$5*1000)</f>
        <v>10.597468585799053</v>
      </c>
      <c r="I122" s="296">
        <f>IF(I$65=0,0,I$65/FBT!I$5*1000)</f>
        <v>10.696519328161617</v>
      </c>
      <c r="J122" s="296">
        <f>IF(J$65=0,0,J$65/FBT!J$5*1000)</f>
        <v>10.582815372052407</v>
      </c>
      <c r="K122" s="296">
        <f>IF(K$65=0,0,K$65/FBT!K$5*1000)</f>
        <v>10.528707188005384</v>
      </c>
      <c r="L122" s="296">
        <f>IF(L$65=0,0,L$65/FBT!L$5*1000)</f>
        <v>10.553495711014545</v>
      </c>
      <c r="M122" s="296">
        <f>IF(M$65=0,0,M$65/FBT!M$5*1000)</f>
        <v>10.515261364646124</v>
      </c>
      <c r="N122" s="296">
        <f>IF(N$65=0,0,N$65/FBT!N$5*1000)</f>
        <v>10.587281123707655</v>
      </c>
      <c r="O122" s="296">
        <f>IF(O$65=0,0,O$65/FBT!O$5*1000)</f>
        <v>10.500621488246233</v>
      </c>
      <c r="P122" s="296">
        <f>IF(P$65=0,0,P$65/FBT!P$5*1000)</f>
        <v>10.123740005462128</v>
      </c>
      <c r="Q122" s="296">
        <f>IF(Q$65=0,0,Q$65/FBT!Q$5*1000)</f>
        <v>9.7428611725162835</v>
      </c>
    </row>
    <row r="123" spans="1:17" x14ac:dyDescent="0.25">
      <c r="A123" s="72" t="s">
        <v>258</v>
      </c>
      <c r="B123" s="295">
        <f>IF(B$79=0,0,B$79/FBT!B$5*1000)</f>
        <v>2.7958611281887138</v>
      </c>
      <c r="C123" s="295">
        <f>IF(C$79=0,0,C$79/FBT!C$5*1000)</f>
        <v>0.63379459422035467</v>
      </c>
      <c r="D123" s="295">
        <f>IF(D$79=0,0,D$79/FBT!D$5*1000)</f>
        <v>3.1327897983849256</v>
      </c>
      <c r="E123" s="295">
        <f>IF(E$79=0,0,E$79/FBT!E$5*1000)</f>
        <v>20.298145051717551</v>
      </c>
      <c r="F123" s="295">
        <f>IF(F$79=0,0,F$79/FBT!F$5*1000)</f>
        <v>20.744345207404876</v>
      </c>
      <c r="G123" s="295">
        <f>IF(G$79=0,0,G$79/FBT!G$5*1000)</f>
        <v>12.339289787996677</v>
      </c>
      <c r="H123" s="295">
        <f>IF(H$79=0,0,H$79/FBT!H$5*1000)</f>
        <v>7.6742812500421289</v>
      </c>
      <c r="I123" s="295">
        <f>IF(I$79=0,0,I$79/FBT!I$5*1000)</f>
        <v>2.862371133910464</v>
      </c>
      <c r="J123" s="295">
        <f>IF(J$79=0,0,J$79/FBT!J$5*1000)</f>
        <v>7.159859284355397</v>
      </c>
      <c r="K123" s="295">
        <f>IF(K$79=0,0,K$79/FBT!K$5*1000)</f>
        <v>12.569760071954649</v>
      </c>
      <c r="L123" s="295">
        <f>IF(L$79=0,0,L$79/FBT!L$5*1000)</f>
        <v>10.82477180625777</v>
      </c>
      <c r="M123" s="295">
        <f>IF(M$79=0,0,M$79/FBT!M$5*1000)</f>
        <v>10.947170122629327</v>
      </c>
      <c r="N123" s="295">
        <f>IF(N$79=0,0,N$79/FBT!N$5*1000)</f>
        <v>11.183883645424499</v>
      </c>
      <c r="O123" s="295">
        <f>IF(O$79=0,0,O$79/FBT!O$5*1000)</f>
        <v>14.546213401779639</v>
      </c>
      <c r="P123" s="295">
        <f>IF(P$79=0,0,P$79/FBT!P$5*1000)</f>
        <v>14.167775962115989</v>
      </c>
      <c r="Q123" s="295">
        <f>IF(Q$79=0,0,Q$79/FBT!Q$5*1000)</f>
        <v>14.442466518576405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268.58121700765111</v>
      </c>
      <c r="C5" s="96">
        <v>328.59681979609798</v>
      </c>
      <c r="D5" s="96">
        <v>316.42037533199874</v>
      </c>
      <c r="E5" s="96">
        <v>303.20291195993929</v>
      </c>
      <c r="F5" s="96">
        <v>397.1220180699878</v>
      </c>
      <c r="G5" s="96">
        <v>439.81983622605628</v>
      </c>
      <c r="H5" s="96">
        <v>250.1351962601654</v>
      </c>
      <c r="I5" s="96">
        <v>304.79864090373508</v>
      </c>
      <c r="J5" s="96">
        <v>303.81227641434151</v>
      </c>
      <c r="K5" s="96">
        <v>232.18710678781775</v>
      </c>
      <c r="L5" s="96">
        <v>246.89186807981491</v>
      </c>
      <c r="M5" s="96">
        <v>250.85798814067925</v>
      </c>
      <c r="N5" s="96">
        <v>257.16447212403199</v>
      </c>
      <c r="O5" s="96">
        <v>235.45351382529853</v>
      </c>
      <c r="P5" s="96">
        <v>257.05469896877429</v>
      </c>
      <c r="Q5" s="96">
        <v>268.37686883766685</v>
      </c>
    </row>
    <row r="6" spans="1:17" x14ac:dyDescent="0.25">
      <c r="A6" s="132" t="s">
        <v>83</v>
      </c>
      <c r="B6" s="160">
        <v>4.2737478645854665</v>
      </c>
      <c r="C6" s="160">
        <v>5.2488323325564057</v>
      </c>
      <c r="D6" s="160">
        <v>4.978678697306937</v>
      </c>
      <c r="E6" s="160">
        <v>4.6980394213875121</v>
      </c>
      <c r="F6" s="160">
        <v>6.0955448443828608</v>
      </c>
      <c r="G6" s="160">
        <v>6.8352085286780726</v>
      </c>
      <c r="H6" s="160">
        <v>3.9495527695991535</v>
      </c>
      <c r="I6" s="160">
        <v>4.8576529535112822</v>
      </c>
      <c r="J6" s="160">
        <v>4.7904632855618754</v>
      </c>
      <c r="K6" s="160">
        <v>3.6423705467572827</v>
      </c>
      <c r="L6" s="160">
        <v>3.8821659977756431</v>
      </c>
      <c r="M6" s="160">
        <v>3.9302392145500455</v>
      </c>
      <c r="N6" s="160">
        <v>4.0566392877151873</v>
      </c>
      <c r="O6" s="160">
        <v>3.6837585577127414</v>
      </c>
      <c r="P6" s="160">
        <v>4.0190391011319955</v>
      </c>
      <c r="Q6" s="160">
        <v>4.1839560419001183</v>
      </c>
    </row>
    <row r="7" spans="1:17" x14ac:dyDescent="0.25">
      <c r="A7" s="76" t="s">
        <v>82</v>
      </c>
      <c r="B7" s="159">
        <v>0.80803848686867741</v>
      </c>
      <c r="C7" s="159">
        <v>0.99239793039069479</v>
      </c>
      <c r="D7" s="159">
        <v>0.94131992074535387</v>
      </c>
      <c r="E7" s="159">
        <v>0.88825938861874687</v>
      </c>
      <c r="F7" s="159">
        <v>1.1524860587846213</v>
      </c>
      <c r="G7" s="159">
        <v>1.2923344408574806</v>
      </c>
      <c r="H7" s="159">
        <v>0.74674284606268981</v>
      </c>
      <c r="I7" s="159">
        <v>0.91843755566734708</v>
      </c>
      <c r="J7" s="159">
        <v>0.90573398977078634</v>
      </c>
      <c r="K7" s="159">
        <v>0.68866383288670374</v>
      </c>
      <c r="L7" s="159">
        <v>0.73400201369154217</v>
      </c>
      <c r="M7" s="159">
        <v>0.74309122778935743</v>
      </c>
      <c r="N7" s="159">
        <v>0.76698971855124953</v>
      </c>
      <c r="O7" s="159">
        <v>0.69648907359032131</v>
      </c>
      <c r="P7" s="159">
        <v>0.75988064266859701</v>
      </c>
      <c r="Q7" s="159">
        <v>0.79106152640334915</v>
      </c>
    </row>
    <row r="8" spans="1:17" x14ac:dyDescent="0.25">
      <c r="A8" s="76" t="s">
        <v>81</v>
      </c>
      <c r="B8" s="159">
        <v>11.152714443824781</v>
      </c>
      <c r="C8" s="159">
        <v>13.697281642091989</v>
      </c>
      <c r="D8" s="159">
        <v>12.99229238082429</v>
      </c>
      <c r="E8" s="159">
        <v>12.259939933927029</v>
      </c>
      <c r="F8" s="159">
        <v>15.906851125276747</v>
      </c>
      <c r="G8" s="159">
        <v>17.837067440509006</v>
      </c>
      <c r="H8" s="159">
        <v>10.30669932242929</v>
      </c>
      <c r="I8" s="159">
        <v>12.676465241818432</v>
      </c>
      <c r="J8" s="159">
        <v>12.501127995925986</v>
      </c>
      <c r="K8" s="159">
        <v>9.5050807613616897</v>
      </c>
      <c r="L8" s="159">
        <v>10.130847716941171</v>
      </c>
      <c r="M8" s="159">
        <v>10.256298931207644</v>
      </c>
      <c r="N8" s="159">
        <v>10.586150847220503</v>
      </c>
      <c r="O8" s="159">
        <v>9.6130863532238315</v>
      </c>
      <c r="P8" s="159">
        <v>10.488029910449344</v>
      </c>
      <c r="Q8" s="159">
        <v>10.918394921585639</v>
      </c>
    </row>
    <row r="9" spans="1:17" x14ac:dyDescent="0.25">
      <c r="A9" s="76" t="s">
        <v>80</v>
      </c>
      <c r="B9" s="159">
        <v>6.0398815777811174</v>
      </c>
      <c r="C9" s="159">
        <v>7.417921392361853</v>
      </c>
      <c r="D9" s="159">
        <v>7.0361262990586315</v>
      </c>
      <c r="E9" s="159">
        <v>6.639512355902677</v>
      </c>
      <c r="F9" s="159">
        <v>8.6145393174002169</v>
      </c>
      <c r="G9" s="159">
        <v>9.659870301370578</v>
      </c>
      <c r="H9" s="159">
        <v>5.5817122978288118</v>
      </c>
      <c r="I9" s="159">
        <v>6.8650864568522332</v>
      </c>
      <c r="J9" s="159">
        <v>6.7701305421555169</v>
      </c>
      <c r="K9" s="159">
        <v>5.1475864889249134</v>
      </c>
      <c r="L9" s="159">
        <v>5.4864778257403568</v>
      </c>
      <c r="M9" s="159">
        <v>5.5544173826773564</v>
      </c>
      <c r="N9" s="159">
        <v>5.7330525051810985</v>
      </c>
      <c r="O9" s="159">
        <v>5.2060781671500926</v>
      </c>
      <c r="P9" s="159">
        <v>5.679913976315877</v>
      </c>
      <c r="Q9" s="159">
        <v>5.9129831287250401</v>
      </c>
    </row>
    <row r="10" spans="1:17" x14ac:dyDescent="0.25">
      <c r="A10" s="129" t="s">
        <v>79</v>
      </c>
      <c r="B10" s="158">
        <v>8.5821808674362181</v>
      </c>
      <c r="C10" s="158">
        <v>10.540263452162147</v>
      </c>
      <c r="D10" s="158">
        <v>9.9977636526492422</v>
      </c>
      <c r="E10" s="158">
        <v>9.4342074718073761</v>
      </c>
      <c r="F10" s="158">
        <v>12.240560275807521</v>
      </c>
      <c r="G10" s="158">
        <v>13.72589065112003</v>
      </c>
      <c r="H10" s="158">
        <v>7.9311595555418481</v>
      </c>
      <c r="I10" s="158">
        <v>9.7547299370954477</v>
      </c>
      <c r="J10" s="158">
        <v>9.6198052992750718</v>
      </c>
      <c r="K10" s="158">
        <v>7.3143020620205874</v>
      </c>
      <c r="L10" s="158">
        <v>7.795839110305872</v>
      </c>
      <c r="M10" s="158">
        <v>7.8923756993396283</v>
      </c>
      <c r="N10" s="158">
        <v>8.146201690935797</v>
      </c>
      <c r="O10" s="158">
        <v>7.3974139832236494</v>
      </c>
      <c r="P10" s="158">
        <v>8.0794231024618739</v>
      </c>
      <c r="Q10" s="158">
        <v>8.4109104336113347</v>
      </c>
    </row>
    <row r="11" spans="1:17" x14ac:dyDescent="0.25">
      <c r="A11" s="92" t="s">
        <v>125</v>
      </c>
      <c r="B11" s="91">
        <v>1.4023178561054335</v>
      </c>
      <c r="C11" s="91">
        <v>1.722266155343565</v>
      </c>
      <c r="D11" s="91">
        <v>1.6336223516832218</v>
      </c>
      <c r="E11" s="91">
        <v>1.5415379610696724</v>
      </c>
      <c r="F11" s="91">
        <v>2.0000925765419737</v>
      </c>
      <c r="G11" s="91">
        <v>2.2427937430274976</v>
      </c>
      <c r="H11" s="91">
        <v>1.2959417700643354</v>
      </c>
      <c r="I11" s="91">
        <v>1.5939109398380249</v>
      </c>
      <c r="J11" s="91">
        <v>1.5718644190565776</v>
      </c>
      <c r="K11" s="91">
        <v>1.1951480101565792</v>
      </c>
      <c r="L11" s="91">
        <v>1.2738305748353265</v>
      </c>
      <c r="M11" s="91">
        <v>1.2896045354008987</v>
      </c>
      <c r="N11" s="91">
        <v>1.3310793919504216</v>
      </c>
      <c r="O11" s="91">
        <v>1.208728396419529</v>
      </c>
      <c r="P11" s="91">
        <v>1.2810171131480177</v>
      </c>
      <c r="Q11" s="91">
        <v>1.3337685563902697</v>
      </c>
    </row>
    <row r="12" spans="1:17" x14ac:dyDescent="0.25">
      <c r="A12" s="92" t="s">
        <v>26</v>
      </c>
      <c r="B12" s="91">
        <v>2.3336347132995021</v>
      </c>
      <c r="C12" s="91">
        <v>2.866069249672619</v>
      </c>
      <c r="D12" s="91">
        <v>2.7185547211796388</v>
      </c>
      <c r="E12" s="91">
        <v>2.5653146197623937</v>
      </c>
      <c r="F12" s="91">
        <v>3.3284076403289173</v>
      </c>
      <c r="G12" s="91">
        <v>3.7322931535904109</v>
      </c>
      <c r="H12" s="91">
        <v>2.1566114186379983</v>
      </c>
      <c r="I12" s="91">
        <v>2.6524698968349938</v>
      </c>
      <c r="J12" s="91">
        <v>2.6157816909627902</v>
      </c>
      <c r="K12" s="91">
        <v>1.9888778224489247</v>
      </c>
      <c r="L12" s="91">
        <v>2.1198155862849384</v>
      </c>
      <c r="M12" s="91">
        <v>2.1460654566561748</v>
      </c>
      <c r="N12" s="91">
        <v>2.215084876577051</v>
      </c>
      <c r="O12" s="91">
        <v>2.0114773070559675</v>
      </c>
      <c r="P12" s="91">
        <v>2.1317748972228516</v>
      </c>
      <c r="Q12" s="91">
        <v>2.2195599871657645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0.23960240029239732</v>
      </c>
      <c r="Q13" s="91">
        <v>0.24825106476423309</v>
      </c>
    </row>
    <row r="14" spans="1:17" x14ac:dyDescent="0.25">
      <c r="A14" s="92" t="s">
        <v>21</v>
      </c>
      <c r="B14" s="157">
        <v>4.8462282980312832</v>
      </c>
      <c r="C14" s="157">
        <v>5.9519280471459624</v>
      </c>
      <c r="D14" s="157">
        <v>5.6455865797863813</v>
      </c>
      <c r="E14" s="157">
        <v>5.327354890975311</v>
      </c>
      <c r="F14" s="157">
        <v>6.9120600589366301</v>
      </c>
      <c r="G14" s="157">
        <v>7.7508037545021224</v>
      </c>
      <c r="H14" s="157">
        <v>4.4786063668395144</v>
      </c>
      <c r="I14" s="157">
        <v>5.5083491004224276</v>
      </c>
      <c r="J14" s="157">
        <v>5.432159189255704</v>
      </c>
      <c r="K14" s="157">
        <v>4.1302762294150837</v>
      </c>
      <c r="L14" s="157">
        <v>4.4021929491856069</v>
      </c>
      <c r="M14" s="157">
        <v>4.4567057072825547</v>
      </c>
      <c r="N14" s="157">
        <v>4.6000374224083247</v>
      </c>
      <c r="O14" s="157">
        <v>4.1772082797481529</v>
      </c>
      <c r="P14" s="157">
        <v>4.4270286917986068</v>
      </c>
      <c r="Q14" s="157">
        <v>4.6093308252910665</v>
      </c>
    </row>
    <row r="15" spans="1:17" x14ac:dyDescent="0.25">
      <c r="A15" s="156" t="s">
        <v>263</v>
      </c>
      <c r="B15" s="204">
        <v>20.873982678195794</v>
      </c>
      <c r="C15" s="204">
        <v>17.51499523924085</v>
      </c>
      <c r="D15" s="204">
        <v>24.142122986615938</v>
      </c>
      <c r="E15" s="204">
        <v>22.939518543124535</v>
      </c>
      <c r="F15" s="204">
        <v>29.866349069794623</v>
      </c>
      <c r="G15" s="204">
        <v>33.615558613861658</v>
      </c>
      <c r="H15" s="204">
        <v>19.182592386929631</v>
      </c>
      <c r="I15" s="204">
        <v>23.590552509543066</v>
      </c>
      <c r="J15" s="204">
        <v>23.321673018438769</v>
      </c>
      <c r="K15" s="204">
        <v>17.903500256307254</v>
      </c>
      <c r="L15" s="204">
        <v>19.049553200198368</v>
      </c>
      <c r="M15" s="204">
        <v>19.347748667007714</v>
      </c>
      <c r="N15" s="204">
        <v>19.967190396363129</v>
      </c>
      <c r="O15" s="204">
        <v>18.096122731673464</v>
      </c>
      <c r="P15" s="204">
        <v>19.720770519371847</v>
      </c>
      <c r="Q15" s="204">
        <v>20.544552249167353</v>
      </c>
    </row>
    <row r="16" spans="1:17" x14ac:dyDescent="0.25">
      <c r="A16" s="152" t="s">
        <v>277</v>
      </c>
      <c r="B16" s="264">
        <v>11.309362151360272</v>
      </c>
      <c r="C16" s="264">
        <v>9.4855095996012828</v>
      </c>
      <c r="D16" s="264">
        <v>12.999871741665743</v>
      </c>
      <c r="E16" s="264">
        <v>12.425336211957944</v>
      </c>
      <c r="F16" s="264">
        <v>16.224558494372896</v>
      </c>
      <c r="G16" s="264">
        <v>18.31840541951038</v>
      </c>
      <c r="H16" s="264">
        <v>10.343518419801192</v>
      </c>
      <c r="I16" s="264">
        <v>12.719156109113682</v>
      </c>
      <c r="J16" s="264">
        <v>12.600646667348384</v>
      </c>
      <c r="K16" s="264">
        <v>9.7518981492805317</v>
      </c>
      <c r="L16" s="264">
        <v>10.361290399624986</v>
      </c>
      <c r="M16" s="264">
        <v>10.551898313185905</v>
      </c>
      <c r="N16" s="264">
        <v>10.888457483088761</v>
      </c>
      <c r="O16" s="264">
        <v>9.8518945194827516</v>
      </c>
      <c r="P16" s="264">
        <v>10.726186584418485</v>
      </c>
      <c r="Q16" s="264">
        <v>11.180885250151038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0.31021708039535456</v>
      </c>
      <c r="C18" s="83">
        <v>0.94470762914307449</v>
      </c>
      <c r="D18" s="83">
        <v>1.4021284975699717</v>
      </c>
      <c r="E18" s="83">
        <v>2.026449471419661</v>
      </c>
      <c r="F18" s="83">
        <v>0.80305546304704489</v>
      </c>
      <c r="G18" s="83">
        <v>1.3614162646006329</v>
      </c>
      <c r="H18" s="83">
        <v>3.0655275791358081</v>
      </c>
      <c r="I18" s="83">
        <v>1.0224036699954966</v>
      </c>
      <c r="J18" s="83">
        <v>0.50447107277496417</v>
      </c>
      <c r="K18" s="83">
        <v>0.50370560773554929</v>
      </c>
      <c r="L18" s="83">
        <v>1.1918965212448178</v>
      </c>
      <c r="M18" s="83">
        <v>0.68237458109318194</v>
      </c>
      <c r="N18" s="83">
        <v>0.6820878117548369</v>
      </c>
      <c r="O18" s="83">
        <v>0.68200321989274137</v>
      </c>
      <c r="P18" s="83">
        <v>1.0619291993780169</v>
      </c>
      <c r="Q18" s="83">
        <v>0.91738171173993255</v>
      </c>
    </row>
    <row r="19" spans="1:17" x14ac:dyDescent="0.25">
      <c r="A19" s="154" t="s">
        <v>125</v>
      </c>
      <c r="B19" s="83">
        <v>2.6816897490306131</v>
      </c>
      <c r="C19" s="83">
        <v>1.6718089964316032</v>
      </c>
      <c r="D19" s="83">
        <v>4.1943297005136237</v>
      </c>
      <c r="E19" s="83">
        <v>1.3446014035104934</v>
      </c>
      <c r="F19" s="83">
        <v>2.3262533833858741</v>
      </c>
      <c r="G19" s="83">
        <v>0.63797093976205999</v>
      </c>
      <c r="H19" s="83">
        <v>1.0022838998735932</v>
      </c>
      <c r="I19" s="83">
        <v>4.0120054081536205</v>
      </c>
      <c r="J19" s="83">
        <v>3.7672872106871891</v>
      </c>
      <c r="K19" s="83">
        <v>0.67856557940791173</v>
      </c>
      <c r="L19" s="83">
        <v>0.4619675012487392</v>
      </c>
      <c r="M19" s="83">
        <v>0.23999530786209053</v>
      </c>
      <c r="N19" s="83">
        <v>0.30373509842218832</v>
      </c>
      <c r="O19" s="83">
        <v>0.64422025526187598</v>
      </c>
      <c r="P19" s="83">
        <v>0.6552019298862598</v>
      </c>
      <c r="Q19" s="83">
        <v>0.69446264490103515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8.3174553219343039</v>
      </c>
      <c r="C21" s="83">
        <v>6.8689929740266056</v>
      </c>
      <c r="D21" s="83">
        <v>7.4034135435821469</v>
      </c>
      <c r="E21" s="83">
        <v>9.0542853370277907</v>
      </c>
      <c r="F21" s="83">
        <v>13.095249647939978</v>
      </c>
      <c r="G21" s="83">
        <v>16.319018215147686</v>
      </c>
      <c r="H21" s="83">
        <v>6.2757069407917916</v>
      </c>
      <c r="I21" s="83">
        <v>7.684747030964564</v>
      </c>
      <c r="J21" s="83">
        <v>8.3288883838862304</v>
      </c>
      <c r="K21" s="83">
        <v>8.56962696213707</v>
      </c>
      <c r="L21" s="83">
        <v>8.7074263771314282</v>
      </c>
      <c r="M21" s="83">
        <v>9.6295284242306334</v>
      </c>
      <c r="N21" s="83">
        <v>9.9026345729117349</v>
      </c>
      <c r="O21" s="83">
        <v>8.5256710443281349</v>
      </c>
      <c r="P21" s="83">
        <v>9.0090554551542077</v>
      </c>
      <c r="Q21" s="83">
        <v>9.5690408935100706</v>
      </c>
    </row>
    <row r="22" spans="1:17" x14ac:dyDescent="0.25">
      <c r="A22" s="152" t="s">
        <v>276</v>
      </c>
      <c r="B22" s="264">
        <v>9.5616628515214579</v>
      </c>
      <c r="C22" s="264">
        <v>8.0266256791060719</v>
      </c>
      <c r="D22" s="264">
        <v>11.138805717617688</v>
      </c>
      <c r="E22" s="264">
        <v>10.510931022090478</v>
      </c>
      <c r="F22" s="264">
        <v>13.637572113527565</v>
      </c>
      <c r="G22" s="264">
        <v>15.29242284334034</v>
      </c>
      <c r="H22" s="264">
        <v>8.8363406531617805</v>
      </c>
      <c r="I22" s="264">
        <v>10.868034629758741</v>
      </c>
      <c r="J22" s="264">
        <v>10.71771107947129</v>
      </c>
      <c r="K22" s="264">
        <v>8.149081380537428</v>
      </c>
      <c r="L22" s="264">
        <v>8.6855761220653029</v>
      </c>
      <c r="M22" s="264">
        <v>8.7931304059279327</v>
      </c>
      <c r="N22" s="264">
        <v>9.0759254893786423</v>
      </c>
      <c r="O22" s="264">
        <v>8.2416788428562668</v>
      </c>
      <c r="P22" s="264">
        <v>8.9917808939971682</v>
      </c>
      <c r="Q22" s="264">
        <v>9.3607490451450026</v>
      </c>
    </row>
    <row r="23" spans="1:17" x14ac:dyDescent="0.25">
      <c r="A23" s="152" t="s">
        <v>275</v>
      </c>
      <c r="B23" s="264">
        <v>2.957675314064853E-3</v>
      </c>
      <c r="C23" s="264">
        <v>2.8599605334957302E-3</v>
      </c>
      <c r="D23" s="264">
        <v>3.4455273325099838E-3</v>
      </c>
      <c r="E23" s="264">
        <v>3.251309076112088E-3</v>
      </c>
      <c r="F23" s="264">
        <v>4.2184618941611615E-3</v>
      </c>
      <c r="G23" s="264">
        <v>4.7303510109428445E-3</v>
      </c>
      <c r="H23" s="264">
        <v>2.7333139666565033E-3</v>
      </c>
      <c r="I23" s="264">
        <v>3.3617706706448639E-3</v>
      </c>
      <c r="J23" s="264">
        <v>3.3152716190978653E-3</v>
      </c>
      <c r="K23" s="264">
        <v>2.5207264892932175E-3</v>
      </c>
      <c r="L23" s="264">
        <v>2.6866785080772891E-3</v>
      </c>
      <c r="M23" s="264">
        <v>2.7199478938778644E-3</v>
      </c>
      <c r="N23" s="264">
        <v>2.8074238957249645E-3</v>
      </c>
      <c r="O23" s="264">
        <v>2.549369334444578E-3</v>
      </c>
      <c r="P23" s="264">
        <v>2.8030409561939857E-3</v>
      </c>
      <c r="Q23" s="264">
        <v>2.917953871312376E-3</v>
      </c>
    </row>
    <row r="24" spans="1:17" x14ac:dyDescent="0.25">
      <c r="A24" s="156" t="s">
        <v>262</v>
      </c>
      <c r="B24" s="204">
        <v>9.1067323348318592</v>
      </c>
      <c r="C24" s="204">
        <v>11.177124636717844</v>
      </c>
      <c r="D24" s="204">
        <v>10.507370171055987</v>
      </c>
      <c r="E24" s="204">
        <v>10.006888989557318</v>
      </c>
      <c r="F24" s="204">
        <v>13.043411864941627</v>
      </c>
      <c r="G24" s="204">
        <v>14.698724745008148</v>
      </c>
      <c r="H24" s="204">
        <v>8.353298460112228</v>
      </c>
      <c r="I24" s="204">
        <v>10.27242430361906</v>
      </c>
      <c r="J24" s="204">
        <v>10.16364857060722</v>
      </c>
      <c r="K24" s="204">
        <v>7.8270939938304043</v>
      </c>
      <c r="L24" s="204">
        <v>8.3234649011245985</v>
      </c>
      <c r="M24" s="204">
        <v>8.46267841306077</v>
      </c>
      <c r="N24" s="204">
        <v>8.7332218181248411</v>
      </c>
      <c r="O24" s="204">
        <v>7.9097594376493987</v>
      </c>
      <c r="P24" s="204">
        <v>8.6283284234298705</v>
      </c>
      <c r="Q24" s="204">
        <v>8.9907113091501571</v>
      </c>
    </row>
    <row r="25" spans="1:17" x14ac:dyDescent="0.25">
      <c r="A25" s="152" t="s">
        <v>274</v>
      </c>
      <c r="B25" s="264">
        <v>6.5607883205376138</v>
      </c>
      <c r="C25" s="264">
        <v>8.05030628371183</v>
      </c>
      <c r="D25" s="264">
        <v>7.5414869158601086</v>
      </c>
      <c r="E25" s="264">
        <v>7.2081873059800721</v>
      </c>
      <c r="F25" s="264">
        <v>9.4121925225427638</v>
      </c>
      <c r="G25" s="264">
        <v>10.626875213536353</v>
      </c>
      <c r="H25" s="264">
        <v>6.0004829568337037</v>
      </c>
      <c r="I25" s="264">
        <v>7.3786381345769172</v>
      </c>
      <c r="J25" s="264">
        <v>7.3098884251767782</v>
      </c>
      <c r="K25" s="264">
        <v>5.6572721453770649</v>
      </c>
      <c r="L25" s="264">
        <v>6.0107928395751111</v>
      </c>
      <c r="M25" s="264">
        <v>6.1213683217602277</v>
      </c>
      <c r="N25" s="264">
        <v>6.3166130616064038</v>
      </c>
      <c r="O25" s="264">
        <v>5.715282049820666</v>
      </c>
      <c r="P25" s="264">
        <v>6.1773241246285204</v>
      </c>
      <c r="Q25" s="264">
        <v>6.4394131418707063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0.17996316420412112</v>
      </c>
      <c r="C27" s="83">
        <v>0.80176881202889472</v>
      </c>
      <c r="D27" s="83">
        <v>0.81340292649868995</v>
      </c>
      <c r="E27" s="83">
        <v>1.1755840732937</v>
      </c>
      <c r="F27" s="83">
        <v>0.46586861683170011</v>
      </c>
      <c r="G27" s="83">
        <v>0.78978494177122627</v>
      </c>
      <c r="H27" s="83">
        <v>1.7783741707361562</v>
      </c>
      <c r="I27" s="83">
        <v>0.59311692093744228</v>
      </c>
      <c r="J27" s="83">
        <v>0.29265381000404067</v>
      </c>
      <c r="K27" s="83">
        <v>0.29220974834758578</v>
      </c>
      <c r="L27" s="83">
        <v>0.69144313102855748</v>
      </c>
      <c r="M27" s="83">
        <v>0.39585921132868068</v>
      </c>
      <c r="N27" s="83">
        <v>0.39569285067097809</v>
      </c>
      <c r="O27" s="83">
        <v>0.39564377723133892</v>
      </c>
      <c r="P27" s="83">
        <v>0.61157624010517952</v>
      </c>
      <c r="Q27" s="83">
        <v>0.52834813331173058</v>
      </c>
    </row>
    <row r="28" spans="1:17" x14ac:dyDescent="0.25">
      <c r="A28" s="154" t="s">
        <v>125</v>
      </c>
      <c r="B28" s="83">
        <v>1.5557021297288032</v>
      </c>
      <c r="C28" s="83">
        <v>1.4188562383306245</v>
      </c>
      <c r="D28" s="83">
        <v>2.4332149721020122</v>
      </c>
      <c r="E28" s="83">
        <v>0.78003030284683716</v>
      </c>
      <c r="F28" s="83">
        <v>1.3495063491704959</v>
      </c>
      <c r="G28" s="83">
        <v>0.37009976640724102</v>
      </c>
      <c r="H28" s="83">
        <v>0.58144503784969426</v>
      </c>
      <c r="I28" s="83">
        <v>2.3274449850898162</v>
      </c>
      <c r="J28" s="83">
        <v>2.1854790395066166</v>
      </c>
      <c r="K28" s="83">
        <v>0.39364953288393889</v>
      </c>
      <c r="L28" s="83">
        <v>0.26799663377090854</v>
      </c>
      <c r="M28" s="83">
        <v>0.13922610238598221</v>
      </c>
      <c r="N28" s="83">
        <v>0.17620283616313054</v>
      </c>
      <c r="O28" s="83">
        <v>0.37372511995006596</v>
      </c>
      <c r="P28" s="83">
        <v>0.37733771048408299</v>
      </c>
      <c r="Q28" s="83">
        <v>0.39996223752082638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4.8251230266046896</v>
      </c>
      <c r="C30" s="83">
        <v>5.8296812333523098</v>
      </c>
      <c r="D30" s="83">
        <v>4.2948690172594066</v>
      </c>
      <c r="E30" s="83">
        <v>5.2525729298395349</v>
      </c>
      <c r="F30" s="83">
        <v>7.596817556540568</v>
      </c>
      <c r="G30" s="83">
        <v>9.4669905053578862</v>
      </c>
      <c r="H30" s="83">
        <v>3.6406637482478534</v>
      </c>
      <c r="I30" s="83">
        <v>4.4580762285496585</v>
      </c>
      <c r="J30" s="83">
        <v>4.8317555756661212</v>
      </c>
      <c r="K30" s="83">
        <v>4.97141286414554</v>
      </c>
      <c r="L30" s="83">
        <v>5.051353074775645</v>
      </c>
      <c r="M30" s="83">
        <v>5.586283008045565</v>
      </c>
      <c r="N30" s="83">
        <v>5.7447173747722955</v>
      </c>
      <c r="O30" s="83">
        <v>4.9459131526392612</v>
      </c>
      <c r="P30" s="83">
        <v>5.1884101740392579</v>
      </c>
      <c r="Q30" s="83">
        <v>5.5111027710381491</v>
      </c>
    </row>
    <row r="31" spans="1:17" x14ac:dyDescent="0.25">
      <c r="A31" s="152" t="s">
        <v>273</v>
      </c>
      <c r="B31" s="264">
        <v>2.5394909045181038</v>
      </c>
      <c r="C31" s="264">
        <v>3.1205784391147495</v>
      </c>
      <c r="D31" s="264">
        <v>2.9583657410158573</v>
      </c>
      <c r="E31" s="264">
        <v>2.7916079183202749</v>
      </c>
      <c r="F31" s="264">
        <v>3.6220154255388741</v>
      </c>
      <c r="G31" s="264">
        <v>4.0615287656297383</v>
      </c>
      <c r="H31" s="264">
        <v>2.3468519091694562</v>
      </c>
      <c r="I31" s="264">
        <v>2.8864513966698264</v>
      </c>
      <c r="J31" s="264">
        <v>2.8465268255342275</v>
      </c>
      <c r="K31" s="264">
        <v>2.164322081567609</v>
      </c>
      <c r="L31" s="264">
        <v>2.3068102175318641</v>
      </c>
      <c r="M31" s="264">
        <v>2.3353756595320818</v>
      </c>
      <c r="N31" s="264">
        <v>2.4104834680186737</v>
      </c>
      <c r="O31" s="264">
        <v>2.1889151274626717</v>
      </c>
      <c r="P31" s="264">
        <v>2.4448885730787451</v>
      </c>
      <c r="Q31" s="264">
        <v>2.544931722469316</v>
      </c>
    </row>
    <row r="32" spans="1:17" x14ac:dyDescent="0.25">
      <c r="A32" s="152" t="s">
        <v>272</v>
      </c>
      <c r="B32" s="264">
        <v>6.4531097761414951E-3</v>
      </c>
      <c r="C32" s="264">
        <v>6.2399138912634109E-3</v>
      </c>
      <c r="D32" s="264">
        <v>7.5175141800217825E-3</v>
      </c>
      <c r="E32" s="264">
        <v>7.0937652569718328E-3</v>
      </c>
      <c r="F32" s="264">
        <v>9.2039168599879883E-3</v>
      </c>
      <c r="G32" s="264">
        <v>1.0320765842057114E-2</v>
      </c>
      <c r="H32" s="264">
        <v>5.9635941090687367E-3</v>
      </c>
      <c r="I32" s="264">
        <v>7.3347723723160702E-3</v>
      </c>
      <c r="J32" s="264">
        <v>7.2333198962135272E-3</v>
      </c>
      <c r="K32" s="264">
        <v>5.4997668857306578E-3</v>
      </c>
      <c r="L32" s="264">
        <v>5.8618440176231778E-3</v>
      </c>
      <c r="M32" s="264">
        <v>5.9344317684607972E-3</v>
      </c>
      <c r="N32" s="264">
        <v>6.1252884997635608E-3</v>
      </c>
      <c r="O32" s="264">
        <v>5.562260366060898E-3</v>
      </c>
      <c r="P32" s="264">
        <v>6.1157257226050572E-3</v>
      </c>
      <c r="Q32" s="264">
        <v>6.3664448101360934E-3</v>
      </c>
    </row>
    <row r="33" spans="1:17" x14ac:dyDescent="0.25">
      <c r="A33" s="156" t="s">
        <v>261</v>
      </c>
      <c r="B33" s="204">
        <v>152.49531816746025</v>
      </c>
      <c r="C33" s="204">
        <v>200.23795967548452</v>
      </c>
      <c r="D33" s="204">
        <v>180.28528525020417</v>
      </c>
      <c r="E33" s="204">
        <v>128.96046565962564</v>
      </c>
      <c r="F33" s="204">
        <v>166.13508618839404</v>
      </c>
      <c r="G33" s="204">
        <v>214.21112181558306</v>
      </c>
      <c r="H33" s="204">
        <v>131.61757274718093</v>
      </c>
      <c r="I33" s="204">
        <v>172.67274505009692</v>
      </c>
      <c r="J33" s="204">
        <v>161.280159794285</v>
      </c>
      <c r="K33" s="204">
        <v>111.93573186523068</v>
      </c>
      <c r="L33" s="204">
        <v>122.791094100706</v>
      </c>
      <c r="M33" s="204">
        <v>124.63630794343308</v>
      </c>
      <c r="N33" s="204">
        <v>126.66430339811949</v>
      </c>
      <c r="O33" s="204">
        <v>109.54758477345356</v>
      </c>
      <c r="P33" s="204">
        <v>119.36217410549642</v>
      </c>
      <c r="Q33" s="204">
        <v>122.83757983979115</v>
      </c>
    </row>
    <row r="34" spans="1:17" x14ac:dyDescent="0.25">
      <c r="A34" s="150" t="s">
        <v>33</v>
      </c>
      <c r="B34" s="87">
        <v>1.1695023865198453</v>
      </c>
      <c r="C34" s="87">
        <v>0.53509578228853671</v>
      </c>
      <c r="D34" s="87">
        <v>1.1270002635290028</v>
      </c>
      <c r="E34" s="87">
        <v>0.82558625448399414</v>
      </c>
      <c r="F34" s="87">
        <v>1.2247777335856118</v>
      </c>
      <c r="G34" s="87">
        <v>0.66359547440430877</v>
      </c>
      <c r="H34" s="87">
        <v>0.45515300053396474</v>
      </c>
      <c r="I34" s="87">
        <v>0.45784165167325069</v>
      </c>
      <c r="J34" s="87">
        <v>0</v>
      </c>
      <c r="K34" s="87">
        <v>0</v>
      </c>
      <c r="L34" s="87">
        <v>0.44086941603626684</v>
      </c>
      <c r="M34" s="87">
        <v>0.21651542993768069</v>
      </c>
      <c r="N34" s="87">
        <v>3.9429228266904168</v>
      </c>
      <c r="O34" s="87">
        <v>2.6921514407477121</v>
      </c>
      <c r="P34" s="87">
        <v>2.9811297689010785</v>
      </c>
      <c r="Q34" s="87">
        <v>3.5464662664308584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2.0962580390535044E-14</v>
      </c>
      <c r="D36" s="87">
        <v>0</v>
      </c>
      <c r="E36" s="87">
        <v>2.0372517676150107E-14</v>
      </c>
      <c r="F36" s="87">
        <v>0</v>
      </c>
      <c r="G36" s="87">
        <v>2.1527063819725586E-14</v>
      </c>
      <c r="H36" s="87">
        <v>0</v>
      </c>
      <c r="I36" s="87">
        <v>2.178973201145424E-14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22.996255319245218</v>
      </c>
      <c r="C37" s="87">
        <v>30.834339685907821</v>
      </c>
      <c r="D37" s="87">
        <v>36.715251277563411</v>
      </c>
      <c r="E37" s="87">
        <v>13.241606816484081</v>
      </c>
      <c r="F37" s="87">
        <v>15.122789145760212</v>
      </c>
      <c r="G37" s="87">
        <v>10.604311088308881</v>
      </c>
      <c r="H37" s="87">
        <v>13.778790028771569</v>
      </c>
      <c r="I37" s="87">
        <v>46.625409168583644</v>
      </c>
      <c r="J37" s="87">
        <v>39.432609353962988</v>
      </c>
      <c r="K37" s="87">
        <v>8.1486912208425313</v>
      </c>
      <c r="L37" s="87">
        <v>6.7586002510806669</v>
      </c>
      <c r="M37" s="87">
        <v>4.6442025440493051</v>
      </c>
      <c r="N37" s="87">
        <v>4.7652006480558651</v>
      </c>
      <c r="O37" s="87">
        <v>6.954102412410248</v>
      </c>
      <c r="P37" s="87">
        <v>7.6127469744813983</v>
      </c>
      <c r="Q37" s="87">
        <v>7.8357917134498543</v>
      </c>
    </row>
    <row r="38" spans="1:17" x14ac:dyDescent="0.25">
      <c r="A38" s="150" t="s">
        <v>29</v>
      </c>
      <c r="B38" s="87">
        <v>15.98896629631559</v>
      </c>
      <c r="C38" s="87">
        <v>9.9331975392022862</v>
      </c>
      <c r="D38" s="87">
        <v>10.170874246000189</v>
      </c>
      <c r="E38" s="87">
        <v>8.4426552228717373</v>
      </c>
      <c r="F38" s="87">
        <v>9.5921774382561384</v>
      </c>
      <c r="G38" s="87">
        <v>7.6436894322849511</v>
      </c>
      <c r="H38" s="87">
        <v>9.2926784853169071</v>
      </c>
      <c r="I38" s="87">
        <v>5.7971836436200324</v>
      </c>
      <c r="J38" s="87">
        <v>5.4327456833165169</v>
      </c>
      <c r="K38" s="87">
        <v>4.4644134343684891</v>
      </c>
      <c r="L38" s="87">
        <v>4.1504241627443195</v>
      </c>
      <c r="M38" s="87">
        <v>6.7029848548554467</v>
      </c>
      <c r="N38" s="87">
        <v>8.294913924653315</v>
      </c>
      <c r="O38" s="87">
        <v>1.586547077234298</v>
      </c>
      <c r="P38" s="87">
        <v>0.98693356149994149</v>
      </c>
      <c r="Q38" s="87">
        <v>0.34043717056295825</v>
      </c>
    </row>
    <row r="39" spans="1:17" x14ac:dyDescent="0.25">
      <c r="A39" s="150" t="s">
        <v>28</v>
      </c>
      <c r="B39" s="87">
        <v>2.7807032592108647</v>
      </c>
      <c r="C39" s="87">
        <v>2.8170183439227796</v>
      </c>
      <c r="D39" s="87">
        <v>2.4641011768178362</v>
      </c>
      <c r="E39" s="87">
        <v>2.7610427282069461</v>
      </c>
      <c r="F39" s="87">
        <v>1.7750585700447346</v>
      </c>
      <c r="G39" s="87">
        <v>1.0597553733729006</v>
      </c>
      <c r="H39" s="87">
        <v>1.7714135126968014</v>
      </c>
      <c r="I39" s="87">
        <v>1.4428373440110205</v>
      </c>
      <c r="J39" s="87">
        <v>0.71711768079953775</v>
      </c>
      <c r="K39" s="87">
        <v>1.0517749230796911</v>
      </c>
      <c r="L39" s="87">
        <v>1.0609264134015277</v>
      </c>
      <c r="M39" s="87">
        <v>0</v>
      </c>
      <c r="N39" s="87">
        <v>0.35466861236259523</v>
      </c>
      <c r="O39" s="87">
        <v>0.35398979633260613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73.277390674562497</v>
      </c>
      <c r="C40" s="87">
        <v>129.87749466076829</v>
      </c>
      <c r="D40" s="87">
        <v>70.303059538019838</v>
      </c>
      <c r="E40" s="87">
        <v>80.689230228843499</v>
      </c>
      <c r="F40" s="87">
        <v>79.031648659368258</v>
      </c>
      <c r="G40" s="87">
        <v>167.56569143804631</v>
      </c>
      <c r="H40" s="87">
        <v>79.224588803336701</v>
      </c>
      <c r="I40" s="87">
        <v>99.067145890319793</v>
      </c>
      <c r="J40" s="87">
        <v>94.460301858273553</v>
      </c>
      <c r="K40" s="87">
        <v>82.675770087644921</v>
      </c>
      <c r="L40" s="87">
        <v>87.68048978736654</v>
      </c>
      <c r="M40" s="87">
        <v>91.434568692474841</v>
      </c>
      <c r="N40" s="87">
        <v>84.583990316128279</v>
      </c>
      <c r="O40" s="87">
        <v>71.76419327848906</v>
      </c>
      <c r="P40" s="87">
        <v>80.918663248857811</v>
      </c>
      <c r="Q40" s="87">
        <v>83.705583478684616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6.4606042490628734</v>
      </c>
      <c r="C42" s="87">
        <v>4.1347615983946628</v>
      </c>
      <c r="D42" s="87">
        <v>3.158558534775497</v>
      </c>
      <c r="E42" s="87">
        <v>4.3641773215960944</v>
      </c>
      <c r="F42" s="87">
        <v>6.7887655914962055</v>
      </c>
      <c r="G42" s="87">
        <v>5.4103702898128416</v>
      </c>
      <c r="H42" s="87">
        <v>7.7513455633512889</v>
      </c>
      <c r="I42" s="87">
        <v>6.7007307588294784</v>
      </c>
      <c r="J42" s="87">
        <v>4.3130547294537429</v>
      </c>
      <c r="K42" s="87">
        <v>9.9946680522336067</v>
      </c>
      <c r="L42" s="87">
        <v>12.926794943597983</v>
      </c>
      <c r="M42" s="87">
        <v>9.9374815606955611</v>
      </c>
      <c r="N42" s="87">
        <v>13.12592699073724</v>
      </c>
      <c r="O42" s="87">
        <v>13.295018830457465</v>
      </c>
      <c r="P42" s="87">
        <v>14.110557613090585</v>
      </c>
      <c r="Q42" s="87">
        <v>13.044793723923402</v>
      </c>
    </row>
    <row r="43" spans="1:17" x14ac:dyDescent="0.25">
      <c r="A43" s="150" t="s">
        <v>22</v>
      </c>
      <c r="B43" s="87">
        <v>29.821895982543374</v>
      </c>
      <c r="C43" s="87">
        <v>22.106052065000121</v>
      </c>
      <c r="D43" s="87">
        <v>56.346440213498404</v>
      </c>
      <c r="E43" s="87">
        <v>18.636167087139277</v>
      </c>
      <c r="F43" s="87">
        <v>52.599869049882898</v>
      </c>
      <c r="G43" s="87">
        <v>21.263708719352827</v>
      </c>
      <c r="H43" s="87">
        <v>19.343603353173684</v>
      </c>
      <c r="I43" s="87">
        <v>12.581596593059679</v>
      </c>
      <c r="J43" s="87">
        <v>16.924330488478645</v>
      </c>
      <c r="K43" s="87">
        <v>5.600414147061449</v>
      </c>
      <c r="L43" s="87">
        <v>9.7729891264787021</v>
      </c>
      <c r="M43" s="87">
        <v>11.700554861420244</v>
      </c>
      <c r="N43" s="87">
        <v>11.596680079491776</v>
      </c>
      <c r="O43" s="87">
        <v>12.901581937782188</v>
      </c>
      <c r="P43" s="87">
        <v>12.752142938665601</v>
      </c>
      <c r="Q43" s="87">
        <v>14.364507486739448</v>
      </c>
    </row>
    <row r="44" spans="1:17" x14ac:dyDescent="0.25">
      <c r="A44" s="156" t="s">
        <v>260</v>
      </c>
      <c r="B44" s="204">
        <v>23.213761762013604</v>
      </c>
      <c r="C44" s="204">
        <v>28.609502528975753</v>
      </c>
      <c r="D44" s="204">
        <v>27.134646830222451</v>
      </c>
      <c r="E44" s="204">
        <v>25.595191757560556</v>
      </c>
      <c r="F44" s="204">
        <v>33.547335663119632</v>
      </c>
      <c r="G44" s="204">
        <v>37.626868312559765</v>
      </c>
      <c r="H44" s="204">
        <v>21.387235466885432</v>
      </c>
      <c r="I44" s="204">
        <v>26.246653375951183</v>
      </c>
      <c r="J44" s="204">
        <v>26.025308597468634</v>
      </c>
      <c r="K44" s="204">
        <v>19.876393233195429</v>
      </c>
      <c r="L44" s="204">
        <v>21.162675918767729</v>
      </c>
      <c r="M44" s="204">
        <v>21.533292678323836</v>
      </c>
      <c r="N44" s="204">
        <v>22.089628322284742</v>
      </c>
      <c r="O44" s="204">
        <v>20.092534134925543</v>
      </c>
      <c r="P44" s="204">
        <v>21.912721814715944</v>
      </c>
      <c r="Q44" s="204">
        <v>22.858334072634616</v>
      </c>
    </row>
    <row r="45" spans="1:17" x14ac:dyDescent="0.25">
      <c r="A45" s="299" t="s">
        <v>271</v>
      </c>
      <c r="B45" s="298">
        <v>10.377624928662973</v>
      </c>
      <c r="C45" s="298">
        <v>12.733692216787492</v>
      </c>
      <c r="D45" s="298">
        <v>11.92885958113078</v>
      </c>
      <c r="E45" s="298">
        <v>11.401657944495501</v>
      </c>
      <c r="F45" s="298">
        <v>14.887876118416038</v>
      </c>
      <c r="G45" s="298">
        <v>16.809218609380267</v>
      </c>
      <c r="H45" s="298">
        <v>9.4913535499880233</v>
      </c>
      <c r="I45" s="298">
        <v>11.671271088760566</v>
      </c>
      <c r="J45" s="298">
        <v>11.562525208958885</v>
      </c>
      <c r="K45" s="298">
        <v>8.9484747222091237</v>
      </c>
      <c r="L45" s="298">
        <v>9.5076613610195171</v>
      </c>
      <c r="M45" s="298">
        <v>9.6825657817018396</v>
      </c>
      <c r="N45" s="298">
        <v>9.9913970654479218</v>
      </c>
      <c r="O45" s="298">
        <v>9.04023275509355</v>
      </c>
      <c r="P45" s="298">
        <v>9.8424950760430967</v>
      </c>
      <c r="Q45" s="298">
        <v>10.259732772155644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0.28465942320369181</v>
      </c>
      <c r="C47" s="83">
        <v>1.2682097949555169</v>
      </c>
      <c r="D47" s="83">
        <v>1.2866122293042637</v>
      </c>
      <c r="E47" s="83">
        <v>1.8594976683765643</v>
      </c>
      <c r="F47" s="83">
        <v>0.7368946436482825</v>
      </c>
      <c r="G47" s="83">
        <v>1.2492541291647858</v>
      </c>
      <c r="H47" s="83">
        <v>2.8129699092638241</v>
      </c>
      <c r="I47" s="83">
        <v>0.93817154945609493</v>
      </c>
      <c r="J47" s="83">
        <v>0.46290953552929937</v>
      </c>
      <c r="K47" s="83">
        <v>0.46220713437097294</v>
      </c>
      <c r="L47" s="83">
        <v>1.0937005010286254</v>
      </c>
      <c r="M47" s="83">
        <v>0.62615622071902766</v>
      </c>
      <c r="N47" s="83">
        <v>0.62589307726367149</v>
      </c>
      <c r="O47" s="83">
        <v>0.62581545461748722</v>
      </c>
      <c r="P47" s="83">
        <v>0.97444071420198708</v>
      </c>
      <c r="Q47" s="83">
        <v>0.84180196844317667</v>
      </c>
    </row>
    <row r="48" spans="1:17" x14ac:dyDescent="0.25">
      <c r="A48" s="154" t="s">
        <v>125</v>
      </c>
      <c r="B48" s="83">
        <v>2.4607550822070676</v>
      </c>
      <c r="C48" s="83">
        <v>2.2442970493342029</v>
      </c>
      <c r="D48" s="83">
        <v>3.8487741285963084</v>
      </c>
      <c r="E48" s="83">
        <v>1.2338245833349133</v>
      </c>
      <c r="F48" s="83">
        <v>2.1346018262319246</v>
      </c>
      <c r="G48" s="83">
        <v>0.58541083392939042</v>
      </c>
      <c r="H48" s="83">
        <v>0.91970937403173469</v>
      </c>
      <c r="I48" s="83">
        <v>3.6814708716864186</v>
      </c>
      <c r="J48" s="83">
        <v>3.4569141166248918</v>
      </c>
      <c r="K48" s="83">
        <v>0.62266102883169194</v>
      </c>
      <c r="L48" s="83">
        <v>0.42390767870267826</v>
      </c>
      <c r="M48" s="83">
        <v>0.22022296715754328</v>
      </c>
      <c r="N48" s="83">
        <v>0.27871146815445108</v>
      </c>
      <c r="O48" s="83">
        <v>0.59114529104996016</v>
      </c>
      <c r="P48" s="83">
        <v>0.60122222543540316</v>
      </c>
      <c r="Q48" s="83">
        <v>0.63724839290634783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7.6322104232522143</v>
      </c>
      <c r="C50" s="83">
        <v>9.2211853724977715</v>
      </c>
      <c r="D50" s="83">
        <v>6.7934732232302082</v>
      </c>
      <c r="E50" s="83">
        <v>8.3083356927840235</v>
      </c>
      <c r="F50" s="83">
        <v>12.01637964853583</v>
      </c>
      <c r="G50" s="83">
        <v>14.974553646286092</v>
      </c>
      <c r="H50" s="83">
        <v>5.7586742666924655</v>
      </c>
      <c r="I50" s="83">
        <v>7.0516286676180515</v>
      </c>
      <c r="J50" s="83">
        <v>7.6427015568046928</v>
      </c>
      <c r="K50" s="83">
        <v>7.8636065590064579</v>
      </c>
      <c r="L50" s="83">
        <v>7.9900531812882134</v>
      </c>
      <c r="M50" s="83">
        <v>8.8361865938252695</v>
      </c>
      <c r="N50" s="83">
        <v>9.0867925200297996</v>
      </c>
      <c r="O50" s="83">
        <v>7.8232720094261028</v>
      </c>
      <c r="P50" s="83">
        <v>8.2668321364057071</v>
      </c>
      <c r="Q50" s="83">
        <v>8.7806824108061186</v>
      </c>
    </row>
    <row r="51" spans="1:17" x14ac:dyDescent="0.25">
      <c r="A51" s="299" t="s">
        <v>270</v>
      </c>
      <c r="B51" s="298">
        <v>10.854127330927614</v>
      </c>
      <c r="C51" s="298">
        <v>13.441591942415284</v>
      </c>
      <c r="D51" s="298">
        <v>12.896856352783271</v>
      </c>
      <c r="E51" s="298">
        <v>12.014753250667237</v>
      </c>
      <c r="F51" s="298">
        <v>15.832566572348908</v>
      </c>
      <c r="G51" s="298">
        <v>17.647727498094792</v>
      </c>
      <c r="H51" s="298">
        <v>10.064222360063457</v>
      </c>
      <c r="I51" s="298">
        <v>12.322578748377623</v>
      </c>
      <c r="J51" s="298">
        <v>12.241139984678952</v>
      </c>
      <c r="K51" s="298">
        <v>9.2387189456958794</v>
      </c>
      <c r="L51" s="298">
        <v>9.8546065455359155</v>
      </c>
      <c r="M51" s="298">
        <v>10.028024267254469</v>
      </c>
      <c r="N51" s="298">
        <v>10.216908850622779</v>
      </c>
      <c r="O51" s="298">
        <v>9.3439075537664102</v>
      </c>
      <c r="P51" s="298">
        <v>10.206341937451441</v>
      </c>
      <c r="Q51" s="298">
        <v>10.658233993955477</v>
      </c>
    </row>
    <row r="52" spans="1:17" x14ac:dyDescent="0.25">
      <c r="A52" s="150" t="s">
        <v>33</v>
      </c>
      <c r="B52" s="87">
        <v>8.3241426488716797E-2</v>
      </c>
      <c r="C52" s="87">
        <v>3.5919958270083152E-2</v>
      </c>
      <c r="D52" s="87">
        <v>8.0620891983007689E-2</v>
      </c>
      <c r="E52" s="87">
        <v>7.6916713071959852E-2</v>
      </c>
      <c r="F52" s="87">
        <v>0.11672052814500217</v>
      </c>
      <c r="G52" s="87">
        <v>5.4670140382992248E-2</v>
      </c>
      <c r="H52" s="87">
        <v>3.4803566952438095E-2</v>
      </c>
      <c r="I52" s="87">
        <v>3.267330814364524E-2</v>
      </c>
      <c r="J52" s="87">
        <v>0</v>
      </c>
      <c r="K52" s="87">
        <v>0</v>
      </c>
      <c r="L52" s="87">
        <v>3.5382001152578793E-2</v>
      </c>
      <c r="M52" s="87">
        <v>1.7420461352525937E-2</v>
      </c>
      <c r="N52" s="87">
        <v>0.31804132691368814</v>
      </c>
      <c r="O52" s="87">
        <v>0.22962819522773703</v>
      </c>
      <c r="P52" s="87">
        <v>0.25490847506202491</v>
      </c>
      <c r="Q52" s="87">
        <v>0.30771582579686563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1.4071780002468037E-15</v>
      </c>
      <c r="D54" s="87">
        <v>0</v>
      </c>
      <c r="E54" s="87">
        <v>1.8980295373610144E-15</v>
      </c>
      <c r="F54" s="87">
        <v>0</v>
      </c>
      <c r="G54" s="87">
        <v>1.7735015479339889E-15</v>
      </c>
      <c r="H54" s="87">
        <v>0</v>
      </c>
      <c r="I54" s="87">
        <v>1.5549975101124912E-15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1.636799649780134</v>
      </c>
      <c r="C55" s="87">
        <v>2.0698503547653648</v>
      </c>
      <c r="D55" s="87">
        <v>2.6264557366727277</v>
      </c>
      <c r="E55" s="87">
        <v>1.2336698516762425</v>
      </c>
      <c r="F55" s="87">
        <v>1.4411920528233992</v>
      </c>
      <c r="G55" s="87">
        <v>0.87363340803850964</v>
      </c>
      <c r="H55" s="87">
        <v>1.0536040424370494</v>
      </c>
      <c r="I55" s="87">
        <v>3.3273651611231947</v>
      </c>
      <c r="J55" s="87">
        <v>2.9929291468877017</v>
      </c>
      <c r="K55" s="87">
        <v>0.67255975111918687</v>
      </c>
      <c r="L55" s="87">
        <v>0.54241186431921595</v>
      </c>
      <c r="M55" s="87">
        <v>0.37366459727697043</v>
      </c>
      <c r="N55" s="87">
        <v>0.38436733452116545</v>
      </c>
      <c r="O55" s="87">
        <v>0.5931531050671911</v>
      </c>
      <c r="P55" s="87">
        <v>0.65094573961248092</v>
      </c>
      <c r="Q55" s="87">
        <v>0.67988722766086596</v>
      </c>
    </row>
    <row r="56" spans="1:17" x14ac:dyDescent="0.25">
      <c r="A56" s="150" t="s">
        <v>29</v>
      </c>
      <c r="B56" s="87">
        <v>1.1380433062183752</v>
      </c>
      <c r="C56" s="87">
        <v>0.66679658653007934</v>
      </c>
      <c r="D56" s="87">
        <v>0.72758186532441216</v>
      </c>
      <c r="E56" s="87">
        <v>0.78656988996138677</v>
      </c>
      <c r="F56" s="87">
        <v>0.91412832381931153</v>
      </c>
      <c r="G56" s="87">
        <v>0.6297233637437526</v>
      </c>
      <c r="H56" s="87">
        <v>0.71057063767961182</v>
      </c>
      <c r="I56" s="87">
        <v>0.41370890320061249</v>
      </c>
      <c r="J56" s="87">
        <v>0.41234458407942598</v>
      </c>
      <c r="K56" s="87">
        <v>0.36847448344000128</v>
      </c>
      <c r="L56" s="87">
        <v>0.33309253753685242</v>
      </c>
      <c r="M56" s="87">
        <v>0.53931070244825263</v>
      </c>
      <c r="N56" s="87">
        <v>0.66907863714034232</v>
      </c>
      <c r="O56" s="87">
        <v>0.13532520365495063</v>
      </c>
      <c r="P56" s="87">
        <v>8.4390063047212222E-2</v>
      </c>
      <c r="Q56" s="87">
        <v>2.9538672357697849E-2</v>
      </c>
    </row>
    <row r="57" spans="1:17" x14ac:dyDescent="0.25">
      <c r="A57" s="150" t="s">
        <v>28</v>
      </c>
      <c r="B57" s="87">
        <v>0.19792153364246984</v>
      </c>
      <c r="C57" s="87">
        <v>0.18910106322834441</v>
      </c>
      <c r="D57" s="87">
        <v>0.17627150697318403</v>
      </c>
      <c r="E57" s="87">
        <v>0.25723578869133434</v>
      </c>
      <c r="F57" s="87">
        <v>0.169161936980504</v>
      </c>
      <c r="G57" s="87">
        <v>8.7307670514081268E-2</v>
      </c>
      <c r="H57" s="87">
        <v>0.13545227366900789</v>
      </c>
      <c r="I57" s="87">
        <v>0.10296631809216636</v>
      </c>
      <c r="J57" s="87">
        <v>5.442912461986861E-2</v>
      </c>
      <c r="K57" s="87">
        <v>8.6809214060112536E-2</v>
      </c>
      <c r="L57" s="87">
        <v>8.5144712280713533E-2</v>
      </c>
      <c r="M57" s="87">
        <v>0</v>
      </c>
      <c r="N57" s="87">
        <v>2.8608035472283636E-2</v>
      </c>
      <c r="O57" s="87">
        <v>3.0193709325027549E-2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5.215649492835019</v>
      </c>
      <c r="C58" s="87">
        <v>8.7184282568726346</v>
      </c>
      <c r="D58" s="87">
        <v>5.0291872615376683</v>
      </c>
      <c r="E58" s="87">
        <v>7.5175069059117785</v>
      </c>
      <c r="F58" s="87">
        <v>7.5316651493051641</v>
      </c>
      <c r="G58" s="87">
        <v>13.804855861192522</v>
      </c>
      <c r="H58" s="87">
        <v>6.057959142225954</v>
      </c>
      <c r="I58" s="87">
        <v>7.0698054070797598</v>
      </c>
      <c r="J58" s="87">
        <v>7.1695227702963251</v>
      </c>
      <c r="K58" s="87">
        <v>6.8237209935639669</v>
      </c>
      <c r="L58" s="87">
        <v>7.0368029123164977</v>
      </c>
      <c r="M58" s="87">
        <v>7.3566690865893394</v>
      </c>
      <c r="N58" s="87">
        <v>6.8226556030202952</v>
      </c>
      <c r="O58" s="87">
        <v>6.1211572035253257</v>
      </c>
      <c r="P58" s="87">
        <v>6.9191396053944487</v>
      </c>
      <c r="Q58" s="87">
        <v>7.2628726199260107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0.45984507587999934</v>
      </c>
      <c r="C60" s="87">
        <v>0.27755865209005276</v>
      </c>
      <c r="D60" s="87">
        <v>0.22595008598912295</v>
      </c>
      <c r="E60" s="87">
        <v>0.40659370600854522</v>
      </c>
      <c r="F60" s="87">
        <v>0.64696498275837355</v>
      </c>
      <c r="G60" s="87">
        <v>0.44573194766519031</v>
      </c>
      <c r="H60" s="87">
        <v>0.59271162437486635</v>
      </c>
      <c r="I60" s="87">
        <v>0.47818943530084373</v>
      </c>
      <c r="J60" s="87">
        <v>0.32736020829944479</v>
      </c>
      <c r="K60" s="87">
        <v>0.824919152726725</v>
      </c>
      <c r="L60" s="87">
        <v>1.037440695491358</v>
      </c>
      <c r="M60" s="87">
        <v>0.79955277792148005</v>
      </c>
      <c r="N60" s="87">
        <v>1.0587544876221437</v>
      </c>
      <c r="O60" s="87">
        <v>1.1340042515248763</v>
      </c>
      <c r="P60" s="87">
        <v>1.2065562395003275</v>
      </c>
      <c r="Q60" s="87">
        <v>1.1318560988729252</v>
      </c>
    </row>
    <row r="61" spans="1:17" x14ac:dyDescent="0.25">
      <c r="A61" s="150" t="s">
        <v>22</v>
      </c>
      <c r="B61" s="87">
        <v>2.1226268460828996</v>
      </c>
      <c r="C61" s="87">
        <v>1.4839370706587245</v>
      </c>
      <c r="D61" s="87">
        <v>4.0307890043031485</v>
      </c>
      <c r="E61" s="87">
        <v>1.7362603953459883</v>
      </c>
      <c r="F61" s="87">
        <v>5.0127335985171531</v>
      </c>
      <c r="G61" s="87">
        <v>1.7518051065577422</v>
      </c>
      <c r="H61" s="87">
        <v>1.4791210727245299</v>
      </c>
      <c r="I61" s="87">
        <v>0.89787021543739876</v>
      </c>
      <c r="J61" s="87">
        <v>1.2845541504961868</v>
      </c>
      <c r="K61" s="87">
        <v>0.46223535078588651</v>
      </c>
      <c r="L61" s="87">
        <v>0.78433182243869759</v>
      </c>
      <c r="M61" s="87">
        <v>0.94140664166590193</v>
      </c>
      <c r="N61" s="87">
        <v>0.93540342593286174</v>
      </c>
      <c r="O61" s="87">
        <v>1.1004458854413026</v>
      </c>
      <c r="P61" s="87">
        <v>1.0904018148349455</v>
      </c>
      <c r="Q61" s="87">
        <v>1.2463635493411123</v>
      </c>
    </row>
    <row r="62" spans="1:17" x14ac:dyDescent="0.25">
      <c r="A62" s="303" t="s">
        <v>269</v>
      </c>
      <c r="B62" s="302">
        <v>0.90595460248608572</v>
      </c>
      <c r="C62" s="302">
        <v>1.1126542697479618</v>
      </c>
      <c r="D62" s="302">
        <v>1.0553867525739364</v>
      </c>
      <c r="E62" s="302">
        <v>0.99589647572246676</v>
      </c>
      <c r="F62" s="302">
        <v>1.2921414836353764</v>
      </c>
      <c r="G62" s="302">
        <v>1.4489363485435007</v>
      </c>
      <c r="H62" s="302">
        <v>0.83723130674838764</v>
      </c>
      <c r="I62" s="302">
        <v>1.0297315587990437</v>
      </c>
      <c r="J62" s="302">
        <v>1.0154886060449315</v>
      </c>
      <c r="K62" s="302">
        <v>0.77211442166221222</v>
      </c>
      <c r="L62" s="302">
        <v>0.82294657165999463</v>
      </c>
      <c r="M62" s="302">
        <v>0.83313719435769207</v>
      </c>
      <c r="N62" s="302">
        <v>0.85993164542661249</v>
      </c>
      <c r="O62" s="302">
        <v>0.78088790577987655</v>
      </c>
      <c r="P62" s="302">
        <v>0.85196110922075652</v>
      </c>
      <c r="Q62" s="302">
        <v>0.88692041572427616</v>
      </c>
    </row>
    <row r="63" spans="1:17" x14ac:dyDescent="0.25">
      <c r="A63" s="152" t="s">
        <v>268</v>
      </c>
      <c r="B63" s="151">
        <v>1.0456561809618294</v>
      </c>
      <c r="C63" s="151">
        <v>1.2842297078052496</v>
      </c>
      <c r="D63" s="151">
        <v>1.2181313259028548</v>
      </c>
      <c r="E63" s="151">
        <v>1.1494674264909359</v>
      </c>
      <c r="F63" s="151">
        <v>1.4913945194745799</v>
      </c>
      <c r="G63" s="151">
        <v>1.6723677373205301</v>
      </c>
      <c r="H63" s="151">
        <v>0.96633549671673169</v>
      </c>
      <c r="I63" s="151">
        <v>1.1885200055664122</v>
      </c>
      <c r="J63" s="151">
        <v>1.1720807363782928</v>
      </c>
      <c r="K63" s="151">
        <v>0.8911773450957885</v>
      </c>
      <c r="L63" s="151">
        <v>0.9498480022025575</v>
      </c>
      <c r="M63" s="151">
        <v>0.96161005692633272</v>
      </c>
      <c r="N63" s="151">
        <v>0.99253631228042039</v>
      </c>
      <c r="O63" s="151">
        <v>0.90130373318524815</v>
      </c>
      <c r="P63" s="151">
        <v>0.98333668966537724</v>
      </c>
      <c r="Q63" s="151">
        <v>1.0236868516130406</v>
      </c>
    </row>
    <row r="64" spans="1:17" x14ac:dyDescent="0.25">
      <c r="A64" s="301" t="s">
        <v>267</v>
      </c>
      <c r="B64" s="300">
        <v>3.0398718975104617E-2</v>
      </c>
      <c r="C64" s="300">
        <v>3.73343922197669E-2</v>
      </c>
      <c r="D64" s="300">
        <v>3.541281783160443E-2</v>
      </c>
      <c r="E64" s="300">
        <v>3.3416660184415074E-2</v>
      </c>
      <c r="F64" s="300">
        <v>4.3356969244725291E-2</v>
      </c>
      <c r="G64" s="300">
        <v>4.8618119220675403E-2</v>
      </c>
      <c r="H64" s="300">
        <v>2.8092753368836421E-2</v>
      </c>
      <c r="I64" s="300">
        <v>3.4551974447537846E-2</v>
      </c>
      <c r="J64" s="300">
        <v>3.4074061407568954E-2</v>
      </c>
      <c r="K64" s="300">
        <v>2.5907798532427573E-2</v>
      </c>
      <c r="L64" s="300">
        <v>2.7613438349745778E-2</v>
      </c>
      <c r="M64" s="300">
        <v>2.795537808350124E-2</v>
      </c>
      <c r="N64" s="300">
        <v>2.8854448507009366E-2</v>
      </c>
      <c r="O64" s="300">
        <v>2.620218710045686E-2</v>
      </c>
      <c r="P64" s="300">
        <v>2.8587002335272043E-2</v>
      </c>
      <c r="Q64" s="300">
        <v>2.9760039186179116E-2</v>
      </c>
    </row>
    <row r="65" spans="1:17" x14ac:dyDescent="0.25">
      <c r="A65" s="156" t="s">
        <v>259</v>
      </c>
      <c r="B65" s="204">
        <v>25.506630447484369</v>
      </c>
      <c r="C65" s="204">
        <v>31.342356546576347</v>
      </c>
      <c r="D65" s="204">
        <v>29.75067246665861</v>
      </c>
      <c r="E65" s="204">
        <v>28.051021522941532</v>
      </c>
      <c r="F65" s="204">
        <v>36.430852190999893</v>
      </c>
      <c r="G65" s="204">
        <v>40.836064290800891</v>
      </c>
      <c r="H65" s="204">
        <v>23.576652805441626</v>
      </c>
      <c r="I65" s="204">
        <v>28.989380868147343</v>
      </c>
      <c r="J65" s="204">
        <v>28.601407934838406</v>
      </c>
      <c r="K65" s="204">
        <v>21.736701089859245</v>
      </c>
      <c r="L65" s="204">
        <v>23.168855044841756</v>
      </c>
      <c r="M65" s="204">
        <v>23.463262733629787</v>
      </c>
      <c r="N65" s="204">
        <v>24.198345201813872</v>
      </c>
      <c r="O65" s="204">
        <v>21.983724382981642</v>
      </c>
      <c r="P65" s="204">
        <v>23.986343820497765</v>
      </c>
      <c r="Q65" s="204">
        <v>24.975430129382662</v>
      </c>
    </row>
    <row r="66" spans="1:17" x14ac:dyDescent="0.25">
      <c r="A66" s="299" t="s">
        <v>266</v>
      </c>
      <c r="B66" s="298">
        <v>14.462103495111696</v>
      </c>
      <c r="C66" s="298">
        <v>17.761730178549527</v>
      </c>
      <c r="D66" s="298">
        <v>16.847546666477175</v>
      </c>
      <c r="E66" s="298">
        <v>15.897880382517856</v>
      </c>
      <c r="F66" s="298">
        <v>20.626953950431528</v>
      </c>
      <c r="G66" s="298">
        <v>23.129930984358765</v>
      </c>
      <c r="H66" s="298">
        <v>13.365046961863362</v>
      </c>
      <c r="I66" s="298">
        <v>16.438002891831644</v>
      </c>
      <c r="J66" s="298">
        <v>16.210637131736487</v>
      </c>
      <c r="K66" s="298">
        <v>12.325560955819226</v>
      </c>
      <c r="L66" s="298">
        <v>13.137014214216089</v>
      </c>
      <c r="M66" s="298">
        <v>13.29969106328701</v>
      </c>
      <c r="N66" s="298">
        <v>13.727421242470447</v>
      </c>
      <c r="O66" s="298">
        <v>12.465615473975204</v>
      </c>
      <c r="P66" s="298">
        <v>13.600184492191458</v>
      </c>
      <c r="Q66" s="298">
        <v>14.158253414611883</v>
      </c>
    </row>
    <row r="67" spans="1:17" x14ac:dyDescent="0.25">
      <c r="A67" s="299" t="s">
        <v>265</v>
      </c>
      <c r="B67" s="298">
        <v>1.585357721284232</v>
      </c>
      <c r="C67" s="298">
        <v>1.9632837281667321</v>
      </c>
      <c r="D67" s="298">
        <v>1.8837194530526289</v>
      </c>
      <c r="E67" s="298">
        <v>1.7548791583636487</v>
      </c>
      <c r="F67" s="298">
        <v>2.3125103380443619</v>
      </c>
      <c r="G67" s="298">
        <v>2.5776333922769261</v>
      </c>
      <c r="H67" s="298">
        <v>1.4699839186320327</v>
      </c>
      <c r="I67" s="298">
        <v>1.7998402606913131</v>
      </c>
      <c r="J67" s="298">
        <v>1.7879452857287794</v>
      </c>
      <c r="K67" s="298">
        <v>1.3494105945855115</v>
      </c>
      <c r="L67" s="298">
        <v>1.4393673577669666</v>
      </c>
      <c r="M67" s="298">
        <v>1.464696812245601</v>
      </c>
      <c r="N67" s="298">
        <v>1.4922853620704455</v>
      </c>
      <c r="O67" s="298">
        <v>1.3647744803140851</v>
      </c>
      <c r="P67" s="298">
        <v>1.4907419549520684</v>
      </c>
      <c r="Q67" s="298">
        <v>1.5567454704004597</v>
      </c>
    </row>
    <row r="68" spans="1:17" x14ac:dyDescent="0.25">
      <c r="A68" s="150" t="s">
        <v>33</v>
      </c>
      <c r="B68" s="87">
        <v>1.2158272534593791E-2</v>
      </c>
      <c r="C68" s="87">
        <v>5.2464819561700328E-3</v>
      </c>
      <c r="D68" s="87">
        <v>1.177551632712974E-2</v>
      </c>
      <c r="E68" s="87">
        <v>1.1234482630121691E-2</v>
      </c>
      <c r="F68" s="87">
        <v>1.7048242100476497E-2</v>
      </c>
      <c r="G68" s="87">
        <v>7.9851402639167825E-3</v>
      </c>
      <c r="H68" s="87">
        <v>5.0834214408985575E-3</v>
      </c>
      <c r="I68" s="87">
        <v>4.7722750771341978E-3</v>
      </c>
      <c r="J68" s="87">
        <v>0</v>
      </c>
      <c r="K68" s="87">
        <v>0</v>
      </c>
      <c r="L68" s="87">
        <v>5.1679077471200614E-3</v>
      </c>
      <c r="M68" s="87">
        <v>2.5444388177451294E-3</v>
      </c>
      <c r="N68" s="87">
        <v>4.6453229996059706E-2</v>
      </c>
      <c r="O68" s="87">
        <v>3.3539576350054133E-2</v>
      </c>
      <c r="P68" s="87">
        <v>3.7232023067287283E-2</v>
      </c>
      <c r="Q68" s="87">
        <v>4.49450836087366E-2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2.0553292216831949E-16</v>
      </c>
      <c r="D70" s="87">
        <v>0</v>
      </c>
      <c r="E70" s="87">
        <v>2.7722687329333773E-16</v>
      </c>
      <c r="F70" s="87">
        <v>0</v>
      </c>
      <c r="G70" s="87">
        <v>2.5903827060469904E-16</v>
      </c>
      <c r="H70" s="87">
        <v>0</v>
      </c>
      <c r="I70" s="87">
        <v>2.2712349266533903E-16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0.23907154245190679</v>
      </c>
      <c r="C71" s="87">
        <v>0.30232308335650765</v>
      </c>
      <c r="D71" s="87">
        <v>0.38362106457705625</v>
      </c>
      <c r="E71" s="87">
        <v>0.18019025991132881</v>
      </c>
      <c r="F71" s="87">
        <v>0.21050102685701458</v>
      </c>
      <c r="G71" s="87">
        <v>0.12760320814177722</v>
      </c>
      <c r="H71" s="87">
        <v>0.15388978339091455</v>
      </c>
      <c r="I71" s="87">
        <v>0.48599614587974382</v>
      </c>
      <c r="J71" s="87">
        <v>0.4371483019878617</v>
      </c>
      <c r="K71" s="87">
        <v>9.823431787313304E-2</v>
      </c>
      <c r="L71" s="87">
        <v>7.9224870963546565E-2</v>
      </c>
      <c r="M71" s="87">
        <v>5.457758476590318E-2</v>
      </c>
      <c r="N71" s="87">
        <v>5.6140830396955728E-2</v>
      </c>
      <c r="O71" s="87">
        <v>8.6636154741113011E-2</v>
      </c>
      <c r="P71" s="87">
        <v>9.5077367619523456E-2</v>
      </c>
      <c r="Q71" s="87">
        <v>9.9304571718394241E-2</v>
      </c>
    </row>
    <row r="72" spans="1:17" x14ac:dyDescent="0.25">
      <c r="A72" s="150" t="s">
        <v>29</v>
      </c>
      <c r="B72" s="87">
        <v>0.16622301246902232</v>
      </c>
      <c r="C72" s="87">
        <v>9.7392547991335177E-2</v>
      </c>
      <c r="D72" s="87">
        <v>0.10627086755945239</v>
      </c>
      <c r="E72" s="87">
        <v>0.11488667954233431</v>
      </c>
      <c r="F72" s="87">
        <v>0.13351791002876556</v>
      </c>
      <c r="G72" s="87">
        <v>9.1977619807314129E-2</v>
      </c>
      <c r="H72" s="87">
        <v>0.10378620156347103</v>
      </c>
      <c r="I72" s="87">
        <v>6.0426470415938044E-2</v>
      </c>
      <c r="J72" s="87">
        <v>6.0227197476979071E-2</v>
      </c>
      <c r="K72" s="87">
        <v>5.3819514881985567E-2</v>
      </c>
      <c r="L72" s="87">
        <v>4.8651615204617013E-2</v>
      </c>
      <c r="M72" s="87">
        <v>7.8771914151157307E-2</v>
      </c>
      <c r="N72" s="87">
        <v>9.772586511992952E-2</v>
      </c>
      <c r="O72" s="87">
        <v>1.9765647661736274E-2</v>
      </c>
      <c r="P72" s="87">
        <v>1.2326042801280388E-2</v>
      </c>
      <c r="Q72" s="87">
        <v>4.3144290527462664E-3</v>
      </c>
    </row>
    <row r="73" spans="1:17" x14ac:dyDescent="0.25">
      <c r="A73" s="150" t="s">
        <v>28</v>
      </c>
      <c r="B73" s="87">
        <v>2.8908490015078045E-2</v>
      </c>
      <c r="C73" s="87">
        <v>2.7620168950652311E-2</v>
      </c>
      <c r="D73" s="87">
        <v>2.5746279373936736E-2</v>
      </c>
      <c r="E73" s="87">
        <v>3.7571951328637471E-2</v>
      </c>
      <c r="F73" s="87">
        <v>2.4707853037183713E-2</v>
      </c>
      <c r="G73" s="87">
        <v>1.2752189591736556E-2</v>
      </c>
      <c r="H73" s="87">
        <v>1.9784207553451876E-2</v>
      </c>
      <c r="I73" s="87">
        <v>1.5039297259254982E-2</v>
      </c>
      <c r="J73" s="87">
        <v>7.9499374153256704E-3</v>
      </c>
      <c r="K73" s="87">
        <v>1.2679384863734922E-2</v>
      </c>
      <c r="L73" s="87">
        <v>1.2436267138319773E-2</v>
      </c>
      <c r="M73" s="87">
        <v>0</v>
      </c>
      <c r="N73" s="87">
        <v>4.1784998963046082E-3</v>
      </c>
      <c r="O73" s="87">
        <v>4.4101039865499046E-3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0.76179963094937553</v>
      </c>
      <c r="C74" s="87">
        <v>1.2734167504292966</v>
      </c>
      <c r="D74" s="87">
        <v>0.73456489073467057</v>
      </c>
      <c r="E74" s="87">
        <v>1.0980097482490325</v>
      </c>
      <c r="F74" s="87">
        <v>1.1000777063445277</v>
      </c>
      <c r="G74" s="87">
        <v>2.0163421861098683</v>
      </c>
      <c r="H74" s="87">
        <v>0.88482767969624898</v>
      </c>
      <c r="I74" s="87">
        <v>1.0326183071534913</v>
      </c>
      <c r="J74" s="87">
        <v>1.0471830609012229</v>
      </c>
      <c r="K74" s="87">
        <v>0.99667512967266969</v>
      </c>
      <c r="L74" s="87">
        <v>1.0277979509609212</v>
      </c>
      <c r="M74" s="87">
        <v>1.0745177188151425</v>
      </c>
      <c r="N74" s="87">
        <v>0.99651951834869124</v>
      </c>
      <c r="O74" s="87">
        <v>0.89405841114028395</v>
      </c>
      <c r="P74" s="87">
        <v>1.0106120062549668</v>
      </c>
      <c r="Q74" s="87">
        <v>1.0608177733363213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6.7165136303831016E-2</v>
      </c>
      <c r="C76" s="87">
        <v>4.0540316027654635E-2</v>
      </c>
      <c r="D76" s="87">
        <v>3.30023503987288E-2</v>
      </c>
      <c r="E76" s="87">
        <v>5.9387222168429246E-2</v>
      </c>
      <c r="F76" s="87">
        <v>9.449593684919963E-2</v>
      </c>
      <c r="G76" s="87">
        <v>6.5103767747459962E-2</v>
      </c>
      <c r="H76" s="87">
        <v>8.6571671913241555E-2</v>
      </c>
      <c r="I76" s="87">
        <v>6.9844520003981808E-2</v>
      </c>
      <c r="J76" s="87">
        <v>4.7814349145320567E-2</v>
      </c>
      <c r="K76" s="87">
        <v>0.12048798658222426</v>
      </c>
      <c r="L76" s="87">
        <v>0.15152895915319506</v>
      </c>
      <c r="M76" s="87">
        <v>0.11678296480273055</v>
      </c>
      <c r="N76" s="87">
        <v>0.15464205925734686</v>
      </c>
      <c r="O76" s="87">
        <v>0.16563306669541947</v>
      </c>
      <c r="P76" s="87">
        <v>0.17623003601635823</v>
      </c>
      <c r="Q76" s="87">
        <v>0.16531930675052145</v>
      </c>
    </row>
    <row r="77" spans="1:17" x14ac:dyDescent="0.25">
      <c r="A77" s="150" t="s">
        <v>22</v>
      </c>
      <c r="B77" s="87">
        <v>0.31003163656042465</v>
      </c>
      <c r="C77" s="87">
        <v>0.21674437945511543</v>
      </c>
      <c r="D77" s="87">
        <v>0.58873848408165441</v>
      </c>
      <c r="E77" s="87">
        <v>0.25359881453376448</v>
      </c>
      <c r="F77" s="87">
        <v>0.73216166282719453</v>
      </c>
      <c r="G77" s="87">
        <v>0.25586928061485298</v>
      </c>
      <c r="H77" s="87">
        <v>0.21604095307380616</v>
      </c>
      <c r="I77" s="87">
        <v>0.13114324490176832</v>
      </c>
      <c r="J77" s="87">
        <v>0.18762243880206958</v>
      </c>
      <c r="K77" s="87">
        <v>6.7514260711764071E-2</v>
      </c>
      <c r="L77" s="87">
        <v>0.11455978659924704</v>
      </c>
      <c r="M77" s="87">
        <v>0.13750219089292245</v>
      </c>
      <c r="N77" s="87">
        <v>0.13662535905515769</v>
      </c>
      <c r="O77" s="87">
        <v>0.16073151973892827</v>
      </c>
      <c r="P77" s="87">
        <v>0.15926447919265235</v>
      </c>
      <c r="Q77" s="87">
        <v>0.18204430593373983</v>
      </c>
    </row>
    <row r="78" spans="1:17" x14ac:dyDescent="0.25">
      <c r="A78" s="299" t="s">
        <v>264</v>
      </c>
      <c r="B78" s="298">
        <v>9.4591692310884401</v>
      </c>
      <c r="C78" s="298">
        <v>11.617342639860087</v>
      </c>
      <c r="D78" s="298">
        <v>11.019406347128808</v>
      </c>
      <c r="E78" s="298">
        <v>10.398261982060029</v>
      </c>
      <c r="F78" s="298">
        <v>13.491387902524002</v>
      </c>
      <c r="G78" s="298">
        <v>15.128499914165202</v>
      </c>
      <c r="H78" s="298">
        <v>8.7416219249462319</v>
      </c>
      <c r="I78" s="298">
        <v>10.751537715624385</v>
      </c>
      <c r="J78" s="298">
        <v>10.602825517373139</v>
      </c>
      <c r="K78" s="298">
        <v>8.0617295394545092</v>
      </c>
      <c r="L78" s="298">
        <v>8.5924734728586998</v>
      </c>
      <c r="M78" s="298">
        <v>8.6988748580971755</v>
      </c>
      <c r="N78" s="298">
        <v>8.9786385972729779</v>
      </c>
      <c r="O78" s="298">
        <v>8.1533344286923519</v>
      </c>
      <c r="P78" s="298">
        <v>8.8954173733542365</v>
      </c>
      <c r="Q78" s="298">
        <v>9.2604312443703201</v>
      </c>
    </row>
    <row r="79" spans="1:17" x14ac:dyDescent="0.25">
      <c r="A79" s="243" t="s">
        <v>258</v>
      </c>
      <c r="B79" s="278">
        <v>6.5282283771689471</v>
      </c>
      <c r="C79" s="278">
        <v>1.8181844195396106</v>
      </c>
      <c r="D79" s="278">
        <v>8.6540966766571614</v>
      </c>
      <c r="E79" s="278">
        <v>53.729866915486369</v>
      </c>
      <c r="F79" s="278">
        <v>74.089001471086107</v>
      </c>
      <c r="G79" s="278">
        <v>49.481127085707591</v>
      </c>
      <c r="H79" s="278">
        <v>17.501977602153758</v>
      </c>
      <c r="I79" s="278">
        <v>7.9545126514327453</v>
      </c>
      <c r="J79" s="278">
        <v>19.832817386014252</v>
      </c>
      <c r="K79" s="278">
        <v>26.609682657443571</v>
      </c>
      <c r="L79" s="278">
        <v>24.366892249721865</v>
      </c>
      <c r="M79" s="278">
        <v>25.038275249660003</v>
      </c>
      <c r="N79" s="278">
        <v>26.222748937722113</v>
      </c>
      <c r="O79" s="278">
        <v>31.226962229714278</v>
      </c>
      <c r="P79" s="278">
        <v>34.418073552234738</v>
      </c>
      <c r="Q79" s="278">
        <v>37.952955185315453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1.0000000000000002</v>
      </c>
      <c r="D83" s="77">
        <f t="shared" si="0"/>
        <v>1.0000000000000002</v>
      </c>
      <c r="E83" s="77">
        <f t="shared" si="0"/>
        <v>1.0000000000000002</v>
      </c>
      <c r="F83" s="77">
        <f t="shared" si="0"/>
        <v>1.0000000000000004</v>
      </c>
      <c r="G83" s="77">
        <f t="shared" si="0"/>
        <v>0.99999999999999989</v>
      </c>
      <c r="H83" s="77">
        <f t="shared" si="0"/>
        <v>1</v>
      </c>
      <c r="I83" s="77">
        <f t="shared" si="0"/>
        <v>0.99999999999999989</v>
      </c>
      <c r="J83" s="77">
        <f t="shared" si="0"/>
        <v>1</v>
      </c>
      <c r="K83" s="77">
        <f t="shared" si="0"/>
        <v>1</v>
      </c>
      <c r="L83" s="77">
        <f t="shared" si="0"/>
        <v>1</v>
      </c>
      <c r="M83" s="77">
        <f t="shared" si="0"/>
        <v>1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1.0000000000000004</v>
      </c>
    </row>
    <row r="84" spans="1:17" x14ac:dyDescent="0.25">
      <c r="A84" s="132" t="s">
        <v>83</v>
      </c>
      <c r="B84" s="203">
        <f t="shared" ref="B84:Q84" si="1">IF(B$6=0,0,B$6/B$5)</f>
        <v>1.5912311040215892E-2</v>
      </c>
      <c r="C84" s="203">
        <f t="shared" si="1"/>
        <v>1.5973472706806564E-2</v>
      </c>
      <c r="D84" s="203">
        <f t="shared" si="1"/>
        <v>1.5734380859902409E-2</v>
      </c>
      <c r="E84" s="203">
        <f t="shared" si="1"/>
        <v>1.5494704160388279E-2</v>
      </c>
      <c r="F84" s="203">
        <f t="shared" si="1"/>
        <v>1.5349299628379198E-2</v>
      </c>
      <c r="G84" s="203">
        <f t="shared" si="1"/>
        <v>1.5540928274924254E-2</v>
      </c>
      <c r="H84" s="203">
        <f t="shared" si="1"/>
        <v>1.5789672259841542E-2</v>
      </c>
      <c r="I84" s="203">
        <f t="shared" si="1"/>
        <v>1.5937252669855181E-2</v>
      </c>
      <c r="J84" s="203">
        <f t="shared" si="1"/>
        <v>1.5767839740052522E-2</v>
      </c>
      <c r="K84" s="203">
        <f t="shared" si="1"/>
        <v>1.5687221384285702E-2</v>
      </c>
      <c r="L84" s="203">
        <f t="shared" si="1"/>
        <v>1.57241549831873E-2</v>
      </c>
      <c r="M84" s="203">
        <f t="shared" si="1"/>
        <v>1.5667187812835354E-2</v>
      </c>
      <c r="N84" s="203">
        <f t="shared" si="1"/>
        <v>1.5774493475749812E-2</v>
      </c>
      <c r="O84" s="203">
        <f t="shared" si="1"/>
        <v>1.5645375164993338E-2</v>
      </c>
      <c r="P84" s="203">
        <f t="shared" si="1"/>
        <v>1.5634956751443038E-2</v>
      </c>
      <c r="Q84" s="203">
        <f t="shared" si="1"/>
        <v>1.5589853402868592E-2</v>
      </c>
    </row>
    <row r="85" spans="1:17" x14ac:dyDescent="0.25">
      <c r="A85" s="76" t="s">
        <v>82</v>
      </c>
      <c r="B85" s="202">
        <f t="shared" ref="B85:Q85" si="2">IF(B$7=0,0,B$7/B$5)</f>
        <v>3.0085442901454226E-3</v>
      </c>
      <c r="C85" s="202">
        <f t="shared" si="2"/>
        <v>3.0201081404454887E-3</v>
      </c>
      <c r="D85" s="202">
        <f t="shared" si="2"/>
        <v>2.9749029902315545E-3</v>
      </c>
      <c r="E85" s="202">
        <f t="shared" si="2"/>
        <v>2.9295872618007976E-3</v>
      </c>
      <c r="F85" s="202">
        <f t="shared" si="2"/>
        <v>2.9020955936558271E-3</v>
      </c>
      <c r="G85" s="202">
        <f t="shared" si="2"/>
        <v>2.9383268657152003E-3</v>
      </c>
      <c r="H85" s="202">
        <f t="shared" si="2"/>
        <v>2.9853569478723147E-3</v>
      </c>
      <c r="I85" s="202">
        <f t="shared" si="2"/>
        <v>3.0132600097695921E-3</v>
      </c>
      <c r="J85" s="202">
        <f t="shared" si="2"/>
        <v>2.9812290683591054E-3</v>
      </c>
      <c r="K85" s="202">
        <f t="shared" si="2"/>
        <v>2.9659865373835481E-3</v>
      </c>
      <c r="L85" s="202">
        <f t="shared" si="2"/>
        <v>2.972969581380683E-3</v>
      </c>
      <c r="M85" s="202">
        <f t="shared" si="2"/>
        <v>2.9621987854444465E-3</v>
      </c>
      <c r="N85" s="202">
        <f t="shared" si="2"/>
        <v>2.9824870916901995E-3</v>
      </c>
      <c r="O85" s="202">
        <f t="shared" si="2"/>
        <v>2.958074663124804E-3</v>
      </c>
      <c r="P85" s="202">
        <f t="shared" si="2"/>
        <v>2.9561048512904385E-3</v>
      </c>
      <c r="Q85" s="202">
        <f t="shared" si="2"/>
        <v>2.9475771508528877E-3</v>
      </c>
    </row>
    <row r="86" spans="1:17" x14ac:dyDescent="0.25">
      <c r="A86" s="76" t="s">
        <v>81</v>
      </c>
      <c r="B86" s="202">
        <f t="shared" ref="B86:Q86" si="3">IF(B$8=0,0,B$8/B$5)</f>
        <v>4.1524551002042234E-2</v>
      </c>
      <c r="C86" s="202">
        <f t="shared" si="3"/>
        <v>4.1684157657373169E-2</v>
      </c>
      <c r="D86" s="202">
        <f t="shared" si="3"/>
        <v>4.1060226817544059E-2</v>
      </c>
      <c r="E86" s="202">
        <f t="shared" si="3"/>
        <v>4.0434769754278857E-2</v>
      </c>
      <c r="F86" s="202">
        <f t="shared" si="3"/>
        <v>4.0055324060307741E-2</v>
      </c>
      <c r="G86" s="202">
        <f t="shared" si="3"/>
        <v>4.0555395576431445E-2</v>
      </c>
      <c r="H86" s="202">
        <f t="shared" si="3"/>
        <v>4.1204514504665314E-2</v>
      </c>
      <c r="I86" s="202">
        <f t="shared" si="3"/>
        <v>4.1589638340356165E-2</v>
      </c>
      <c r="J86" s="202">
        <f t="shared" si="3"/>
        <v>4.114754065723418E-2</v>
      </c>
      <c r="K86" s="202">
        <f t="shared" si="3"/>
        <v>4.0937160089805621E-2</v>
      </c>
      <c r="L86" s="202">
        <f t="shared" si="3"/>
        <v>4.1033541508406761E-2</v>
      </c>
      <c r="M86" s="202">
        <f t="shared" si="3"/>
        <v>4.0884880753552039E-2</v>
      </c>
      <c r="N86" s="202">
        <f t="shared" si="3"/>
        <v>4.1164904155636006E-2</v>
      </c>
      <c r="O86" s="202">
        <f t="shared" si="3"/>
        <v>4.0827958763684183E-2</v>
      </c>
      <c r="P86" s="202">
        <f t="shared" si="3"/>
        <v>4.080077101303399E-2</v>
      </c>
      <c r="Q86" s="202">
        <f t="shared" si="3"/>
        <v>4.0683069926528766E-2</v>
      </c>
    </row>
    <row r="87" spans="1:17" x14ac:dyDescent="0.25">
      <c r="A87" s="76" t="s">
        <v>80</v>
      </c>
      <c r="B87" s="202">
        <f t="shared" ref="B87:Q87" si="4">IF(B$9=0,0,B$9/B$5)</f>
        <v>2.2488101160138309E-2</v>
      </c>
      <c r="C87" s="202">
        <f t="shared" si="4"/>
        <v>2.2574537991465794E-2</v>
      </c>
      <c r="D87" s="202">
        <f t="shared" si="4"/>
        <v>2.2236641024384395E-2</v>
      </c>
      <c r="E87" s="202">
        <f t="shared" si="4"/>
        <v>2.1897917513338142E-2</v>
      </c>
      <c r="F87" s="202">
        <f t="shared" si="4"/>
        <v>2.1692424306430706E-2</v>
      </c>
      <c r="G87" s="202">
        <f t="shared" si="4"/>
        <v>2.1963243823331445E-2</v>
      </c>
      <c r="H87" s="202">
        <f t="shared" si="4"/>
        <v>2.2314781691191023E-2</v>
      </c>
      <c r="I87" s="202">
        <f t="shared" si="4"/>
        <v>2.2523349961460104E-2</v>
      </c>
      <c r="J87" s="202">
        <f t="shared" si="4"/>
        <v>2.2283926844754491E-2</v>
      </c>
      <c r="K87" s="202">
        <f t="shared" si="4"/>
        <v>2.2169992813722394E-2</v>
      </c>
      <c r="L87" s="202">
        <f t="shared" si="4"/>
        <v>2.2222189286391136E-2</v>
      </c>
      <c r="M87" s="202">
        <f t="shared" si="4"/>
        <v>2.21416803341438E-2</v>
      </c>
      <c r="N87" s="202">
        <f t="shared" si="4"/>
        <v>2.2293330248262334E-2</v>
      </c>
      <c r="O87" s="202">
        <f t="shared" si="4"/>
        <v>2.2110853571770821E-2</v>
      </c>
      <c r="P87" s="202">
        <f t="shared" si="4"/>
        <v>2.2096129730761485E-2</v>
      </c>
      <c r="Q87" s="202">
        <f t="shared" si="4"/>
        <v>2.2032387345206069E-2</v>
      </c>
    </row>
    <row r="88" spans="1:17" x14ac:dyDescent="0.25">
      <c r="A88" s="129" t="s">
        <v>79</v>
      </c>
      <c r="B88" s="201">
        <f t="shared" ref="B88:Q88" si="5">IF(B$10=0,0,B$10/B$5)</f>
        <v>3.1953764165093261E-2</v>
      </c>
      <c r="C88" s="201">
        <f t="shared" si="5"/>
        <v>3.2076583877782588E-2</v>
      </c>
      <c r="D88" s="201">
        <f t="shared" si="5"/>
        <v>3.1596459748078037E-2</v>
      </c>
      <c r="E88" s="201">
        <f t="shared" si="5"/>
        <v>3.1115161166571748E-2</v>
      </c>
      <c r="F88" s="201">
        <f t="shared" si="5"/>
        <v>3.0823172019765158E-2</v>
      </c>
      <c r="G88" s="201">
        <f t="shared" si="5"/>
        <v>3.1207984544074245E-2</v>
      </c>
      <c r="H88" s="201">
        <f t="shared" si="5"/>
        <v>3.1707491285203449E-2</v>
      </c>
      <c r="I88" s="201">
        <f t="shared" si="5"/>
        <v>3.2003849847139887E-2</v>
      </c>
      <c r="J88" s="201">
        <f t="shared" si="5"/>
        <v>3.1663649055956866E-2</v>
      </c>
      <c r="K88" s="201">
        <f t="shared" si="5"/>
        <v>3.1501758057154744E-2</v>
      </c>
      <c r="L88" s="201">
        <f t="shared" si="5"/>
        <v>3.1575925002866607E-2</v>
      </c>
      <c r="M88" s="201">
        <f t="shared" si="5"/>
        <v>3.1461528324597914E-2</v>
      </c>
      <c r="N88" s="201">
        <f t="shared" si="5"/>
        <v>3.1677010528137164E-2</v>
      </c>
      <c r="O88" s="201">
        <f t="shared" si="5"/>
        <v>3.1417726000523283E-2</v>
      </c>
      <c r="P88" s="201">
        <f t="shared" si="5"/>
        <v>3.1430754368132835E-2</v>
      </c>
      <c r="Q88" s="201">
        <f t="shared" si="5"/>
        <v>3.1339923109017426E-2</v>
      </c>
    </row>
    <row r="89" spans="1:17" x14ac:dyDescent="0.25">
      <c r="A89" s="127" t="s">
        <v>263</v>
      </c>
      <c r="B89" s="200">
        <f t="shared" ref="B89:Q89" si="6">IF(B$15=0,0,B$15/B$5)</f>
        <v>7.7719443342909394E-2</v>
      </c>
      <c r="C89" s="200">
        <f t="shared" si="6"/>
        <v>5.3302388167083645E-2</v>
      </c>
      <c r="D89" s="200">
        <f t="shared" si="6"/>
        <v>7.6297624517021767E-2</v>
      </c>
      <c r="E89" s="200">
        <f t="shared" si="6"/>
        <v>7.5657316068769881E-2</v>
      </c>
      <c r="F89" s="200">
        <f t="shared" si="6"/>
        <v>7.5206983523464693E-2</v>
      </c>
      <c r="G89" s="200">
        <f t="shared" si="6"/>
        <v>7.6430292235805636E-2</v>
      </c>
      <c r="H89" s="200">
        <f t="shared" si="6"/>
        <v>7.6688897339252618E-2</v>
      </c>
      <c r="I89" s="200">
        <f t="shared" si="6"/>
        <v>7.7397170930935025E-2</v>
      </c>
      <c r="J89" s="200">
        <f t="shared" si="6"/>
        <v>7.6763431990590436E-2</v>
      </c>
      <c r="K89" s="200">
        <f t="shared" si="6"/>
        <v>7.7108072467900718E-2</v>
      </c>
      <c r="L89" s="200">
        <f t="shared" si="6"/>
        <v>7.7157475247585108E-2</v>
      </c>
      <c r="M89" s="200">
        <f t="shared" si="6"/>
        <v>7.7126300862134178E-2</v>
      </c>
      <c r="N89" s="200">
        <f t="shared" si="6"/>
        <v>7.7643658283920461E-2</v>
      </c>
      <c r="O89" s="200">
        <f t="shared" si="6"/>
        <v>7.6856456451528693E-2</v>
      </c>
      <c r="P89" s="200">
        <f t="shared" si="6"/>
        <v>7.6718187212626784E-2</v>
      </c>
      <c r="Q89" s="200">
        <f t="shared" si="6"/>
        <v>7.6551128784478589E-2</v>
      </c>
    </row>
    <row r="90" spans="1:17" x14ac:dyDescent="0.25">
      <c r="A90" s="142" t="s">
        <v>277</v>
      </c>
      <c r="B90" s="199">
        <f t="shared" ref="B90:Q90" si="7">IF(B$16=0,0,B$16/B$5)</f>
        <v>4.2107792485868815E-2</v>
      </c>
      <c r="C90" s="199">
        <f t="shared" si="7"/>
        <v>2.8866711508307549E-2</v>
      </c>
      <c r="D90" s="199">
        <f t="shared" si="7"/>
        <v>4.1084180271342662E-2</v>
      </c>
      <c r="E90" s="199">
        <f t="shared" si="7"/>
        <v>4.0980266751526592E-2</v>
      </c>
      <c r="F90" s="199">
        <f t="shared" si="7"/>
        <v>4.0855348623640202E-2</v>
      </c>
      <c r="G90" s="199">
        <f t="shared" si="7"/>
        <v>4.1649793644357558E-2</v>
      </c>
      <c r="H90" s="199">
        <f t="shared" si="7"/>
        <v>4.1351711292332116E-2</v>
      </c>
      <c r="I90" s="199">
        <f t="shared" si="7"/>
        <v>4.1729700865466748E-2</v>
      </c>
      <c r="J90" s="199">
        <f t="shared" si="7"/>
        <v>4.147510698403617E-2</v>
      </c>
      <c r="K90" s="199">
        <f t="shared" si="7"/>
        <v>4.2000170828573276E-2</v>
      </c>
      <c r="L90" s="199">
        <f t="shared" si="7"/>
        <v>4.1966916448926542E-2</v>
      </c>
      <c r="M90" s="199">
        <f t="shared" si="7"/>
        <v>4.2063234228237857E-2</v>
      </c>
      <c r="N90" s="199">
        <f t="shared" si="7"/>
        <v>4.2340442259213754E-2</v>
      </c>
      <c r="O90" s="199">
        <f t="shared" si="7"/>
        <v>4.1842206384707627E-2</v>
      </c>
      <c r="P90" s="199">
        <f t="shared" si="7"/>
        <v>4.1727253489038336E-2</v>
      </c>
      <c r="Q90" s="199">
        <f t="shared" si="7"/>
        <v>4.1661136068004506E-2</v>
      </c>
    </row>
    <row r="91" spans="1:17" x14ac:dyDescent="0.25">
      <c r="A91" s="142" t="s">
        <v>276</v>
      </c>
      <c r="B91" s="199">
        <f t="shared" ref="B91:Q91" si="8">IF(B$22=0,0,B$22/B$5)</f>
        <v>3.5600638637545055E-2</v>
      </c>
      <c r="C91" s="199">
        <f t="shared" si="8"/>
        <v>2.4426973103655662E-2</v>
      </c>
      <c r="D91" s="199">
        <f t="shared" si="8"/>
        <v>3.5202555163934952E-2</v>
      </c>
      <c r="E91" s="199">
        <f t="shared" si="8"/>
        <v>3.4666326105335148E-2</v>
      </c>
      <c r="F91" s="199">
        <f t="shared" si="8"/>
        <v>3.4341012316078917E-2</v>
      </c>
      <c r="G91" s="199">
        <f t="shared" si="8"/>
        <v>3.4769743389837515E-2</v>
      </c>
      <c r="H91" s="199">
        <f t="shared" si="8"/>
        <v>3.5326258700399404E-2</v>
      </c>
      <c r="I91" s="199">
        <f t="shared" si="8"/>
        <v>3.5656440584953937E-2</v>
      </c>
      <c r="J91" s="199">
        <f t="shared" si="8"/>
        <v>3.5277412769372074E-2</v>
      </c>
      <c r="K91" s="199">
        <f t="shared" si="8"/>
        <v>3.5097045194608489E-2</v>
      </c>
      <c r="L91" s="199">
        <f t="shared" si="8"/>
        <v>3.5179676793799623E-2</v>
      </c>
      <c r="M91" s="199">
        <f t="shared" si="8"/>
        <v>3.5052224053542247E-2</v>
      </c>
      <c r="N91" s="199">
        <f t="shared" si="8"/>
        <v>3.5292299182762964E-2</v>
      </c>
      <c r="O91" s="199">
        <f t="shared" si="8"/>
        <v>3.5003422582053356E-2</v>
      </c>
      <c r="P91" s="199">
        <f t="shared" si="8"/>
        <v>3.498002927030501E-2</v>
      </c>
      <c r="Q91" s="199">
        <f t="shared" si="8"/>
        <v>3.4879120118235823E-2</v>
      </c>
    </row>
    <row r="92" spans="1:17" x14ac:dyDescent="0.25">
      <c r="A92" s="142" t="s">
        <v>275</v>
      </c>
      <c r="B92" s="199">
        <f t="shared" ref="B92:Q92" si="9">IF(B$23=0,0,B$23/B$5)</f>
        <v>1.101221949553009E-5</v>
      </c>
      <c r="C92" s="199">
        <f t="shared" si="9"/>
        <v>8.7035551204372662E-6</v>
      </c>
      <c r="D92" s="199">
        <f t="shared" si="9"/>
        <v>1.0889081744166513E-5</v>
      </c>
      <c r="E92" s="199">
        <f t="shared" si="9"/>
        <v>1.0723211908141791E-5</v>
      </c>
      <c r="F92" s="199">
        <f t="shared" si="9"/>
        <v>1.0622583745577437E-5</v>
      </c>
      <c r="G92" s="199">
        <f t="shared" si="9"/>
        <v>1.0755201610578482E-5</v>
      </c>
      <c r="H92" s="199">
        <f t="shared" si="9"/>
        <v>1.092734652109328E-5</v>
      </c>
      <c r="I92" s="199">
        <f t="shared" si="9"/>
        <v>1.1029480514339353E-5</v>
      </c>
      <c r="J92" s="199">
        <f t="shared" si="9"/>
        <v>1.0912237182201527E-5</v>
      </c>
      <c r="K92" s="199">
        <f t="shared" si="9"/>
        <v>1.0856444718942824E-5</v>
      </c>
      <c r="L92" s="199">
        <f t="shared" si="9"/>
        <v>1.0882004858939877E-5</v>
      </c>
      <c r="M92" s="199">
        <f t="shared" si="9"/>
        <v>1.0842580354078812E-5</v>
      </c>
      <c r="N92" s="199">
        <f t="shared" si="9"/>
        <v>1.0916841943746128E-5</v>
      </c>
      <c r="O92" s="199">
        <f t="shared" si="9"/>
        <v>1.0827484767698797E-5</v>
      </c>
      <c r="P92" s="199">
        <f t="shared" si="9"/>
        <v>1.0904453283440989E-5</v>
      </c>
      <c r="Q92" s="199">
        <f t="shared" si="9"/>
        <v>1.0872598238253384E-5</v>
      </c>
    </row>
    <row r="93" spans="1:17" x14ac:dyDescent="0.25">
      <c r="A93" s="127" t="s">
        <v>262</v>
      </c>
      <c r="B93" s="200">
        <f t="shared" ref="B93:Q93" si="10">IF(B$24=0,0,B$24/B$5)</f>
        <v>3.3906810149618299E-2</v>
      </c>
      <c r="C93" s="200">
        <f t="shared" si="10"/>
        <v>3.4014707274566784E-2</v>
      </c>
      <c r="D93" s="200">
        <f t="shared" si="10"/>
        <v>3.3206996104569141E-2</v>
      </c>
      <c r="E93" s="200">
        <f t="shared" si="10"/>
        <v>3.3003934312080353E-2</v>
      </c>
      <c r="F93" s="200">
        <f t="shared" si="10"/>
        <v>3.2844846851687003E-2</v>
      </c>
      <c r="G93" s="200">
        <f t="shared" si="10"/>
        <v>3.3419876809406508E-2</v>
      </c>
      <c r="H93" s="200">
        <f t="shared" si="10"/>
        <v>3.3395134251414861E-2</v>
      </c>
      <c r="I93" s="200">
        <f t="shared" si="10"/>
        <v>3.3702329751737349E-2</v>
      </c>
      <c r="J93" s="200">
        <f t="shared" si="10"/>
        <v>3.3453712570672943E-2</v>
      </c>
      <c r="K93" s="200">
        <f t="shared" si="10"/>
        <v>3.3710286941053658E-2</v>
      </c>
      <c r="L93" s="200">
        <f t="shared" si="10"/>
        <v>3.3712997377596081E-2</v>
      </c>
      <c r="M93" s="200">
        <f t="shared" si="10"/>
        <v>3.373493694892811E-2</v>
      </c>
      <c r="N93" s="200">
        <f t="shared" si="10"/>
        <v>3.3959674701537913E-2</v>
      </c>
      <c r="O93" s="200">
        <f t="shared" si="10"/>
        <v>3.3593720089980357E-2</v>
      </c>
      <c r="P93" s="200">
        <f t="shared" si="10"/>
        <v>3.3566118254379766E-2</v>
      </c>
      <c r="Q93" s="200">
        <f t="shared" si="10"/>
        <v>3.350032120163221E-2</v>
      </c>
    </row>
    <row r="94" spans="1:17" x14ac:dyDescent="0.25">
      <c r="A94" s="142" t="s">
        <v>274</v>
      </c>
      <c r="B94" s="199">
        <f t="shared" ref="B94:Q94" si="11">IF(B$25=0,0,B$25/B$5)</f>
        <v>2.4427576856019369E-2</v>
      </c>
      <c r="C94" s="199">
        <f t="shared" si="11"/>
        <v>2.4499038939899763E-2</v>
      </c>
      <c r="D94" s="199">
        <f t="shared" si="11"/>
        <v>2.3833758834105833E-2</v>
      </c>
      <c r="E94" s="199">
        <f t="shared" si="11"/>
        <v>2.3773476512430246E-2</v>
      </c>
      <c r="F94" s="199">
        <f t="shared" si="11"/>
        <v>2.3701008995386356E-2</v>
      </c>
      <c r="G94" s="199">
        <f t="shared" si="11"/>
        <v>2.4161882521538679E-2</v>
      </c>
      <c r="H94" s="199">
        <f t="shared" si="11"/>
        <v>2.3988958957189721E-2</v>
      </c>
      <c r="I94" s="199">
        <f t="shared" si="11"/>
        <v>2.4208238306768964E-2</v>
      </c>
      <c r="J94" s="199">
        <f t="shared" si="11"/>
        <v>2.4060543278400955E-2</v>
      </c>
      <c r="K94" s="199">
        <f t="shared" si="11"/>
        <v>2.4365143369252263E-2</v>
      </c>
      <c r="L94" s="199">
        <f t="shared" si="11"/>
        <v>2.4345851835152178E-2</v>
      </c>
      <c r="M94" s="199">
        <f t="shared" si="11"/>
        <v>2.4401727715074439E-2</v>
      </c>
      <c r="N94" s="199">
        <f t="shared" si="11"/>
        <v>2.4562541666174879E-2</v>
      </c>
      <c r="O94" s="199">
        <f t="shared" si="11"/>
        <v>2.4273505020023966E-2</v>
      </c>
      <c r="P94" s="199">
        <f t="shared" si="11"/>
        <v>2.4031165932426355E-2</v>
      </c>
      <c r="Q94" s="199">
        <f t="shared" si="11"/>
        <v>2.3993920078729716E-2</v>
      </c>
    </row>
    <row r="95" spans="1:17" x14ac:dyDescent="0.25">
      <c r="A95" s="142" t="s">
        <v>273</v>
      </c>
      <c r="B95" s="199">
        <f t="shared" ref="B95:Q95" si="12">IF(B$31=0,0,B$31/B$5)</f>
        <v>9.4552066328814095E-3</v>
      </c>
      <c r="C95" s="199">
        <f t="shared" si="12"/>
        <v>9.4966787598587885E-3</v>
      </c>
      <c r="D95" s="199">
        <f t="shared" si="12"/>
        <v>9.3494792739305804E-3</v>
      </c>
      <c r="E95" s="199">
        <f t="shared" si="12"/>
        <v>9.2070617009414359E-3</v>
      </c>
      <c r="F95" s="199">
        <f t="shared" si="12"/>
        <v>9.1206613099466555E-3</v>
      </c>
      <c r="G95" s="199">
        <f t="shared" si="12"/>
        <v>9.2345283934447547E-3</v>
      </c>
      <c r="H95" s="199">
        <f t="shared" si="12"/>
        <v>9.3823338109063938E-3</v>
      </c>
      <c r="I95" s="199">
        <f t="shared" si="12"/>
        <v>9.4700271238461909E-3</v>
      </c>
      <c r="J95" s="199">
        <f t="shared" si="12"/>
        <v>9.3693607747835465E-3</v>
      </c>
      <c r="K95" s="199">
        <f t="shared" si="12"/>
        <v>9.3214567833237033E-3</v>
      </c>
      <c r="L95" s="199">
        <f t="shared" si="12"/>
        <v>9.3434029863880379E-3</v>
      </c>
      <c r="M95" s="199">
        <f t="shared" si="12"/>
        <v>9.3095526948993191E-3</v>
      </c>
      <c r="N95" s="199">
        <f t="shared" si="12"/>
        <v>9.373314471122135E-3</v>
      </c>
      <c r="O95" s="199">
        <f t="shared" si="12"/>
        <v>9.2965914668268652E-3</v>
      </c>
      <c r="P95" s="199">
        <f t="shared" si="12"/>
        <v>9.5111607875168151E-3</v>
      </c>
      <c r="Q95" s="199">
        <f t="shared" si="12"/>
        <v>9.4826790903826709E-3</v>
      </c>
    </row>
    <row r="96" spans="1:17" x14ac:dyDescent="0.25">
      <c r="A96" s="142" t="s">
        <v>272</v>
      </c>
      <c r="B96" s="199">
        <f t="shared" ref="B96:Q96" si="13">IF(B$32=0,0,B$32/B$5)</f>
        <v>2.4026660717520185E-5</v>
      </c>
      <c r="C96" s="199">
        <f t="shared" si="13"/>
        <v>1.898957480822676E-5</v>
      </c>
      <c r="D96" s="199">
        <f t="shared" si="13"/>
        <v>2.375799653272694E-5</v>
      </c>
      <c r="E96" s="199">
        <f t="shared" si="13"/>
        <v>2.3396098708673015E-5</v>
      </c>
      <c r="F96" s="199">
        <f t="shared" si="13"/>
        <v>2.3176546353987134E-5</v>
      </c>
      <c r="G96" s="199">
        <f t="shared" si="13"/>
        <v>2.3465894423080321E-5</v>
      </c>
      <c r="H96" s="199">
        <f t="shared" si="13"/>
        <v>2.3841483318748983E-5</v>
      </c>
      <c r="I96" s="199">
        <f t="shared" si="13"/>
        <v>2.4064321122194965E-5</v>
      </c>
      <c r="J96" s="199">
        <f t="shared" si="13"/>
        <v>2.3808517488439703E-5</v>
      </c>
      <c r="K96" s="199">
        <f t="shared" si="13"/>
        <v>2.3686788477693438E-5</v>
      </c>
      <c r="L96" s="199">
        <f t="shared" si="13"/>
        <v>2.3742556055868831E-5</v>
      </c>
      <c r="M96" s="199">
        <f t="shared" si="13"/>
        <v>2.365653895435378E-5</v>
      </c>
      <c r="N96" s="199">
        <f t="shared" si="13"/>
        <v>2.3818564240900654E-5</v>
      </c>
      <c r="O96" s="199">
        <f t="shared" si="13"/>
        <v>2.362360312952465E-5</v>
      </c>
      <c r="P96" s="199">
        <f t="shared" si="13"/>
        <v>2.3791534436598512E-5</v>
      </c>
      <c r="Q96" s="199">
        <f t="shared" si="13"/>
        <v>2.3722032519825565E-5</v>
      </c>
    </row>
    <row r="97" spans="1:17" x14ac:dyDescent="0.25">
      <c r="A97" s="127" t="s">
        <v>261</v>
      </c>
      <c r="B97" s="200">
        <f t="shared" ref="B97:Q97" si="14">IF(B$33=0,0,B$33/B$5)</f>
        <v>0.56778102306058176</v>
      </c>
      <c r="C97" s="200">
        <f t="shared" si="14"/>
        <v>0.60937278638222026</v>
      </c>
      <c r="D97" s="200">
        <f t="shared" si="14"/>
        <v>0.56976509512398776</v>
      </c>
      <c r="E97" s="200">
        <f t="shared" si="14"/>
        <v>0.42532726623900152</v>
      </c>
      <c r="F97" s="200">
        <f t="shared" si="14"/>
        <v>0.41834770833360041</v>
      </c>
      <c r="G97" s="200">
        <f t="shared" si="14"/>
        <v>0.4870428847722183</v>
      </c>
      <c r="H97" s="200">
        <f t="shared" si="14"/>
        <v>0.52618573761321297</v>
      </c>
      <c r="I97" s="200">
        <f t="shared" si="14"/>
        <v>0.5665141568155232</v>
      </c>
      <c r="J97" s="200">
        <f t="shared" si="14"/>
        <v>0.53085465043660673</v>
      </c>
      <c r="K97" s="200">
        <f t="shared" si="14"/>
        <v>0.48209279754505152</v>
      </c>
      <c r="L97" s="200">
        <f t="shared" si="14"/>
        <v>0.49734766501507555</v>
      </c>
      <c r="M97" s="200">
        <f t="shared" si="14"/>
        <v>0.49684010011886881</v>
      </c>
      <c r="N97" s="200">
        <f t="shared" si="14"/>
        <v>0.49254199988024988</v>
      </c>
      <c r="O97" s="200">
        <f t="shared" si="14"/>
        <v>0.46526205106769197</v>
      </c>
      <c r="P97" s="200">
        <f t="shared" si="14"/>
        <v>0.46434542758541808</v>
      </c>
      <c r="Q97" s="200">
        <f t="shared" si="14"/>
        <v>0.45770554061457486</v>
      </c>
    </row>
    <row r="98" spans="1:17" x14ac:dyDescent="0.25">
      <c r="A98" s="127" t="s">
        <v>260</v>
      </c>
      <c r="B98" s="200">
        <f t="shared" ref="B98:Q98" si="15">IF(B$44=0,0,B$44/B$5)</f>
        <v>8.643106923352839E-2</v>
      </c>
      <c r="C98" s="200">
        <f t="shared" si="15"/>
        <v>8.7065670771642345E-2</v>
      </c>
      <c r="D98" s="200">
        <f t="shared" si="15"/>
        <v>8.5755055444049336E-2</v>
      </c>
      <c r="E98" s="200">
        <f t="shared" si="15"/>
        <v>8.4416048619421979E-2</v>
      </c>
      <c r="F98" s="200">
        <f t="shared" si="15"/>
        <v>8.4476141177363101E-2</v>
      </c>
      <c r="G98" s="200">
        <f t="shared" si="15"/>
        <v>8.5550639633316827E-2</v>
      </c>
      <c r="H98" s="200">
        <f t="shared" si="15"/>
        <v>8.5502703284669246E-2</v>
      </c>
      <c r="I98" s="200">
        <f t="shared" si="15"/>
        <v>8.611145147540436E-2</v>
      </c>
      <c r="J98" s="200">
        <f t="shared" si="15"/>
        <v>8.5662465337559696E-2</v>
      </c>
      <c r="K98" s="200">
        <f t="shared" si="15"/>
        <v>8.5605068723128133E-2</v>
      </c>
      <c r="L98" s="200">
        <f t="shared" si="15"/>
        <v>8.5716374878439833E-2</v>
      </c>
      <c r="M98" s="200">
        <f t="shared" si="15"/>
        <v>8.5838576789701942E-2</v>
      </c>
      <c r="N98" s="200">
        <f t="shared" si="15"/>
        <v>8.5896889799111836E-2</v>
      </c>
      <c r="O98" s="200">
        <f t="shared" si="15"/>
        <v>8.5335460951471612E-2</v>
      </c>
      <c r="P98" s="200">
        <f t="shared" si="15"/>
        <v>8.5245365685292493E-2</v>
      </c>
      <c r="Q98" s="200">
        <f t="shared" si="15"/>
        <v>8.5172519418806311E-2</v>
      </c>
    </row>
    <row r="99" spans="1:17" x14ac:dyDescent="0.25">
      <c r="A99" s="142" t="s">
        <v>271</v>
      </c>
      <c r="B99" s="199">
        <f t="shared" ref="B99:Q99" si="16">IF(B$45=0,0,B$45/B$5)</f>
        <v>3.8638684582203472E-2</v>
      </c>
      <c r="C99" s="199">
        <f t="shared" si="16"/>
        <v>3.8751720800855732E-2</v>
      </c>
      <c r="D99" s="199">
        <f t="shared" si="16"/>
        <v>3.7699404055805907E-2</v>
      </c>
      <c r="E99" s="199">
        <f t="shared" si="16"/>
        <v>3.7604051593020139E-2</v>
      </c>
      <c r="F99" s="199">
        <f t="shared" si="16"/>
        <v>3.7489425015442571E-2</v>
      </c>
      <c r="G99" s="199">
        <f t="shared" si="16"/>
        <v>3.8218418599794017E-2</v>
      </c>
      <c r="H99" s="199">
        <f t="shared" si="16"/>
        <v>3.7944894168816107E-2</v>
      </c>
      <c r="I99" s="199">
        <f t="shared" si="16"/>
        <v>3.8291742555527725E-2</v>
      </c>
      <c r="J99" s="199">
        <f t="shared" si="16"/>
        <v>3.8058123738192277E-2</v>
      </c>
      <c r="K99" s="199">
        <f t="shared" si="16"/>
        <v>3.8539929481901047E-2</v>
      </c>
      <c r="L99" s="199">
        <f t="shared" si="16"/>
        <v>3.850941480966838E-2</v>
      </c>
      <c r="M99" s="199">
        <f t="shared" si="16"/>
        <v>3.8597797317388716E-2</v>
      </c>
      <c r="N99" s="199">
        <f t="shared" si="16"/>
        <v>3.8852167186721694E-2</v>
      </c>
      <c r="O99" s="199">
        <f t="shared" si="16"/>
        <v>3.8394979154149335E-2</v>
      </c>
      <c r="P99" s="199">
        <f t="shared" si="16"/>
        <v>3.8289496809543688E-2</v>
      </c>
      <c r="Q99" s="199">
        <f t="shared" si="16"/>
        <v>3.8228826562401882E-2</v>
      </c>
    </row>
    <row r="100" spans="1:17" x14ac:dyDescent="0.25">
      <c r="A100" s="142" t="s">
        <v>270</v>
      </c>
      <c r="B100" s="199">
        <f t="shared" ref="B100:Q100" si="17">IF(B$51=0,0,B$51/B$5)</f>
        <v>4.0412830993384066E-2</v>
      </c>
      <c r="C100" s="199">
        <f t="shared" si="17"/>
        <v>4.0906031746613086E-2</v>
      </c>
      <c r="D100" s="199">
        <f t="shared" si="17"/>
        <v>4.0758615304881875E-2</v>
      </c>
      <c r="E100" s="199">
        <f t="shared" si="17"/>
        <v>3.962611431731463E-2</v>
      </c>
      <c r="F100" s="199">
        <f t="shared" si="17"/>
        <v>3.9868266809519021E-2</v>
      </c>
      <c r="G100" s="199">
        <f t="shared" si="17"/>
        <v>4.0124901253940505E-2</v>
      </c>
      <c r="H100" s="199">
        <f t="shared" si="17"/>
        <v>4.0235130883363043E-2</v>
      </c>
      <c r="I100" s="199">
        <f t="shared" si="17"/>
        <v>4.0428588237273272E-2</v>
      </c>
      <c r="J100" s="199">
        <f t="shared" si="17"/>
        <v>4.0291788498975571E-2</v>
      </c>
      <c r="K100" s="199">
        <f t="shared" si="17"/>
        <v>3.9789974014959435E-2</v>
      </c>
      <c r="L100" s="199">
        <f t="shared" si="17"/>
        <v>3.9914666376740002E-2</v>
      </c>
      <c r="M100" s="199">
        <f t="shared" si="17"/>
        <v>3.9974905091046294E-2</v>
      </c>
      <c r="N100" s="199">
        <f t="shared" si="17"/>
        <v>3.9729083750321088E-2</v>
      </c>
      <c r="O100" s="199">
        <f t="shared" si="17"/>
        <v>3.9684723332264173E-2</v>
      </c>
      <c r="P100" s="199">
        <f t="shared" si="17"/>
        <v>3.9704942093632983E-2</v>
      </c>
      <c r="Q100" s="199">
        <f t="shared" si="17"/>
        <v>3.9713683374114947E-2</v>
      </c>
    </row>
    <row r="101" spans="1:17" x14ac:dyDescent="0.25">
      <c r="A101" s="142" t="s">
        <v>269</v>
      </c>
      <c r="B101" s="199">
        <f t="shared" ref="B101:Q101" si="18">IF(B$62=0,0,B$62/B$5)</f>
        <v>3.373112284543255E-3</v>
      </c>
      <c r="C101" s="199">
        <f t="shared" si="18"/>
        <v>3.3860774137692198E-3</v>
      </c>
      <c r="D101" s="199">
        <f t="shared" si="18"/>
        <v>3.3353944146820181E-3</v>
      </c>
      <c r="E101" s="199">
        <f t="shared" si="18"/>
        <v>3.2845874377817642E-3</v>
      </c>
      <c r="F101" s="199">
        <f t="shared" si="18"/>
        <v>3.2537643969356858E-3</v>
      </c>
      <c r="G101" s="199">
        <f t="shared" si="18"/>
        <v>3.294386085394257E-3</v>
      </c>
      <c r="H101" s="199">
        <f t="shared" si="18"/>
        <v>3.347115157187172E-3</v>
      </c>
      <c r="I101" s="199">
        <f t="shared" si="18"/>
        <v>3.3783994434682042E-3</v>
      </c>
      <c r="J101" s="199">
        <f t="shared" si="18"/>
        <v>3.3424870713914152E-3</v>
      </c>
      <c r="K101" s="199">
        <f t="shared" si="18"/>
        <v>3.3253974880172936E-3</v>
      </c>
      <c r="L101" s="199">
        <f t="shared" si="18"/>
        <v>3.3332267201038532E-3</v>
      </c>
      <c r="M101" s="199">
        <f t="shared" si="18"/>
        <v>3.3211507456181746E-3</v>
      </c>
      <c r="N101" s="199">
        <f t="shared" si="18"/>
        <v>3.3438975388943395E-3</v>
      </c>
      <c r="O101" s="199">
        <f t="shared" si="18"/>
        <v>3.3165268723034588E-3</v>
      </c>
      <c r="P101" s="199">
        <f t="shared" si="18"/>
        <v>3.3143183635178305E-3</v>
      </c>
      <c r="Q101" s="199">
        <f t="shared" si="18"/>
        <v>3.3047572973241143E-3</v>
      </c>
    </row>
    <row r="102" spans="1:17" x14ac:dyDescent="0.25">
      <c r="A102" s="142" t="s">
        <v>268</v>
      </c>
      <c r="B102" s="199">
        <f t="shared" ref="B102:Q102" si="19">IF(B$63=0,0,B$63/B$5)</f>
        <v>3.8932587788968196E-3</v>
      </c>
      <c r="C102" s="199">
        <f t="shared" si="19"/>
        <v>3.9082231794030876E-3</v>
      </c>
      <c r="D102" s="199">
        <f t="shared" si="19"/>
        <v>3.8497246728335715E-3</v>
      </c>
      <c r="E102" s="199">
        <f t="shared" si="19"/>
        <v>3.7910830706098541E-3</v>
      </c>
      <c r="F102" s="199">
        <f t="shared" si="19"/>
        <v>3.75550700191028E-3</v>
      </c>
      <c r="G102" s="199">
        <f t="shared" si="19"/>
        <v>3.8023927062284099E-3</v>
      </c>
      <c r="H102" s="199">
        <f t="shared" si="19"/>
        <v>3.8632527975457197E-3</v>
      </c>
      <c r="I102" s="199">
        <f t="shared" si="19"/>
        <v>3.8993612374465408E-3</v>
      </c>
      <c r="J102" s="199">
        <f t="shared" si="19"/>
        <v>3.8579110436597372E-3</v>
      </c>
      <c r="K102" s="199">
        <f t="shared" si="19"/>
        <v>3.8381861827934461E-3</v>
      </c>
      <c r="L102" s="199">
        <f t="shared" si="19"/>
        <v>3.8472227116670031E-3</v>
      </c>
      <c r="M102" s="199">
        <f t="shared" si="19"/>
        <v>3.8332845768780906E-3</v>
      </c>
      <c r="N102" s="199">
        <f t="shared" si="19"/>
        <v>3.8595390105119736E-3</v>
      </c>
      <c r="O102" s="199">
        <f t="shared" si="19"/>
        <v>3.8279476850534336E-3</v>
      </c>
      <c r="P102" s="199">
        <f t="shared" si="19"/>
        <v>3.8253986159763921E-3</v>
      </c>
      <c r="Q102" s="199">
        <f t="shared" si="19"/>
        <v>3.8143631977174538E-3</v>
      </c>
    </row>
    <row r="103" spans="1:17" x14ac:dyDescent="0.25">
      <c r="A103" s="142" t="s">
        <v>267</v>
      </c>
      <c r="B103" s="199">
        <f t="shared" ref="B103:Q103" si="20">IF(B$64=0,0,B$64/B$5)</f>
        <v>1.1318259450078613E-4</v>
      </c>
      <c r="C103" s="199">
        <f t="shared" si="20"/>
        <v>1.1361763100121835E-4</v>
      </c>
      <c r="D103" s="199">
        <f t="shared" si="20"/>
        <v>1.1191699584594743E-4</v>
      </c>
      <c r="E103" s="199">
        <f t="shared" si="20"/>
        <v>1.102122006955865E-4</v>
      </c>
      <c r="F103" s="199">
        <f t="shared" si="20"/>
        <v>1.0917795355553457E-4</v>
      </c>
      <c r="G103" s="199">
        <f t="shared" si="20"/>
        <v>1.1054098795964017E-4</v>
      </c>
      <c r="H103" s="199">
        <f t="shared" si="20"/>
        <v>1.1231027775722204E-4</v>
      </c>
      <c r="I103" s="199">
        <f t="shared" si="20"/>
        <v>1.1336000168862445E-4</v>
      </c>
      <c r="J103" s="199">
        <f t="shared" si="20"/>
        <v>1.1215498534067954E-4</v>
      </c>
      <c r="K103" s="199">
        <f t="shared" si="20"/>
        <v>1.115815554569238E-4</v>
      </c>
      <c r="L103" s="199">
        <f t="shared" si="20"/>
        <v>1.1184426026060501E-4</v>
      </c>
      <c r="M103" s="199">
        <f t="shared" si="20"/>
        <v>1.1143905877067019E-4</v>
      </c>
      <c r="N103" s="199">
        <f t="shared" si="20"/>
        <v>1.1220231266274095E-4</v>
      </c>
      <c r="O103" s="199">
        <f t="shared" si="20"/>
        <v>1.1128390770119627E-4</v>
      </c>
      <c r="P103" s="199">
        <f t="shared" si="20"/>
        <v>1.1120980262159942E-4</v>
      </c>
      <c r="Q103" s="199">
        <f t="shared" si="20"/>
        <v>1.1088898724792886E-4</v>
      </c>
    </row>
    <row r="104" spans="1:17" x14ac:dyDescent="0.25">
      <c r="A104" s="127" t="s">
        <v>259</v>
      </c>
      <c r="B104" s="200">
        <f t="shared" ref="B104:Q104" si="21">IF(B$65=0,0,B$65/B$5)</f>
        <v>9.4968035113035323E-2</v>
      </c>
      <c r="C104" s="200">
        <f t="shared" si="21"/>
        <v>9.538240986636759E-2</v>
      </c>
      <c r="D104" s="200">
        <f t="shared" si="21"/>
        <v>9.4022619230646004E-2</v>
      </c>
      <c r="E104" s="200">
        <f t="shared" si="21"/>
        <v>9.2515673222319766E-2</v>
      </c>
      <c r="F104" s="200">
        <f t="shared" si="21"/>
        <v>9.173717530962841E-2</v>
      </c>
      <c r="G104" s="200">
        <f t="shared" si="21"/>
        <v>9.284725455132084E-2</v>
      </c>
      <c r="H104" s="200">
        <f t="shared" si="21"/>
        <v>9.4255639182098824E-2</v>
      </c>
      <c r="I104" s="200">
        <f t="shared" si="21"/>
        <v>9.510994137701255E-2</v>
      </c>
      <c r="J104" s="200">
        <f t="shared" si="21"/>
        <v>9.4141712350792522E-2</v>
      </c>
      <c r="K104" s="200">
        <f t="shared" si="21"/>
        <v>9.3617175348686132E-2</v>
      </c>
      <c r="L104" s="200">
        <f t="shared" si="21"/>
        <v>9.3842114870108864E-2</v>
      </c>
      <c r="M104" s="200">
        <f t="shared" si="21"/>
        <v>9.3532053364279416E-2</v>
      </c>
      <c r="N104" s="200">
        <f t="shared" si="21"/>
        <v>9.409676617438377E-2</v>
      </c>
      <c r="O104" s="200">
        <f t="shared" si="21"/>
        <v>9.3367578278288496E-2</v>
      </c>
      <c r="P104" s="200">
        <f t="shared" si="21"/>
        <v>9.3312216881168572E-2</v>
      </c>
      <c r="Q104" s="200">
        <f t="shared" si="21"/>
        <v>9.3061038522248923E-2</v>
      </c>
    </row>
    <row r="105" spans="1:17" x14ac:dyDescent="0.25">
      <c r="A105" s="142" t="s">
        <v>266</v>
      </c>
      <c r="B105" s="199">
        <f t="shared" ref="B105:Q105" si="22">IF(B$66=0,0,B$66/B$5)</f>
        <v>5.3846295196062474E-2</v>
      </c>
      <c r="C105" s="199">
        <f t="shared" si="22"/>
        <v>5.4053262565264923E-2</v>
      </c>
      <c r="D105" s="199">
        <f t="shared" si="22"/>
        <v>5.3244190260504469E-2</v>
      </c>
      <c r="E105" s="199">
        <f t="shared" si="22"/>
        <v>5.2433138849993517E-2</v>
      </c>
      <c r="F105" s="199">
        <f t="shared" si="22"/>
        <v>5.1941098735039881E-2</v>
      </c>
      <c r="G105" s="199">
        <f t="shared" si="22"/>
        <v>5.2589558449270497E-2</v>
      </c>
      <c r="H105" s="199">
        <f t="shared" si="22"/>
        <v>5.3431293003493953E-2</v>
      </c>
      <c r="I105" s="199">
        <f t="shared" si="22"/>
        <v>5.393069615760944E-2</v>
      </c>
      <c r="J105" s="199">
        <f t="shared" si="22"/>
        <v>5.3357413081057646E-2</v>
      </c>
      <c r="K105" s="199">
        <f t="shared" si="22"/>
        <v>5.3084605456076579E-2</v>
      </c>
      <c r="L105" s="199">
        <f t="shared" si="22"/>
        <v>5.3209586514081419E-2</v>
      </c>
      <c r="M105" s="199">
        <f t="shared" si="22"/>
        <v>5.3016813065680193E-2</v>
      </c>
      <c r="N105" s="199">
        <f t="shared" si="22"/>
        <v>5.3379928918990134E-2</v>
      </c>
      <c r="O105" s="199">
        <f t="shared" si="22"/>
        <v>5.294300038870698E-2</v>
      </c>
      <c r="P105" s="199">
        <f t="shared" si="22"/>
        <v>5.2907745109314418E-2</v>
      </c>
      <c r="Q105" s="199">
        <f t="shared" si="22"/>
        <v>5.2755118114056941E-2</v>
      </c>
    </row>
    <row r="106" spans="1:17" x14ac:dyDescent="0.25">
      <c r="A106" s="142" t="s">
        <v>265</v>
      </c>
      <c r="B106" s="199">
        <f t="shared" ref="B106:Q106" si="23">IF(B$67=0,0,B$67/B$5)</f>
        <v>5.9027125535702288E-3</v>
      </c>
      <c r="C106" s="199">
        <f t="shared" si="23"/>
        <v>5.9747496320414657E-3</v>
      </c>
      <c r="D106" s="199">
        <f t="shared" si="23"/>
        <v>5.9532179338203746E-3</v>
      </c>
      <c r="E106" s="199">
        <f t="shared" si="23"/>
        <v>5.787804434396436E-3</v>
      </c>
      <c r="F106" s="199">
        <f t="shared" si="23"/>
        <v>5.8231733140437728E-3</v>
      </c>
      <c r="G106" s="199">
        <f t="shared" si="23"/>
        <v>5.8606574328132115E-3</v>
      </c>
      <c r="H106" s="199">
        <f t="shared" si="23"/>
        <v>5.8767576119240078E-3</v>
      </c>
      <c r="I106" s="199">
        <f t="shared" si="23"/>
        <v>5.9050140622502276E-3</v>
      </c>
      <c r="J106" s="199">
        <f t="shared" si="23"/>
        <v>5.8850330435310187E-3</v>
      </c>
      <c r="K106" s="199">
        <f t="shared" si="23"/>
        <v>5.811737840459243E-3</v>
      </c>
      <c r="L106" s="199">
        <f t="shared" si="23"/>
        <v>5.8299504514326477E-3</v>
      </c>
      <c r="M106" s="199">
        <f t="shared" si="23"/>
        <v>5.8387489395960957E-3</v>
      </c>
      <c r="N106" s="199">
        <f t="shared" si="23"/>
        <v>5.8028441866211878E-3</v>
      </c>
      <c r="O106" s="199">
        <f t="shared" si="23"/>
        <v>5.7963648880887736E-3</v>
      </c>
      <c r="P106" s="199">
        <f t="shared" si="23"/>
        <v>5.799318047608055E-3</v>
      </c>
      <c r="Q106" s="199">
        <f t="shared" si="23"/>
        <v>5.8005948021626584E-3</v>
      </c>
    </row>
    <row r="107" spans="1:17" x14ac:dyDescent="0.25">
      <c r="A107" s="142" t="s">
        <v>264</v>
      </c>
      <c r="B107" s="199">
        <f t="shared" ref="B107:Q107" si="24">IF(B$78=0,0,B$78/B$5)</f>
        <v>3.5219027363402614E-2</v>
      </c>
      <c r="C107" s="199">
        <f t="shared" si="24"/>
        <v>3.5354397669061191E-2</v>
      </c>
      <c r="D107" s="199">
        <f t="shared" si="24"/>
        <v>3.4825211036321163E-2</v>
      </c>
      <c r="E107" s="199">
        <f t="shared" si="24"/>
        <v>3.429472993792982E-2</v>
      </c>
      <c r="F107" s="199">
        <f t="shared" si="24"/>
        <v>3.3972903260544758E-2</v>
      </c>
      <c r="G107" s="199">
        <f t="shared" si="24"/>
        <v>3.4397038669237136E-2</v>
      </c>
      <c r="H107" s="199">
        <f t="shared" si="24"/>
        <v>3.4947588566680871E-2</v>
      </c>
      <c r="I107" s="199">
        <f t="shared" si="24"/>
        <v>3.5274231157152884E-2</v>
      </c>
      <c r="J107" s="199">
        <f t="shared" si="24"/>
        <v>3.4899266226203859E-2</v>
      </c>
      <c r="K107" s="199">
        <f t="shared" si="24"/>
        <v>3.4720832052150312E-2</v>
      </c>
      <c r="L107" s="199">
        <f t="shared" si="24"/>
        <v>3.4802577904594796E-2</v>
      </c>
      <c r="M107" s="199">
        <f t="shared" si="24"/>
        <v>3.4676491359003137E-2</v>
      </c>
      <c r="N107" s="199">
        <f t="shared" si="24"/>
        <v>3.4913993068772443E-2</v>
      </c>
      <c r="O107" s="199">
        <f t="shared" si="24"/>
        <v>3.4628213001492734E-2</v>
      </c>
      <c r="P107" s="199">
        <f t="shared" si="24"/>
        <v>3.4605153724246086E-2</v>
      </c>
      <c r="Q107" s="199">
        <f t="shared" si="24"/>
        <v>3.4505325606029327E-2</v>
      </c>
    </row>
    <row r="108" spans="1:17" x14ac:dyDescent="0.25">
      <c r="A108" s="72" t="s">
        <v>258</v>
      </c>
      <c r="B108" s="71">
        <f t="shared" ref="B108:Q108" si="25">IF(B$79=0,0,B$79/B$5)</f>
        <v>2.4306347442691709E-2</v>
      </c>
      <c r="C108" s="71">
        <f t="shared" si="25"/>
        <v>5.5331771642459495E-3</v>
      </c>
      <c r="D108" s="71">
        <f t="shared" si="25"/>
        <v>2.7349998139585659E-2</v>
      </c>
      <c r="E108" s="71">
        <f t="shared" si="25"/>
        <v>0.17720762168202867</v>
      </c>
      <c r="F108" s="71">
        <f t="shared" si="25"/>
        <v>0.18656482919571798</v>
      </c>
      <c r="G108" s="71">
        <f t="shared" si="25"/>
        <v>0.11250317291345528</v>
      </c>
      <c r="H108" s="71">
        <f t="shared" si="25"/>
        <v>6.9970071640577794E-2</v>
      </c>
      <c r="I108" s="71">
        <f t="shared" si="25"/>
        <v>2.6097598820806516E-2</v>
      </c>
      <c r="J108" s="71">
        <f t="shared" si="25"/>
        <v>6.5279841947420536E-2</v>
      </c>
      <c r="K108" s="71">
        <f t="shared" si="25"/>
        <v>0.11460448009182787</v>
      </c>
      <c r="L108" s="71">
        <f t="shared" si="25"/>
        <v>9.8694592248962057E-2</v>
      </c>
      <c r="M108" s="71">
        <f t="shared" si="25"/>
        <v>9.9810555905513881E-2</v>
      </c>
      <c r="N108" s="71">
        <f t="shared" si="25"/>
        <v>0.10196878566132075</v>
      </c>
      <c r="O108" s="71">
        <f t="shared" si="25"/>
        <v>0.13262474499694243</v>
      </c>
      <c r="P108" s="71">
        <f t="shared" si="25"/>
        <v>0.13389396766645248</v>
      </c>
      <c r="Q108" s="71">
        <f t="shared" si="25"/>
        <v>0.14141664052378547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0.41726886184097484</v>
      </c>
      <c r="C112" s="253">
        <f>IF(C$5=0,0,C$5/FBT_fec!C$5)</f>
        <v>0.4174186337914656</v>
      </c>
      <c r="D112" s="253">
        <f>IF(D$5=0,0,D$5/FBT_fec!D$5)</f>
        <v>0.42376152030057151</v>
      </c>
      <c r="E112" s="253">
        <f>IF(E$5=0,0,E$5/FBT_fec!E$5)</f>
        <v>0.43031638972662878</v>
      </c>
      <c r="F112" s="253">
        <f>IF(F$5=0,0,F$5/FBT_fec!F$5)</f>
        <v>0.44749337605667022</v>
      </c>
      <c r="G112" s="253">
        <f>IF(G$5=0,0,G$5/FBT_fec!G$5)</f>
        <v>0.44806681719407793</v>
      </c>
      <c r="H112" s="253">
        <f>IF(H$5=0,0,H$5/FBT_fec!H$5)</f>
        <v>0.44100815734453019</v>
      </c>
      <c r="I112" s="253">
        <f>IF(I$5=0,0,I$5/FBT_fec!I$5)</f>
        <v>0.43692438167575559</v>
      </c>
      <c r="J112" s="253">
        <f>IF(J$5=0,0,J$5/FBT_fec!J$5)</f>
        <v>0.4416187875564726</v>
      </c>
      <c r="K112" s="253">
        <f>IF(K$5=0,0,K$5/FBT_fec!K$5)</f>
        <v>0.44388831506911458</v>
      </c>
      <c r="L112" s="253">
        <f>IF(L$5=0,0,L$5/FBT_fec!L$5)</f>
        <v>0.44284569033008098</v>
      </c>
      <c r="M112" s="253">
        <f>IF(M$5=0,0,M$5/FBT_fec!M$5)</f>
        <v>0.44445591331215256</v>
      </c>
      <c r="N112" s="253">
        <f>IF(N$5=0,0,N$5/FBT_fec!N$5)</f>
        <v>0.44143251123033417</v>
      </c>
      <c r="O112" s="253">
        <f>IF(O$5=0,0,O$5/FBT_fec!O$5)</f>
        <v>0.44507556993375091</v>
      </c>
      <c r="P112" s="253">
        <f>IF(P$5=0,0,P$5/FBT_fec!P$5)</f>
        <v>0.46164461859137262</v>
      </c>
      <c r="Q112" s="253">
        <f>IF(Q$5=0,0,Q$5/FBT_fec!Q$5)</f>
        <v>0.47969174668356124</v>
      </c>
    </row>
    <row r="113" spans="1:17" x14ac:dyDescent="0.25">
      <c r="A113" s="132" t="s">
        <v>83</v>
      </c>
      <c r="B113" s="282">
        <f>IF(B$6=0,0,B$6/FBT_fec!B$6)</f>
        <v>0.45416275702929082</v>
      </c>
      <c r="C113" s="282">
        <f>IF(C$6=0,0,C$6/FBT_fec!C$6)</f>
        <v>0.45607204961746167</v>
      </c>
      <c r="D113" s="282">
        <f>IF(D$6=0,0,D$6/FBT_fec!D$6)</f>
        <v>0.45607204961746162</v>
      </c>
      <c r="E113" s="282">
        <f>IF(E$6=0,0,E$6/FBT_fec!E$6)</f>
        <v>0.45607204961746167</v>
      </c>
      <c r="F113" s="282">
        <f>IF(F$6=0,0,F$6/FBT_fec!F$6)</f>
        <v>0.46982644267070894</v>
      </c>
      <c r="G113" s="282">
        <f>IF(G$6=0,0,G$6/FBT_fec!G$6)</f>
        <v>0.47630157685836377</v>
      </c>
      <c r="H113" s="282">
        <f>IF(H$6=0,0,H$6/FBT_fec!H$6)</f>
        <v>0.47630157685836377</v>
      </c>
      <c r="I113" s="282">
        <f>IF(I$6=0,0,I$6/FBT_fec!I$6)</f>
        <v>0.47630157685836377</v>
      </c>
      <c r="J113" s="282">
        <f>IF(J$6=0,0,J$6/FBT_fec!J$6)</f>
        <v>0.47630157685836377</v>
      </c>
      <c r="K113" s="282">
        <f>IF(K$6=0,0,K$6/FBT_fec!K$6)</f>
        <v>0.47630157685836377</v>
      </c>
      <c r="L113" s="282">
        <f>IF(L$6=0,0,L$6/FBT_fec!L$6)</f>
        <v>0.47630157685836377</v>
      </c>
      <c r="M113" s="282">
        <f>IF(M$6=0,0,M$6/FBT_fec!M$6)</f>
        <v>0.47630157685836388</v>
      </c>
      <c r="N113" s="282">
        <f>IF(N$6=0,0,N$6/FBT_fec!N$6)</f>
        <v>0.47630157685836383</v>
      </c>
      <c r="O113" s="282">
        <f>IF(O$6=0,0,O$6/FBT_fec!O$6)</f>
        <v>0.47630157685836383</v>
      </c>
      <c r="P113" s="282">
        <f>IF(P$6=0,0,P$6/FBT_fec!P$6)</f>
        <v>0.49370410990787778</v>
      </c>
      <c r="Q113" s="282">
        <f>IF(Q$6=0,0,Q$6/FBT_fec!Q$6)</f>
        <v>0.51152464030091893</v>
      </c>
    </row>
    <row r="114" spans="1:17" x14ac:dyDescent="0.25">
      <c r="A114" s="76" t="s">
        <v>82</v>
      </c>
      <c r="B114" s="281">
        <f>IF(B$7=0,0,B$7/FBT_fec!B$7)</f>
        <v>0.11376222585859995</v>
      </c>
      <c r="C114" s="281">
        <f>IF(C$7=0,0,C$7/FBT_fec!C$7)</f>
        <v>0.11424048034178652</v>
      </c>
      <c r="D114" s="281">
        <f>IF(D$7=0,0,D$7/FBT_fec!D$7)</f>
        <v>0.11424048034178656</v>
      </c>
      <c r="E114" s="281">
        <f>IF(E$7=0,0,E$7/FBT_fec!E$7)</f>
        <v>0.11424048034178653</v>
      </c>
      <c r="F114" s="281">
        <f>IF(F$7=0,0,F$7/FBT_fec!F$7)</f>
        <v>0.11768578787714346</v>
      </c>
      <c r="G114" s="281">
        <f>IF(G$7=0,0,G$7/FBT_fec!G$7)</f>
        <v>0.11930772993760445</v>
      </c>
      <c r="H114" s="281">
        <f>IF(H$7=0,0,H$7/FBT_fec!H$7)</f>
        <v>0.11930772993760444</v>
      </c>
      <c r="I114" s="281">
        <f>IF(I$7=0,0,I$7/FBT_fec!I$7)</f>
        <v>0.11930772993760445</v>
      </c>
      <c r="J114" s="281">
        <f>IF(J$7=0,0,J$7/FBT_fec!J$7)</f>
        <v>0.11930772993760447</v>
      </c>
      <c r="K114" s="281">
        <f>IF(K$7=0,0,K$7/FBT_fec!K$7)</f>
        <v>0.11930772993760444</v>
      </c>
      <c r="L114" s="281">
        <f>IF(L$7=0,0,L$7/FBT_fec!L$7)</f>
        <v>0.11930772993760443</v>
      </c>
      <c r="M114" s="281">
        <f>IF(M$7=0,0,M$7/FBT_fec!M$7)</f>
        <v>0.11930772993760445</v>
      </c>
      <c r="N114" s="281">
        <f>IF(N$7=0,0,N$7/FBT_fec!N$7)</f>
        <v>0.11930772993760447</v>
      </c>
      <c r="O114" s="281">
        <f>IF(O$7=0,0,O$7/FBT_fec!O$7)</f>
        <v>0.11930772993760444</v>
      </c>
      <c r="P114" s="281">
        <f>IF(P$7=0,0,P$7/FBT_fec!P$7)</f>
        <v>0.12366685200265498</v>
      </c>
      <c r="Q114" s="281">
        <f>IF(Q$7=0,0,Q$7/FBT_fec!Q$7)</f>
        <v>0.12813067729901773</v>
      </c>
    </row>
    <row r="115" spans="1:17" x14ac:dyDescent="0.25">
      <c r="A115" s="76" t="s">
        <v>81</v>
      </c>
      <c r="B115" s="281">
        <f>IF(B$8=0,0,B$8/FBT_fec!B$8)</f>
        <v>0.61999449211259061</v>
      </c>
      <c r="C115" s="281">
        <f>IF(C$8=0,0,C$8/FBT_fec!C$8)</f>
        <v>0.62260093852453402</v>
      </c>
      <c r="D115" s="281">
        <f>IF(D$8=0,0,D$8/FBT_fec!D$8)</f>
        <v>0.62260093852453413</v>
      </c>
      <c r="E115" s="281">
        <f>IF(E$8=0,0,E$8/FBT_fec!E$8)</f>
        <v>0.62260093852453413</v>
      </c>
      <c r="F115" s="281">
        <f>IF(F$8=0,0,F$8/FBT_fec!F$8)</f>
        <v>0.64137757267909346</v>
      </c>
      <c r="G115" s="281">
        <f>IF(G$8=0,0,G$8/FBT_fec!G$8)</f>
        <v>0.6502170194851139</v>
      </c>
      <c r="H115" s="281">
        <f>IF(H$8=0,0,H$8/FBT_fec!H$8)</f>
        <v>0.65021701948511368</v>
      </c>
      <c r="I115" s="281">
        <f>IF(I$8=0,0,I$8/FBT_fec!I$8)</f>
        <v>0.6502170194851139</v>
      </c>
      <c r="J115" s="281">
        <f>IF(J$8=0,0,J$8/FBT_fec!J$8)</f>
        <v>0.6502170194851139</v>
      </c>
      <c r="K115" s="281">
        <f>IF(K$8=0,0,K$8/FBT_fec!K$8)</f>
        <v>0.65021701948511379</v>
      </c>
      <c r="L115" s="281">
        <f>IF(L$8=0,0,L$8/FBT_fec!L$8)</f>
        <v>0.65021701948511379</v>
      </c>
      <c r="M115" s="281">
        <f>IF(M$8=0,0,M$8/FBT_fec!M$8)</f>
        <v>0.65021701948511379</v>
      </c>
      <c r="N115" s="281">
        <f>IF(N$8=0,0,N$8/FBT_fec!N$8)</f>
        <v>0.65021701948511379</v>
      </c>
      <c r="O115" s="281">
        <f>IF(O$8=0,0,O$8/FBT_fec!O$8)</f>
        <v>0.65021701948511368</v>
      </c>
      <c r="P115" s="281">
        <f>IF(P$8=0,0,P$8/FBT_fec!P$8)</f>
        <v>0.67397386540105952</v>
      </c>
      <c r="Q115" s="281">
        <f>IF(Q$8=0,0,Q$8/FBT_fec!Q$8)</f>
        <v>0.69830133505638858</v>
      </c>
    </row>
    <row r="116" spans="1:17" x14ac:dyDescent="0.25">
      <c r="A116" s="76" t="s">
        <v>80</v>
      </c>
      <c r="B116" s="281">
        <f>IF(B$9=0,0,B$9/FBT_fec!B$9)</f>
        <v>0.44239166553877113</v>
      </c>
      <c r="C116" s="281">
        <f>IF(C$9=0,0,C$9/FBT_fec!C$9)</f>
        <v>0.44425147265639264</v>
      </c>
      <c r="D116" s="281">
        <f>IF(D$9=0,0,D$9/FBT_fec!D$9)</f>
        <v>0.4442514726563927</v>
      </c>
      <c r="E116" s="281">
        <f>IF(E$9=0,0,E$9/FBT_fec!E$9)</f>
        <v>0.44425147265639264</v>
      </c>
      <c r="F116" s="281">
        <f>IF(F$9=0,0,F$9/FBT_fec!F$9)</f>
        <v>0.45764937628702562</v>
      </c>
      <c r="G116" s="281">
        <f>IF(G$9=0,0,G$9/FBT_fec!G$9)</f>
        <v>0.46395668650462435</v>
      </c>
      <c r="H116" s="281">
        <f>IF(H$9=0,0,H$9/FBT_fec!H$9)</f>
        <v>0.4639566865046244</v>
      </c>
      <c r="I116" s="281">
        <f>IF(I$9=0,0,I$9/FBT_fec!I$9)</f>
        <v>0.4639566865046244</v>
      </c>
      <c r="J116" s="281">
        <f>IF(J$9=0,0,J$9/FBT_fec!J$9)</f>
        <v>0.4639566865046244</v>
      </c>
      <c r="K116" s="281">
        <f>IF(K$9=0,0,K$9/FBT_fec!K$9)</f>
        <v>0.46395668650462435</v>
      </c>
      <c r="L116" s="281">
        <f>IF(L$9=0,0,L$9/FBT_fec!L$9)</f>
        <v>0.46395668650462435</v>
      </c>
      <c r="M116" s="281">
        <f>IF(M$9=0,0,M$9/FBT_fec!M$9)</f>
        <v>0.46395668650462435</v>
      </c>
      <c r="N116" s="281">
        <f>IF(N$9=0,0,N$9/FBT_fec!N$9)</f>
        <v>0.4639566865046244</v>
      </c>
      <c r="O116" s="281">
        <f>IF(O$9=0,0,O$9/FBT_fec!O$9)</f>
        <v>0.46395668650462435</v>
      </c>
      <c r="P116" s="281">
        <f>IF(P$9=0,0,P$9/FBT_fec!P$9)</f>
        <v>0.48090817682656523</v>
      </c>
      <c r="Q116" s="281">
        <f>IF(Q$9=0,0,Q$9/FBT_fec!Q$9)</f>
        <v>0.49826683074378492</v>
      </c>
    </row>
    <row r="117" spans="1:17" x14ac:dyDescent="0.25">
      <c r="A117" s="129" t="s">
        <v>79</v>
      </c>
      <c r="B117" s="280">
        <f>IF(B$10=0,0,B$10/FBT_fec!B$10)</f>
        <v>0.68400857647288738</v>
      </c>
      <c r="C117" s="280">
        <f>IF(C$10=0,0,C$10/FBT_fec!C$10)</f>
        <v>0.68688413701829087</v>
      </c>
      <c r="D117" s="280">
        <f>IF(D$10=0,0,D$10/FBT_fec!D$10)</f>
        <v>0.68688413701829087</v>
      </c>
      <c r="E117" s="280">
        <f>IF(E$10=0,0,E$10/FBT_fec!E$10)</f>
        <v>0.68688413701829076</v>
      </c>
      <c r="F117" s="280">
        <f>IF(F$10=0,0,F$10/FBT_fec!F$10)</f>
        <v>0.70759944814186126</v>
      </c>
      <c r="G117" s="280">
        <f>IF(G$10=0,0,G$10/FBT_fec!G$10)</f>
        <v>0.71735156288402868</v>
      </c>
      <c r="H117" s="280">
        <f>IF(H$10=0,0,H$10/FBT_fec!H$10)</f>
        <v>0.71735156288402879</v>
      </c>
      <c r="I117" s="280">
        <f>IF(I$10=0,0,I$10/FBT_fec!I$10)</f>
        <v>0.71735156288402879</v>
      </c>
      <c r="J117" s="280">
        <f>IF(J$10=0,0,J$10/FBT_fec!J$10)</f>
        <v>0.71735156288402868</v>
      </c>
      <c r="K117" s="280">
        <f>IF(K$10=0,0,K$10/FBT_fec!K$10)</f>
        <v>0.71735156288402868</v>
      </c>
      <c r="L117" s="280">
        <f>IF(L$10=0,0,L$10/FBT_fec!L$10)</f>
        <v>0.71735156288402879</v>
      </c>
      <c r="M117" s="280">
        <f>IF(M$10=0,0,M$10/FBT_fec!M$10)</f>
        <v>0.71735156288402868</v>
      </c>
      <c r="N117" s="280">
        <f>IF(N$10=0,0,N$10/FBT_fec!N$10)</f>
        <v>0.71735156288402868</v>
      </c>
      <c r="O117" s="280">
        <f>IF(O$10=0,0,O$10/FBT_fec!O$10)</f>
        <v>0.71735156288402868</v>
      </c>
      <c r="P117" s="280">
        <f>IF(P$10=0,0,P$10/FBT_fec!P$10)</f>
        <v>0.7443653117694089</v>
      </c>
      <c r="Q117" s="280">
        <f>IF(Q$10=0,0,Q$10/FBT_fec!Q$10)</f>
        <v>0.77122964923689441</v>
      </c>
    </row>
    <row r="118" spans="1:17" x14ac:dyDescent="0.25">
      <c r="A118" s="127" t="s">
        <v>263</v>
      </c>
      <c r="B118" s="305">
        <f>IF(B$15=0,0,B$15/FBT_fec!B$15)</f>
        <v>0.5385920013878257</v>
      </c>
      <c r="C118" s="305">
        <f>IF(C$15=0,0,C$15/FBT_fec!C$15)</f>
        <v>0.54058820099949767</v>
      </c>
      <c r="D118" s="305">
        <f>IF(D$15=0,0,D$15/FBT_fec!D$15)</f>
        <v>0.53696598504763893</v>
      </c>
      <c r="E118" s="305">
        <f>IF(E$15=0,0,E$15/FBT_fec!E$15)</f>
        <v>0.54069587854084356</v>
      </c>
      <c r="F118" s="305">
        <f>IF(F$15=0,0,F$15/FBT_fec!F$15)</f>
        <v>0.55893206087395375</v>
      </c>
      <c r="G118" s="305">
        <f>IF(G$15=0,0,G$15/FBT_fec!G$15)</f>
        <v>0.56875148449585</v>
      </c>
      <c r="H118" s="305">
        <f>IF(H$15=0,0,H$15/FBT_fec!H$15)</f>
        <v>0.56168568658406359</v>
      </c>
      <c r="I118" s="305">
        <f>IF(I$15=0,0,I$15/FBT_fec!I$15)</f>
        <v>0.56162393429636848</v>
      </c>
      <c r="J118" s="305">
        <f>IF(J$15=0,0,J$15/FBT_fec!J$15)</f>
        <v>0.56301007313628693</v>
      </c>
      <c r="K118" s="305">
        <f>IF(K$15=0,0,K$15/FBT_fec!K$15)</f>
        <v>0.56844414878212068</v>
      </c>
      <c r="L118" s="305">
        <f>IF(L$15=0,0,L$15/FBT_fec!L$15)</f>
        <v>0.56747230577364405</v>
      </c>
      <c r="M118" s="305">
        <f>IF(M$15=0,0,M$15/FBT_fec!M$15)</f>
        <v>0.56930556844697966</v>
      </c>
      <c r="N118" s="305">
        <f>IF(N$15=0,0,N$15/FBT_fec!N$15)</f>
        <v>0.56922576038973394</v>
      </c>
      <c r="O118" s="305">
        <f>IF(O$15=0,0,O$15/FBT_fec!O$15)</f>
        <v>0.56810466362340506</v>
      </c>
      <c r="P118" s="305">
        <f>IF(P$15=0,0,P$15/FBT_fec!P$15)</f>
        <v>0.58819367543450296</v>
      </c>
      <c r="Q118" s="305">
        <f>IF(Q$15=0,0,Q$15/FBT_fec!Q$15)</f>
        <v>0.6098571025643007</v>
      </c>
    </row>
    <row r="119" spans="1:17" x14ac:dyDescent="0.25">
      <c r="A119" s="127" t="s">
        <v>262</v>
      </c>
      <c r="B119" s="305">
        <f>IF(B$24=0,0,B$24/FBT_fec!B$24)</f>
        <v>0.28196707470359506</v>
      </c>
      <c r="C119" s="305">
        <f>IF(C$24=0,0,C$24/FBT_fec!C$24)</f>
        <v>0.28296587057062306</v>
      </c>
      <c r="D119" s="305">
        <f>IF(D$24=0,0,D$24/FBT_fec!D$24)</f>
        <v>0.2804442862273126</v>
      </c>
      <c r="E119" s="305">
        <f>IF(E$24=0,0,E$24/FBT_fec!E$24)</f>
        <v>0.28304082965809685</v>
      </c>
      <c r="F119" s="305">
        <f>IF(F$24=0,0,F$24/FBT_fec!F$24)</f>
        <v>0.29292021160521725</v>
      </c>
      <c r="G119" s="305">
        <f>IF(G$24=0,0,G$24/FBT_fec!G$24)</f>
        <v>0.29843043627323157</v>
      </c>
      <c r="H119" s="305">
        <f>IF(H$24=0,0,H$24/FBT_fec!H$24)</f>
        <v>0.2935116225900723</v>
      </c>
      <c r="I119" s="305">
        <f>IF(I$24=0,0,I$24/FBT_fec!I$24)</f>
        <v>0.29346863409797658</v>
      </c>
      <c r="J119" s="305">
        <f>IF(J$24=0,0,J$24/FBT_fec!J$24)</f>
        <v>0.29443358650358886</v>
      </c>
      <c r="K119" s="305">
        <f>IF(K$24=0,0,K$24/FBT_fec!K$24)</f>
        <v>0.29821648632265424</v>
      </c>
      <c r="L119" s="305">
        <f>IF(L$24=0,0,L$24/FBT_fec!L$24)</f>
        <v>0.29753994352484764</v>
      </c>
      <c r="M119" s="305">
        <f>IF(M$24=0,0,M$24/FBT_fec!M$24)</f>
        <v>0.29881615855887583</v>
      </c>
      <c r="N119" s="305">
        <f>IF(N$24=0,0,N$24/FBT_fec!N$24)</f>
        <v>0.29876060064893994</v>
      </c>
      <c r="O119" s="305">
        <f>IF(O$24=0,0,O$24/FBT_fec!O$24)</f>
        <v>0.29798015572492637</v>
      </c>
      <c r="P119" s="305">
        <f>IF(P$24=0,0,P$24/FBT_fec!P$24)</f>
        <v>0.30881926463762926</v>
      </c>
      <c r="Q119" s="305">
        <f>IF(Q$24=0,0,Q$24/FBT_fec!Q$24)</f>
        <v>0.32026295336055088</v>
      </c>
    </row>
    <row r="120" spans="1:17" x14ac:dyDescent="0.25">
      <c r="A120" s="127" t="s">
        <v>261</v>
      </c>
      <c r="B120" s="305">
        <f>IF(B$33=0,0,B$33/FBT_fec!B$33)</f>
        <v>0.40011644357512882</v>
      </c>
      <c r="C120" s="305">
        <f>IF(C$33=0,0,C$33/FBT_fec!C$33)</f>
        <v>0.40514485809257234</v>
      </c>
      <c r="D120" s="305">
        <f>IF(D$33=0,0,D$33/FBT_fec!D$33)</f>
        <v>0.40981899818529743</v>
      </c>
      <c r="E120" s="305">
        <f>IF(E$33=0,0,E$33/FBT_fec!E$33)</f>
        <v>0.40459501150322796</v>
      </c>
      <c r="F120" s="305">
        <f>IF(F$33=0,0,F$33/FBT_fec!F$33)</f>
        <v>0.42331642055596586</v>
      </c>
      <c r="G120" s="305">
        <f>IF(G$33=0,0,G$33/FBT_fec!G$33)</f>
        <v>0.42658728533652734</v>
      </c>
      <c r="H120" s="305">
        <f>IF(H$33=0,0,H$33/FBT_fec!H$33)</f>
        <v>0.42102044812133987</v>
      </c>
      <c r="I120" s="305">
        <f>IF(I$33=0,0,I$33/FBT_fec!I$33)</f>
        <v>0.4191273528420551</v>
      </c>
      <c r="J120" s="305">
        <f>IF(J$33=0,0,J$33/FBT_fec!J$33)</f>
        <v>0.42219708912277459</v>
      </c>
      <c r="K120" s="305">
        <f>IF(K$33=0,0,K$33/FBT_fec!K$33)</f>
        <v>0.41908152574451768</v>
      </c>
      <c r="L120" s="305">
        <f>IF(L$33=0,0,L$33/FBT_fec!L$33)</f>
        <v>0.41940738588005588</v>
      </c>
      <c r="M120" s="305">
        <f>IF(M$33=0,0,M$33/FBT_fec!M$33)</f>
        <v>0.42156765115999806</v>
      </c>
      <c r="N120" s="305">
        <f>IF(N$33=0,0,N$33/FBT_fec!N$33)</f>
        <v>0.41612519612411458</v>
      </c>
      <c r="O120" s="305">
        <f>IF(O$33=0,0,O$33/FBT_fec!O$33)</f>
        <v>0.41909092970885381</v>
      </c>
      <c r="P120" s="305">
        <f>IF(P$33=0,0,P$33/FBT_fec!P$33)</f>
        <v>0.4349141045652693</v>
      </c>
      <c r="Q120" s="305">
        <f>IF(Q$33=0,0,Q$33/FBT_fec!Q$33)</f>
        <v>0.45201574555313362</v>
      </c>
    </row>
    <row r="121" spans="1:17" x14ac:dyDescent="0.25">
      <c r="A121" s="127" t="s">
        <v>260</v>
      </c>
      <c r="B121" s="305">
        <f>IF(B$44=0,0,B$44/FBT_fec!B$44)</f>
        <v>0.37829251546165688</v>
      </c>
      <c r="C121" s="305">
        <f>IF(C$44=0,0,C$44/FBT_fec!C$44)</f>
        <v>0.38120682586917848</v>
      </c>
      <c r="D121" s="305">
        <f>IF(D$44=0,0,D$44/FBT_fec!D$44)</f>
        <v>0.38117388273524139</v>
      </c>
      <c r="E121" s="305">
        <f>IF(E$44=0,0,E$44/FBT_fec!E$44)</f>
        <v>0.38102615938816575</v>
      </c>
      <c r="F121" s="305">
        <f>IF(F$44=0,0,F$44/FBT_fec!F$44)</f>
        <v>0.39651768720214819</v>
      </c>
      <c r="G121" s="305">
        <f>IF(G$44=0,0,G$44/FBT_fec!G$44)</f>
        <v>0.40207579482725053</v>
      </c>
      <c r="H121" s="305">
        <f>IF(H$44=0,0,H$44/FBT_fec!H$44)</f>
        <v>0.39551991376924572</v>
      </c>
      <c r="I121" s="305">
        <f>IF(I$44=0,0,I$44/FBT_fec!I$44)</f>
        <v>0.39464724547056301</v>
      </c>
      <c r="J121" s="305">
        <f>IF(J$44=0,0,J$44/FBT_fec!J$44)</f>
        <v>0.39680761329701836</v>
      </c>
      <c r="K121" s="305">
        <f>IF(K$44=0,0,K$44/FBT_fec!K$44)</f>
        <v>0.39857961100405725</v>
      </c>
      <c r="L121" s="305">
        <f>IF(L$44=0,0,L$44/FBT_fec!L$44)</f>
        <v>0.39816043669468282</v>
      </c>
      <c r="M121" s="305">
        <f>IF(M$44=0,0,M$44/FBT_fec!M$44)</f>
        <v>0.40017788354409933</v>
      </c>
      <c r="N121" s="305">
        <f>IF(N$44=0,0,N$44/FBT_fec!N$44)</f>
        <v>0.39772568674309539</v>
      </c>
      <c r="O121" s="305">
        <f>IF(O$44=0,0,O$44/FBT_fec!O$44)</f>
        <v>0.39838702113102609</v>
      </c>
      <c r="P121" s="305">
        <f>IF(P$44=0,0,P$44/FBT_fec!P$44)</f>
        <v>0.41278170579146617</v>
      </c>
      <c r="Q121" s="305">
        <f>IF(Q$44=0,0,Q$44/FBT_fec!Q$44)</f>
        <v>0.42855209860364524</v>
      </c>
    </row>
    <row r="122" spans="1:17" x14ac:dyDescent="0.25">
      <c r="A122" s="127" t="s">
        <v>259</v>
      </c>
      <c r="B122" s="305">
        <f>IF(B$65=0,0,B$65/FBT_fec!B$65)</f>
        <v>0.45915621774714094</v>
      </c>
      <c r="C122" s="305">
        <f>IF(C$65=0,0,C$65/FBT_fec!C$65)</f>
        <v>0.46132518342689238</v>
      </c>
      <c r="D122" s="305">
        <f>IF(D$65=0,0,D$65/FBT_fec!D$65)</f>
        <v>0.46165857143699895</v>
      </c>
      <c r="E122" s="305">
        <f>IF(E$65=0,0,E$65/FBT_fec!E$65)</f>
        <v>0.46128596503449304</v>
      </c>
      <c r="F122" s="305">
        <f>IF(F$65=0,0,F$65/FBT_fec!F$65)</f>
        <v>0.47566261015400935</v>
      </c>
      <c r="G122" s="305">
        <f>IF(G$65=0,0,G$65/FBT_fec!G$65)</f>
        <v>0.48203535029752387</v>
      </c>
      <c r="H122" s="305">
        <f>IF(H$65=0,0,H$65/FBT_fec!H$65)</f>
        <v>0.48163828971633854</v>
      </c>
      <c r="I122" s="305">
        <f>IF(I$65=0,0,I$65/FBT_fec!I$65)</f>
        <v>0.48150326268343357</v>
      </c>
      <c r="J122" s="305">
        <f>IF(J$65=0,0,J$65/FBT_fec!J$65)</f>
        <v>0.48172221488637973</v>
      </c>
      <c r="K122" s="305">
        <f>IF(K$65=0,0,K$65/FBT_fec!K$65)</f>
        <v>0.48149999401699356</v>
      </c>
      <c r="L122" s="305">
        <f>IF(L$65=0,0,L$65/FBT_fec!L$65)</f>
        <v>0.48152323633750704</v>
      </c>
      <c r="M122" s="305">
        <f>IF(M$65=0,0,M$65/FBT_fec!M$65)</f>
        <v>0.48167731955467541</v>
      </c>
      <c r="N122" s="305">
        <f>IF(N$65=0,0,N$65/FBT_fec!N$65)</f>
        <v>0.48128913066463075</v>
      </c>
      <c r="O122" s="305">
        <f>IF(O$65=0,0,O$65/FBT_fec!O$65)</f>
        <v>0.48150066476474507</v>
      </c>
      <c r="P122" s="305">
        <f>IF(P$65=0,0,P$65/FBT_fec!P$65)</f>
        <v>0.4991295988399857</v>
      </c>
      <c r="Q122" s="305">
        <f>IF(Q$65=0,0,Q$65/FBT_fec!Q$65)</f>
        <v>0.51724604787682638</v>
      </c>
    </row>
    <row r="123" spans="1:17" x14ac:dyDescent="0.25">
      <c r="A123" s="72" t="s">
        <v>258</v>
      </c>
      <c r="B123" s="304">
        <f>IF(B$79=0,0,B$79/FBT_fec!B$79)</f>
        <v>0.47078206129074945</v>
      </c>
      <c r="C123" s="304">
        <f>IF(C$79=0,0,C$79/FBT_fec!C$79)</f>
        <v>0.47276122115437569</v>
      </c>
      <c r="D123" s="304">
        <f>IF(D$79=0,0,D$79/FBT_fec!D$79)</f>
        <v>0.4727612211543758</v>
      </c>
      <c r="E123" s="304">
        <f>IF(E$79=0,0,E$79/FBT_fec!E$79)</f>
        <v>0.47276122115437585</v>
      </c>
      <c r="F123" s="304">
        <f>IF(F$79=0,0,F$79/FBT_fec!F$79)</f>
        <v>0.48701893254349643</v>
      </c>
      <c r="G123" s="304">
        <f>IF(G$79=0,0,G$79/FBT_fec!G$79)</f>
        <v>0.49373101311993561</v>
      </c>
      <c r="H123" s="304">
        <f>IF(H$79=0,0,H$79/FBT_fec!H$79)</f>
        <v>0.4937310131199355</v>
      </c>
      <c r="I123" s="304">
        <f>IF(I$79=0,0,I$79/FBT_fec!I$79)</f>
        <v>0.4937310131199355</v>
      </c>
      <c r="J123" s="304">
        <f>IF(J$79=0,0,J$79/FBT_fec!J$79)</f>
        <v>0.4937310131199355</v>
      </c>
      <c r="K123" s="304">
        <f>IF(K$79=0,0,K$79/FBT_fec!K$79)</f>
        <v>0.49373101311993561</v>
      </c>
      <c r="L123" s="304">
        <f>IF(L$79=0,0,L$79/FBT_fec!L$79)</f>
        <v>0.49373101311993556</v>
      </c>
      <c r="M123" s="304">
        <f>IF(M$79=0,0,M$79/FBT_fec!M$79)</f>
        <v>0.49373101311993561</v>
      </c>
      <c r="N123" s="304">
        <f>IF(N$79=0,0,N$79/FBT_fec!N$79)</f>
        <v>0.49373101311993556</v>
      </c>
      <c r="O123" s="304">
        <f>IF(O$79=0,0,O$79/FBT_fec!O$79)</f>
        <v>0.49373101311993556</v>
      </c>
      <c r="P123" s="304">
        <f>IF(P$79=0,0,P$79/FBT_fec!P$79)</f>
        <v>0.51177036190828673</v>
      </c>
      <c r="Q123" s="304">
        <f>IF(Q$79=0,0,Q$79/FBT_fec!Q$79)</f>
        <v>0.53024300393337764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1167.9586881802145</v>
      </c>
      <c r="C5" s="96">
        <v>1547.1862719347159</v>
      </c>
      <c r="D5" s="96">
        <v>1244.2601163606816</v>
      </c>
      <c r="E5" s="96">
        <v>1070.322377523192</v>
      </c>
      <c r="F5" s="96">
        <v>1145.332932416424</v>
      </c>
      <c r="G5" s="96">
        <v>1619.7828000215013</v>
      </c>
      <c r="H5" s="96">
        <v>956.34359193635999</v>
      </c>
      <c r="I5" s="96">
        <v>1373.5034295424198</v>
      </c>
      <c r="J5" s="96">
        <v>1269.4977037135081</v>
      </c>
      <c r="K5" s="96">
        <v>854.73421830810014</v>
      </c>
      <c r="L5" s="96">
        <v>940.77344189814562</v>
      </c>
      <c r="M5" s="96">
        <v>931.09393225876829</v>
      </c>
      <c r="N5" s="96">
        <v>979.48746674920017</v>
      </c>
      <c r="O5" s="96">
        <v>859.57010155610965</v>
      </c>
      <c r="P5" s="96">
        <v>881.07730346455276</v>
      </c>
      <c r="Q5" s="96">
        <v>861.77506830781306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16.626163447390294</v>
      </c>
      <c r="C10" s="158">
        <v>20.334051030700646</v>
      </c>
      <c r="D10" s="158">
        <v>19.287472009454508</v>
      </c>
      <c r="E10" s="158">
        <v>18.20027146727503</v>
      </c>
      <c r="F10" s="158">
        <v>22.922909570526965</v>
      </c>
      <c r="G10" s="158">
        <v>25.355046754825388</v>
      </c>
      <c r="H10" s="158">
        <v>14.650773961566884</v>
      </c>
      <c r="I10" s="158">
        <v>18.010930952985156</v>
      </c>
      <c r="J10" s="158">
        <v>17.770111924615499</v>
      </c>
      <c r="K10" s="158">
        <v>13.511288664267092</v>
      </c>
      <c r="L10" s="158">
        <v>14.386759091153738</v>
      </c>
      <c r="M10" s="158">
        <v>14.558829313286253</v>
      </c>
      <c r="N10" s="158">
        <v>15.012675787343792</v>
      </c>
      <c r="O10" s="158">
        <v>13.632041350998016</v>
      </c>
      <c r="P10" s="158">
        <v>13.943921764246708</v>
      </c>
      <c r="Q10" s="158">
        <v>14.01432447634911</v>
      </c>
    </row>
    <row r="11" spans="1:17" x14ac:dyDescent="0.25">
      <c r="A11" s="92" t="s">
        <v>125</v>
      </c>
      <c r="B11" s="91">
        <v>7.7851419365031331</v>
      </c>
      <c r="C11" s="91">
        <v>9.5213471176930042</v>
      </c>
      <c r="D11" s="91">
        <v>9.0312902110621103</v>
      </c>
      <c r="E11" s="91">
        <v>8.5222124216434736</v>
      </c>
      <c r="F11" s="91">
        <v>10.733570926862864</v>
      </c>
      <c r="G11" s="91">
        <v>11.872410518373213</v>
      </c>
      <c r="H11" s="91">
        <v>6.8601728312929291</v>
      </c>
      <c r="I11" s="91">
        <v>8.4374967900251931</v>
      </c>
      <c r="J11" s="91">
        <v>8.3207917447962618</v>
      </c>
      <c r="K11" s="91">
        <v>6.3266128911354924</v>
      </c>
      <c r="L11" s="91">
        <v>6.7431254266322007</v>
      </c>
      <c r="M11" s="91">
        <v>6.8266261657961635</v>
      </c>
      <c r="N11" s="91">
        <v>7.0461766816103761</v>
      </c>
      <c r="O11" s="91">
        <v>6.3985017668794422</v>
      </c>
      <c r="P11" s="91">
        <v>6.5421391530653237</v>
      </c>
      <c r="Q11" s="91">
        <v>6.5742392446468427</v>
      </c>
    </row>
    <row r="12" spans="1:17" x14ac:dyDescent="0.25">
      <c r="A12" s="92" t="s">
        <v>26</v>
      </c>
      <c r="B12" s="91">
        <v>8.8410215108871615</v>
      </c>
      <c r="C12" s="91">
        <v>10.812703913007642</v>
      </c>
      <c r="D12" s="91">
        <v>10.256181798392397</v>
      </c>
      <c r="E12" s="91">
        <v>9.6780590456315565</v>
      </c>
      <c r="F12" s="91">
        <v>12.189338643664101</v>
      </c>
      <c r="G12" s="91">
        <v>13.482636236452173</v>
      </c>
      <c r="H12" s="91">
        <v>7.7906011302739557</v>
      </c>
      <c r="I12" s="91">
        <v>9.5734341629599644</v>
      </c>
      <c r="J12" s="91">
        <v>9.449320179819237</v>
      </c>
      <c r="K12" s="91">
        <v>7.1846757731316</v>
      </c>
      <c r="L12" s="91">
        <v>7.6436336645215386</v>
      </c>
      <c r="M12" s="91">
        <v>7.7322031474900896</v>
      </c>
      <c r="N12" s="91">
        <v>7.9664991057334147</v>
      </c>
      <c r="O12" s="91">
        <v>7.2335395841185743</v>
      </c>
      <c r="P12" s="91">
        <v>7.4017826111813845</v>
      </c>
      <c r="Q12" s="91">
        <v>7.440085231702267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59.220101366496039</v>
      </c>
      <c r="C15" s="204">
        <v>48.994696492415606</v>
      </c>
      <c r="D15" s="204">
        <v>71.111159300131447</v>
      </c>
      <c r="E15" s="204">
        <v>63.276985051383235</v>
      </c>
      <c r="F15" s="204">
        <v>79.492236828382289</v>
      </c>
      <c r="G15" s="204">
        <v>85.121837372082112</v>
      </c>
      <c r="H15" s="204">
        <v>51.5651037265472</v>
      </c>
      <c r="I15" s="204">
        <v>66.069008795827159</v>
      </c>
      <c r="J15" s="204">
        <v>64.582166617688159</v>
      </c>
      <c r="K15" s="204">
        <v>45.755135317187225</v>
      </c>
      <c r="L15" s="204">
        <v>48.685220894920427</v>
      </c>
      <c r="M15" s="204">
        <v>48.571614766320877</v>
      </c>
      <c r="N15" s="204">
        <v>50.128141220943249</v>
      </c>
      <c r="O15" s="204">
        <v>46.140986291541033</v>
      </c>
      <c r="P15" s="204">
        <v>48.717460685863514</v>
      </c>
      <c r="Q15" s="204">
        <v>48.868751179622365</v>
      </c>
    </row>
    <row r="16" spans="1:17" x14ac:dyDescent="0.25">
      <c r="A16" s="152" t="s">
        <v>277</v>
      </c>
      <c r="B16" s="264">
        <v>59.220101366496039</v>
      </c>
      <c r="C16" s="264">
        <v>48.994696492415606</v>
      </c>
      <c r="D16" s="264">
        <v>71.111159300131447</v>
      </c>
      <c r="E16" s="264">
        <v>63.276985051383235</v>
      </c>
      <c r="F16" s="264">
        <v>79.492236828382289</v>
      </c>
      <c r="G16" s="264">
        <v>85.121837372082112</v>
      </c>
      <c r="H16" s="264">
        <v>51.5651037265472</v>
      </c>
      <c r="I16" s="264">
        <v>66.069008795827159</v>
      </c>
      <c r="J16" s="264">
        <v>64.582166617688159</v>
      </c>
      <c r="K16" s="264">
        <v>45.755135317187225</v>
      </c>
      <c r="L16" s="264">
        <v>48.685220894920427</v>
      </c>
      <c r="M16" s="264">
        <v>48.571614766320877</v>
      </c>
      <c r="N16" s="264">
        <v>50.128141220943249</v>
      </c>
      <c r="O16" s="264">
        <v>46.140986291541033</v>
      </c>
      <c r="P16" s="264">
        <v>48.717460685863514</v>
      </c>
      <c r="Q16" s="264">
        <v>48.868751179622365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1.7856191972928783</v>
      </c>
      <c r="C18" s="83">
        <v>5.4150020223077053</v>
      </c>
      <c r="D18" s="83">
        <v>8.036908367897583</v>
      </c>
      <c r="E18" s="83">
        <v>11.615475145252553</v>
      </c>
      <c r="F18" s="83">
        <v>4.4683043105704865</v>
      </c>
      <c r="G18" s="83">
        <v>7.4721154475057325</v>
      </c>
      <c r="H18" s="83">
        <v>16.825108215917275</v>
      </c>
      <c r="I18" s="83">
        <v>5.6114492347430049</v>
      </c>
      <c r="J18" s="83">
        <v>2.7687829165221252</v>
      </c>
      <c r="K18" s="83">
        <v>2.7645816716169054</v>
      </c>
      <c r="L18" s="83">
        <v>6.5417085426361412</v>
      </c>
      <c r="M18" s="83">
        <v>3.7452040062613232</v>
      </c>
      <c r="N18" s="83">
        <v>3.7436300764805255</v>
      </c>
      <c r="O18" s="83">
        <v>3.7431657951464965</v>
      </c>
      <c r="P18" s="83">
        <v>5.6229403689833246</v>
      </c>
      <c r="Q18" s="83">
        <v>4.6883300466735829</v>
      </c>
    </row>
    <row r="19" spans="1:17" x14ac:dyDescent="0.25">
      <c r="A19" s="154" t="s">
        <v>125</v>
      </c>
      <c r="B19" s="83">
        <v>18.126774030809418</v>
      </c>
      <c r="C19" s="83">
        <v>11.253217353407292</v>
      </c>
      <c r="D19" s="83">
        <v>28.232713110455226</v>
      </c>
      <c r="E19" s="83">
        <v>9.0507300054591635</v>
      </c>
      <c r="F19" s="83">
        <v>15.199981816646567</v>
      </c>
      <c r="G19" s="83">
        <v>4.1118984822575833</v>
      </c>
      <c r="H19" s="83">
        <v>6.4599958866755447</v>
      </c>
      <c r="I19" s="83">
        <v>25.85848025420853</v>
      </c>
      <c r="J19" s="83">
        <v>24.281204046113018</v>
      </c>
      <c r="K19" s="83">
        <v>4.3735421195207902</v>
      </c>
      <c r="L19" s="83">
        <v>2.9775078280924321</v>
      </c>
      <c r="M19" s="83">
        <v>1.5468358833321243</v>
      </c>
      <c r="N19" s="83">
        <v>1.9576563952526715</v>
      </c>
      <c r="O19" s="83">
        <v>4.152177042482327</v>
      </c>
      <c r="P19" s="83">
        <v>4.0741023200516935</v>
      </c>
      <c r="Q19" s="83">
        <v>4.1677900930228127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39.307708138393743</v>
      </c>
      <c r="C21" s="83">
        <v>32.326477116700609</v>
      </c>
      <c r="D21" s="83">
        <v>34.841537821778637</v>
      </c>
      <c r="E21" s="83">
        <v>42.610779900671517</v>
      </c>
      <c r="F21" s="83">
        <v>59.823950701165231</v>
      </c>
      <c r="G21" s="83">
        <v>73.537823442318796</v>
      </c>
      <c r="H21" s="83">
        <v>28.279999623954382</v>
      </c>
      <c r="I21" s="83">
        <v>34.599079306875616</v>
      </c>
      <c r="J21" s="83">
        <v>37.532179655053014</v>
      </c>
      <c r="K21" s="83">
        <v>38.617011526049531</v>
      </c>
      <c r="L21" s="83">
        <v>39.166004524191855</v>
      </c>
      <c r="M21" s="83">
        <v>43.27957487672743</v>
      </c>
      <c r="N21" s="83">
        <v>44.426854749210051</v>
      </c>
      <c r="O21" s="83">
        <v>38.245643453912209</v>
      </c>
      <c r="P21" s="83">
        <v>39.020417996828492</v>
      </c>
      <c r="Q21" s="83">
        <v>40.012631039925971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62.983747241894918</v>
      </c>
      <c r="C24" s="204">
        <v>76.232865120890864</v>
      </c>
      <c r="D24" s="204">
        <v>75.630523759479686</v>
      </c>
      <c r="E24" s="204">
        <v>67.298460163734887</v>
      </c>
      <c r="F24" s="204">
        <v>84.544248263044338</v>
      </c>
      <c r="G24" s="204">
        <v>90.531629735474795</v>
      </c>
      <c r="H24" s="204">
        <v>54.842247559075957</v>
      </c>
      <c r="I24" s="204">
        <v>70.267926844062544</v>
      </c>
      <c r="J24" s="204">
        <v>68.686590612350784</v>
      </c>
      <c r="K24" s="204">
        <v>48.663035208292044</v>
      </c>
      <c r="L24" s="204">
        <v>51.779338037342534</v>
      </c>
      <c r="M24" s="204">
        <v>51.658511839417741</v>
      </c>
      <c r="N24" s="204">
        <v>53.313961028647348</v>
      </c>
      <c r="O24" s="204">
        <v>49.073408370123033</v>
      </c>
      <c r="P24" s="204">
        <v>51.437650137601054</v>
      </c>
      <c r="Q24" s="204">
        <v>51.599177030799169</v>
      </c>
    </row>
    <row r="25" spans="1:17" x14ac:dyDescent="0.25">
      <c r="A25" s="152" t="s">
        <v>274</v>
      </c>
      <c r="B25" s="264">
        <v>62.983747241894918</v>
      </c>
      <c r="C25" s="264">
        <v>76.232865120890864</v>
      </c>
      <c r="D25" s="264">
        <v>75.630523759479686</v>
      </c>
      <c r="E25" s="264">
        <v>67.298460163734887</v>
      </c>
      <c r="F25" s="264">
        <v>84.544248263044338</v>
      </c>
      <c r="G25" s="264">
        <v>90.531629735474795</v>
      </c>
      <c r="H25" s="264">
        <v>54.842247559075957</v>
      </c>
      <c r="I25" s="264">
        <v>70.267926844062544</v>
      </c>
      <c r="J25" s="264">
        <v>68.686590612350784</v>
      </c>
      <c r="K25" s="264">
        <v>48.663035208292044</v>
      </c>
      <c r="L25" s="264">
        <v>51.779338037342534</v>
      </c>
      <c r="M25" s="264">
        <v>51.658511839417741</v>
      </c>
      <c r="N25" s="264">
        <v>53.313961028647348</v>
      </c>
      <c r="O25" s="264">
        <v>49.073408370123033</v>
      </c>
      <c r="P25" s="264">
        <v>51.437650137601054</v>
      </c>
      <c r="Q25" s="264">
        <v>51.599177030799169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1.8991015820212254</v>
      </c>
      <c r="C27" s="83">
        <v>8.4254245530398642</v>
      </c>
      <c r="D27" s="83">
        <v>8.5476821817179385</v>
      </c>
      <c r="E27" s="83">
        <v>12.353679473047897</v>
      </c>
      <c r="F27" s="83">
        <v>4.7522807763389263</v>
      </c>
      <c r="G27" s="83">
        <v>7.9469946833663387</v>
      </c>
      <c r="H27" s="83">
        <v>17.894403061396961</v>
      </c>
      <c r="I27" s="83">
        <v>5.9680765839035272</v>
      </c>
      <c r="J27" s="83">
        <v>2.9447488159918538</v>
      </c>
      <c r="K27" s="83">
        <v>2.9402805671860213</v>
      </c>
      <c r="L27" s="83">
        <v>6.9574571449930289</v>
      </c>
      <c r="M27" s="83">
        <v>3.9832249026366897</v>
      </c>
      <c r="N27" s="83">
        <v>3.9815509440786574</v>
      </c>
      <c r="O27" s="83">
        <v>3.9810571560317074</v>
      </c>
      <c r="P27" s="83">
        <v>5.936903019419578</v>
      </c>
      <c r="Q27" s="83">
        <v>4.9502793956805693</v>
      </c>
    </row>
    <row r="28" spans="1:17" x14ac:dyDescent="0.25">
      <c r="A28" s="154" t="s">
        <v>125</v>
      </c>
      <c r="B28" s="83">
        <v>19.278794320223188</v>
      </c>
      <c r="C28" s="83">
        <v>17.509344114646453</v>
      </c>
      <c r="D28" s="83">
        <v>30.027001397668268</v>
      </c>
      <c r="E28" s="83">
        <v>9.6259357526358418</v>
      </c>
      <c r="F28" s="83">
        <v>16.165994159589417</v>
      </c>
      <c r="G28" s="83">
        <v>4.3732241032157919</v>
      </c>
      <c r="H28" s="83">
        <v>6.8705513621468519</v>
      </c>
      <c r="I28" s="83">
        <v>27.501877686957556</v>
      </c>
      <c r="J28" s="83">
        <v>25.82436002439</v>
      </c>
      <c r="K28" s="83">
        <v>4.6514961145190226</v>
      </c>
      <c r="L28" s="83">
        <v>3.1667389303294144</v>
      </c>
      <c r="M28" s="83">
        <v>1.6451427480264811</v>
      </c>
      <c r="N28" s="83">
        <v>2.0820723494207249</v>
      </c>
      <c r="O28" s="83">
        <v>4.4160625077089071</v>
      </c>
      <c r="P28" s="83">
        <v>4.301584007321158</v>
      </c>
      <c r="Q28" s="83">
        <v>4.4006555036906692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41.805851339650502</v>
      </c>
      <c r="C30" s="83">
        <v>50.29809645320455</v>
      </c>
      <c r="D30" s="83">
        <v>37.055840180093483</v>
      </c>
      <c r="E30" s="83">
        <v>45.318844938051157</v>
      </c>
      <c r="F30" s="83">
        <v>63.625973327115993</v>
      </c>
      <c r="G30" s="83">
        <v>78.211410948892663</v>
      </c>
      <c r="H30" s="83">
        <v>30.077293135532148</v>
      </c>
      <c r="I30" s="83">
        <v>36.797972573201463</v>
      </c>
      <c r="J30" s="83">
        <v>39.917481771968937</v>
      </c>
      <c r="K30" s="83">
        <v>41.071258526587002</v>
      </c>
      <c r="L30" s="83">
        <v>41.655141962020089</v>
      </c>
      <c r="M30" s="83">
        <v>46.030144188754569</v>
      </c>
      <c r="N30" s="83">
        <v>47.250337735147966</v>
      </c>
      <c r="O30" s="83">
        <v>40.676288706382415</v>
      </c>
      <c r="P30" s="83">
        <v>41.199163110860319</v>
      </c>
      <c r="Q30" s="83">
        <v>42.248242131427929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805.10662261263678</v>
      </c>
      <c r="C33" s="204">
        <v>1122.22371647552</v>
      </c>
      <c r="D33" s="204">
        <v>824.49780320858906</v>
      </c>
      <c r="E33" s="204">
        <v>677.66809418284049</v>
      </c>
      <c r="F33" s="204">
        <v>670.25989928188437</v>
      </c>
      <c r="G33" s="204">
        <v>1081.2698532259174</v>
      </c>
      <c r="H33" s="204">
        <v>640.44717986977253</v>
      </c>
      <c r="I33" s="204">
        <v>965.99154935087859</v>
      </c>
      <c r="J33" s="204">
        <v>871.59628637616993</v>
      </c>
      <c r="K33" s="204">
        <v>567.26581533304397</v>
      </c>
      <c r="L33" s="204">
        <v>633.65168986361073</v>
      </c>
      <c r="M33" s="204">
        <v>624.08983555292855</v>
      </c>
      <c r="N33" s="204">
        <v>660.99116559907486</v>
      </c>
      <c r="O33" s="204">
        <v>568.27276794341776</v>
      </c>
      <c r="P33" s="204">
        <v>576.74702674046773</v>
      </c>
      <c r="Q33" s="204">
        <v>557.63420542811275</v>
      </c>
    </row>
    <row r="34" spans="1:17" x14ac:dyDescent="0.25">
      <c r="A34" s="150" t="s">
        <v>33</v>
      </c>
      <c r="B34" s="87">
        <v>15.237303140402142</v>
      </c>
      <c r="C34" s="87">
        <v>6.8181587497287142</v>
      </c>
      <c r="D34" s="87">
        <v>14.803897169288174</v>
      </c>
      <c r="E34" s="87">
        <v>10.878514125260011</v>
      </c>
      <c r="F34" s="87">
        <v>15.063069314017838</v>
      </c>
      <c r="G34" s="87">
        <v>8.3726315518160401</v>
      </c>
      <c r="H34" s="87">
        <v>5.7426979540439014</v>
      </c>
      <c r="I34" s="87">
        <v>5.7766208577237661</v>
      </c>
      <c r="J34" s="87">
        <v>0</v>
      </c>
      <c r="K34" s="87">
        <v>0</v>
      </c>
      <c r="L34" s="87">
        <v>5.5624809470701724</v>
      </c>
      <c r="M34" s="87">
        <v>2.7317906617409413</v>
      </c>
      <c r="N34" s="87">
        <v>46.091432475015651</v>
      </c>
      <c r="O34" s="87">
        <v>31.07034973766206</v>
      </c>
      <c r="P34" s="87">
        <v>33.154064719897761</v>
      </c>
      <c r="Q34" s="87">
        <v>38.269283727049007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1.389594859042809E-13</v>
      </c>
      <c r="D36" s="87">
        <v>0</v>
      </c>
      <c r="E36" s="87">
        <v>1.3504800125331509E-13</v>
      </c>
      <c r="F36" s="87">
        <v>0</v>
      </c>
      <c r="G36" s="87">
        <v>1.3664057910366646E-13</v>
      </c>
      <c r="H36" s="87">
        <v>0</v>
      </c>
      <c r="I36" s="87">
        <v>1.3830783545271989E-13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184.54789053764935</v>
      </c>
      <c r="C37" s="87">
        <v>246.41360156602593</v>
      </c>
      <c r="D37" s="87">
        <v>293.41109269289251</v>
      </c>
      <c r="E37" s="87">
        <v>105.82071999622956</v>
      </c>
      <c r="F37" s="87">
        <v>117.31618240434545</v>
      </c>
      <c r="G37" s="87">
        <v>81.1454030292807</v>
      </c>
      <c r="H37" s="87">
        <v>105.43687947566704</v>
      </c>
      <c r="I37" s="87">
        <v>356.7829712729789</v>
      </c>
      <c r="J37" s="87">
        <v>301.7428432527995</v>
      </c>
      <c r="K37" s="87">
        <v>62.354718545123127</v>
      </c>
      <c r="L37" s="87">
        <v>51.7175832282377</v>
      </c>
      <c r="M37" s="87">
        <v>35.537969798148438</v>
      </c>
      <c r="N37" s="87">
        <v>36.463861148715843</v>
      </c>
      <c r="O37" s="87">
        <v>53.213588158880881</v>
      </c>
      <c r="P37" s="87">
        <v>56.200235312805731</v>
      </c>
      <c r="Q37" s="87">
        <v>55.831565546387765</v>
      </c>
    </row>
    <row r="38" spans="1:17" x14ac:dyDescent="0.25">
      <c r="A38" s="150" t="s">
        <v>29</v>
      </c>
      <c r="B38" s="87">
        <v>148.30428434452585</v>
      </c>
      <c r="C38" s="87">
        <v>91.748810625830941</v>
      </c>
      <c r="D38" s="87">
        <v>93.944131425212035</v>
      </c>
      <c r="E38" s="87">
        <v>77.981291740690423</v>
      </c>
      <c r="F38" s="87">
        <v>86.005173425339734</v>
      </c>
      <c r="G38" s="87">
        <v>67.602980220712979</v>
      </c>
      <c r="H38" s="87">
        <v>82.187112049178367</v>
      </c>
      <c r="I38" s="87">
        <v>51.27195376884012</v>
      </c>
      <c r="J38" s="87">
        <v>48.048759990451515</v>
      </c>
      <c r="K38" s="87">
        <v>39.484552031371315</v>
      </c>
      <c r="L38" s="87">
        <v>36.707540915578321</v>
      </c>
      <c r="M38" s="87">
        <v>59.283119307356827</v>
      </c>
      <c r="N38" s="87">
        <v>73.362596289214324</v>
      </c>
      <c r="O38" s="87">
        <v>14.031877097005241</v>
      </c>
      <c r="P38" s="87">
        <v>8.4210452937250579</v>
      </c>
      <c r="Q38" s="87">
        <v>2.8035947740725722</v>
      </c>
    </row>
    <row r="39" spans="1:17" x14ac:dyDescent="0.25">
      <c r="A39" s="150" t="s">
        <v>28</v>
      </c>
      <c r="B39" s="87">
        <v>23.210886361687919</v>
      </c>
      <c r="C39" s="87">
        <v>23.250262771031451</v>
      </c>
      <c r="D39" s="87">
        <v>20.546232708677454</v>
      </c>
      <c r="E39" s="87">
        <v>22.469357357115058</v>
      </c>
      <c r="F39" s="87">
        <v>14.022524672203987</v>
      </c>
      <c r="G39" s="87">
        <v>8.4181316344261763</v>
      </c>
      <c r="H39" s="87">
        <v>14.125581319747038</v>
      </c>
      <c r="I39" s="87">
        <v>11.243106802133658</v>
      </c>
      <c r="J39" s="87">
        <v>5.5880385328216553</v>
      </c>
      <c r="K39" s="87">
        <v>8.1958079620515569</v>
      </c>
      <c r="L39" s="87">
        <v>8.4276340153733003</v>
      </c>
      <c r="M39" s="87">
        <v>0</v>
      </c>
      <c r="N39" s="87">
        <v>2.7637052123089165</v>
      </c>
      <c r="O39" s="87">
        <v>2.7584156339958241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419.97474237714817</v>
      </c>
      <c r="C40" s="87">
        <v>741.25073836959439</v>
      </c>
      <c r="D40" s="87">
        <v>401.24114596075685</v>
      </c>
      <c r="E40" s="87">
        <v>460.5182109635453</v>
      </c>
      <c r="F40" s="87">
        <v>437.85294946597736</v>
      </c>
      <c r="G40" s="87">
        <v>915.73070678968145</v>
      </c>
      <c r="H40" s="87">
        <v>432.95490907113611</v>
      </c>
      <c r="I40" s="87">
        <v>540.91689664920204</v>
      </c>
      <c r="J40" s="87">
        <v>516.2166446000972</v>
      </c>
      <c r="K40" s="87">
        <v>451.81528943669173</v>
      </c>
      <c r="L40" s="87">
        <v>478.2867567550386</v>
      </c>
      <c r="M40" s="87">
        <v>498.37278383474091</v>
      </c>
      <c r="N40" s="87">
        <v>460.20243741368677</v>
      </c>
      <c r="O40" s="87">
        <v>390.41557745115739</v>
      </c>
      <c r="P40" s="87">
        <v>425.03753771905684</v>
      </c>
      <c r="Q40" s="87">
        <v>424.47200925400108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13.831515851223308</v>
      </c>
      <c r="C42" s="87">
        <v>12.742144393308367</v>
      </c>
      <c r="D42" s="87">
        <v>0.55130325176212491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5.4154473578061859</v>
      </c>
      <c r="L42" s="87">
        <v>52.949694002312583</v>
      </c>
      <c r="M42" s="87">
        <v>28.16417195094138</v>
      </c>
      <c r="N42" s="87">
        <v>42.107133060133329</v>
      </c>
      <c r="O42" s="87">
        <v>76.782959864716375</v>
      </c>
      <c r="P42" s="87">
        <v>53.934143694982382</v>
      </c>
      <c r="Q42" s="87">
        <v>36.257752126602284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129.82342958053269</v>
      </c>
      <c r="C44" s="204">
        <v>163.33485595897611</v>
      </c>
      <c r="D44" s="204">
        <v>145.68448047885354</v>
      </c>
      <c r="E44" s="204">
        <v>140.69512586708203</v>
      </c>
      <c r="F44" s="204">
        <v>160.71865434511477</v>
      </c>
      <c r="G44" s="204">
        <v>193.57389337161317</v>
      </c>
      <c r="H44" s="204">
        <v>112.08129559275497</v>
      </c>
      <c r="I44" s="204">
        <v>150.03388068992422</v>
      </c>
      <c r="J44" s="204">
        <v>145.37890642735039</v>
      </c>
      <c r="K44" s="204">
        <v>102.94712802160396</v>
      </c>
      <c r="L44" s="204">
        <v>110.61504237758206</v>
      </c>
      <c r="M44" s="204">
        <v>109.81505060381515</v>
      </c>
      <c r="N44" s="204">
        <v>114.88548524365154</v>
      </c>
      <c r="O44" s="204">
        <v>105.1198239921861</v>
      </c>
      <c r="P44" s="204">
        <v>109.05678826332786</v>
      </c>
      <c r="Q44" s="204">
        <v>108.26883356549753</v>
      </c>
    </row>
    <row r="45" spans="1:17" x14ac:dyDescent="0.25">
      <c r="A45" s="299" t="s">
        <v>271</v>
      </c>
      <c r="B45" s="298">
        <v>70.323870372714055</v>
      </c>
      <c r="C45" s="298">
        <v>85.117039866058548</v>
      </c>
      <c r="D45" s="298">
        <v>84.444501668906099</v>
      </c>
      <c r="E45" s="298">
        <v>75.141419748517592</v>
      </c>
      <c r="F45" s="298">
        <v>94.397031233703984</v>
      </c>
      <c r="G45" s="298">
        <v>101.08218187934754</v>
      </c>
      <c r="H45" s="298">
        <v>61.233560675274802</v>
      </c>
      <c r="I45" s="298">
        <v>78.45694794504476</v>
      </c>
      <c r="J45" s="298">
        <v>76.691322858504691</v>
      </c>
      <c r="K45" s="298">
        <v>54.33422318915985</v>
      </c>
      <c r="L45" s="298">
        <v>57.813699812718028</v>
      </c>
      <c r="M45" s="298">
        <v>57.678792535006053</v>
      </c>
      <c r="N45" s="298">
        <v>59.527167699870112</v>
      </c>
      <c r="O45" s="298">
        <v>54.792421221204989</v>
      </c>
      <c r="P45" s="298">
        <v>57.851984564462924</v>
      </c>
      <c r="Q45" s="298">
        <v>58.031642025801588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2.1204227967852933</v>
      </c>
      <c r="C47" s="83">
        <v>9.4073231595362863</v>
      </c>
      <c r="D47" s="83">
        <v>9.5438286868783795</v>
      </c>
      <c r="E47" s="83">
        <v>13.793376734987408</v>
      </c>
      <c r="F47" s="83">
        <v>5.306111368802453</v>
      </c>
      <c r="G47" s="83">
        <v>8.8731370939130603</v>
      </c>
      <c r="H47" s="83">
        <v>19.979816006401766</v>
      </c>
      <c r="I47" s="83">
        <v>6.6635959662573194</v>
      </c>
      <c r="J47" s="83">
        <v>3.2879297133700232</v>
      </c>
      <c r="K47" s="83">
        <v>3.2829407350450759</v>
      </c>
      <c r="L47" s="83">
        <v>7.7682788943804182</v>
      </c>
      <c r="M47" s="83">
        <v>4.4474297574353212</v>
      </c>
      <c r="N47" s="83">
        <v>4.4455607158206245</v>
      </c>
      <c r="O47" s="83">
        <v>4.4450093817364653</v>
      </c>
      <c r="P47" s="83">
        <v>6.6772416881676993</v>
      </c>
      <c r="Q47" s="83">
        <v>5.5673919304248818</v>
      </c>
    </row>
    <row r="48" spans="1:17" x14ac:dyDescent="0.25">
      <c r="A48" s="154" t="s">
        <v>125</v>
      </c>
      <c r="B48" s="83">
        <v>21.52554416158619</v>
      </c>
      <c r="C48" s="83">
        <v>19.549882306948557</v>
      </c>
      <c r="D48" s="83">
        <v>33.526346818665587</v>
      </c>
      <c r="E48" s="83">
        <v>10.747741881482758</v>
      </c>
      <c r="F48" s="83">
        <v>18.049978407267801</v>
      </c>
      <c r="G48" s="83">
        <v>4.8828794476808817</v>
      </c>
      <c r="H48" s="83">
        <v>7.6712451154272099</v>
      </c>
      <c r="I48" s="83">
        <v>30.706945301872633</v>
      </c>
      <c r="J48" s="83">
        <v>28.833929804759208</v>
      </c>
      <c r="K48" s="83">
        <v>5.1935812669309405</v>
      </c>
      <c r="L48" s="83">
        <v>3.5357905458597627</v>
      </c>
      <c r="M48" s="83">
        <v>1.8368676114568976</v>
      </c>
      <c r="N48" s="83">
        <v>2.3247169693625476</v>
      </c>
      <c r="O48" s="83">
        <v>4.9307102379477641</v>
      </c>
      <c r="P48" s="83">
        <v>4.837996505061386</v>
      </c>
      <c r="Q48" s="83">
        <v>4.9492507354645916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46.677903414342566</v>
      </c>
      <c r="C50" s="83">
        <v>56.159834399573704</v>
      </c>
      <c r="D50" s="83">
        <v>41.374326163362127</v>
      </c>
      <c r="E50" s="83">
        <v>50.600301132047434</v>
      </c>
      <c r="F50" s="83">
        <v>71.040941457633721</v>
      </c>
      <c r="G50" s="83">
        <v>87.326165337753608</v>
      </c>
      <c r="H50" s="83">
        <v>33.582499553445828</v>
      </c>
      <c r="I50" s="83">
        <v>41.086406676914798</v>
      </c>
      <c r="J50" s="83">
        <v>44.569463340375449</v>
      </c>
      <c r="K50" s="83">
        <v>45.857701187183835</v>
      </c>
      <c r="L50" s="83">
        <v>46.509630372477844</v>
      </c>
      <c r="M50" s="83">
        <v>51.394495166113835</v>
      </c>
      <c r="N50" s="83">
        <v>52.756890014686938</v>
      </c>
      <c r="O50" s="83">
        <v>45.416701601520757</v>
      </c>
      <c r="P50" s="83">
        <v>46.336746371233843</v>
      </c>
      <c r="Q50" s="83">
        <v>47.51499935991211</v>
      </c>
    </row>
    <row r="51" spans="1:17" x14ac:dyDescent="0.25">
      <c r="A51" s="299" t="s">
        <v>270</v>
      </c>
      <c r="B51" s="298">
        <v>59.499559207818635</v>
      </c>
      <c r="C51" s="298">
        <v>78.217816092917545</v>
      </c>
      <c r="D51" s="298">
        <v>61.239978809947438</v>
      </c>
      <c r="E51" s="298">
        <v>65.553706118564435</v>
      </c>
      <c r="F51" s="298">
        <v>66.321623111410773</v>
      </c>
      <c r="G51" s="298">
        <v>92.491711492265637</v>
      </c>
      <c r="H51" s="298">
        <v>50.847734917480174</v>
      </c>
      <c r="I51" s="298">
        <v>71.576932744879457</v>
      </c>
      <c r="J51" s="298">
        <v>68.687583568845696</v>
      </c>
      <c r="K51" s="298">
        <v>48.612904832444102</v>
      </c>
      <c r="L51" s="298">
        <v>52.801342564864036</v>
      </c>
      <c r="M51" s="298">
        <v>52.136258068809099</v>
      </c>
      <c r="N51" s="298">
        <v>55.358317543781425</v>
      </c>
      <c r="O51" s="298">
        <v>50.327402770981102</v>
      </c>
      <c r="P51" s="298">
        <v>51.204803698864936</v>
      </c>
      <c r="Q51" s="298">
        <v>50.237191539695942</v>
      </c>
    </row>
    <row r="52" spans="1:17" x14ac:dyDescent="0.25">
      <c r="A52" s="150" t="s">
        <v>33</v>
      </c>
      <c r="B52" s="87">
        <v>1.1260779565168715</v>
      </c>
      <c r="C52" s="87">
        <v>0.47521851423127576</v>
      </c>
      <c r="D52" s="87">
        <v>1.0995667246459491</v>
      </c>
      <c r="E52" s="87">
        <v>1.0523247650221221</v>
      </c>
      <c r="F52" s="87">
        <v>1.4904773611186988</v>
      </c>
      <c r="G52" s="87">
        <v>0.71619403760423594</v>
      </c>
      <c r="H52" s="87">
        <v>0.45593640265190261</v>
      </c>
      <c r="I52" s="87">
        <v>0.42802942003354477</v>
      </c>
      <c r="J52" s="87">
        <v>0</v>
      </c>
      <c r="K52" s="87">
        <v>0</v>
      </c>
      <c r="L52" s="87">
        <v>0.4635140514815006</v>
      </c>
      <c r="M52" s="87">
        <v>0.22821288669811951</v>
      </c>
      <c r="N52" s="87">
        <v>3.8601789067591237</v>
      </c>
      <c r="O52" s="87">
        <v>2.7516539480530944</v>
      </c>
      <c r="P52" s="87">
        <v>2.9434870005246832</v>
      </c>
      <c r="Q52" s="87">
        <v>3.4476746906275899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9.6853304321202221E-15</v>
      </c>
      <c r="D54" s="87">
        <v>0</v>
      </c>
      <c r="E54" s="87">
        <v>1.3063765377259676E-14</v>
      </c>
      <c r="F54" s="87">
        <v>0</v>
      </c>
      <c r="G54" s="87">
        <v>1.1688221014289061E-14</v>
      </c>
      <c r="H54" s="87">
        <v>0</v>
      </c>
      <c r="I54" s="87">
        <v>1.024817519671005E-14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13.638588767398561</v>
      </c>
      <c r="C55" s="87">
        <v>17.174769599966222</v>
      </c>
      <c r="D55" s="87">
        <v>21.793252849420178</v>
      </c>
      <c r="E55" s="87">
        <v>10.236486621452308</v>
      </c>
      <c r="F55" s="87">
        <v>11.60833229412448</v>
      </c>
      <c r="G55" s="87">
        <v>6.941169388489107</v>
      </c>
      <c r="H55" s="87">
        <v>8.3710673832542568</v>
      </c>
      <c r="I55" s="87">
        <v>26.436494973982708</v>
      </c>
      <c r="J55" s="87">
        <v>23.77934266838156</v>
      </c>
      <c r="K55" s="87">
        <v>5.3436042090924385</v>
      </c>
      <c r="L55" s="87">
        <v>4.309556610270894</v>
      </c>
      <c r="M55" s="87">
        <v>2.9688302213675057</v>
      </c>
      <c r="N55" s="87">
        <v>3.0538653304291472</v>
      </c>
      <c r="O55" s="87">
        <v>4.7127045940511518</v>
      </c>
      <c r="P55" s="87">
        <v>4.9895740829145021</v>
      </c>
      <c r="Q55" s="87">
        <v>5.0298583282953837</v>
      </c>
    </row>
    <row r="56" spans="1:17" x14ac:dyDescent="0.25">
      <c r="A56" s="150" t="s">
        <v>29</v>
      </c>
      <c r="B56" s="87">
        <v>10.960088141488088</v>
      </c>
      <c r="C56" s="87">
        <v>6.3947958779676233</v>
      </c>
      <c r="D56" s="87">
        <v>6.9777464480926215</v>
      </c>
      <c r="E56" s="87">
        <v>7.543460766999023</v>
      </c>
      <c r="F56" s="87">
        <v>8.5101357005814684</v>
      </c>
      <c r="G56" s="87">
        <v>5.7827519410967057</v>
      </c>
      <c r="H56" s="87">
        <v>6.5251727518881717</v>
      </c>
      <c r="I56" s="87">
        <v>3.7990903637582631</v>
      </c>
      <c r="J56" s="87">
        <v>3.7865618163030557</v>
      </c>
      <c r="K56" s="87">
        <v>3.3837025224687993</v>
      </c>
      <c r="L56" s="87">
        <v>3.0587899844698589</v>
      </c>
      <c r="M56" s="87">
        <v>4.9524921433690414</v>
      </c>
      <c r="N56" s="87">
        <v>6.1441515599285825</v>
      </c>
      <c r="O56" s="87">
        <v>1.2426918376708176</v>
      </c>
      <c r="P56" s="87">
        <v>0.74763796120699932</v>
      </c>
      <c r="Q56" s="87">
        <v>0.25257548101204375</v>
      </c>
    </row>
    <row r="57" spans="1:17" x14ac:dyDescent="0.25">
      <c r="A57" s="150" t="s">
        <v>28</v>
      </c>
      <c r="B57" s="87">
        <v>1.7153473447549354</v>
      </c>
      <c r="C57" s="87">
        <v>1.6205189311521875</v>
      </c>
      <c r="D57" s="87">
        <v>1.5260815138707315</v>
      </c>
      <c r="E57" s="87">
        <v>2.173556142756679</v>
      </c>
      <c r="F57" s="87">
        <v>1.3875163908459525</v>
      </c>
      <c r="G57" s="87">
        <v>0.72008610996812861</v>
      </c>
      <c r="H57" s="87">
        <v>1.1214879807072549</v>
      </c>
      <c r="I57" s="87">
        <v>0.83307881933396499</v>
      </c>
      <c r="J57" s="87">
        <v>0.44037459740100549</v>
      </c>
      <c r="K57" s="87">
        <v>0.70235508947473735</v>
      </c>
      <c r="L57" s="87">
        <v>0.7022634008169496</v>
      </c>
      <c r="M57" s="87">
        <v>0</v>
      </c>
      <c r="N57" s="87">
        <v>0.2314615969212509</v>
      </c>
      <c r="O57" s="87">
        <v>0.24429095049598007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31.037270527931312</v>
      </c>
      <c r="C58" s="87">
        <v>51.664399068861613</v>
      </c>
      <c r="D58" s="87">
        <v>29.802382954438659</v>
      </c>
      <c r="E58" s="87">
        <v>44.5478778223343</v>
      </c>
      <c r="F58" s="87">
        <v>43.325161364740175</v>
      </c>
      <c r="G58" s="87">
        <v>78.33151001510744</v>
      </c>
      <c r="H58" s="87">
        <v>34.374070398978589</v>
      </c>
      <c r="I58" s="87">
        <v>40.080239167770969</v>
      </c>
      <c r="J58" s="87">
        <v>40.681304486760069</v>
      </c>
      <c r="K58" s="87">
        <v>38.719156123190501</v>
      </c>
      <c r="L58" s="87">
        <v>39.85499177489195</v>
      </c>
      <c r="M58" s="87">
        <v>41.633897224841512</v>
      </c>
      <c r="N58" s="87">
        <v>38.542168172065402</v>
      </c>
      <c r="O58" s="87">
        <v>34.576004909680897</v>
      </c>
      <c r="P58" s="87">
        <v>37.735718910514372</v>
      </c>
      <c r="Q58" s="87">
        <v>38.240626963981782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1.0221864697288681</v>
      </c>
      <c r="C60" s="87">
        <v>0.88811410073860719</v>
      </c>
      <c r="D60" s="87">
        <v>4.0948319479301595E-2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0.46408688821761912</v>
      </c>
      <c r="L60" s="87">
        <v>4.4122267429328783</v>
      </c>
      <c r="M60" s="87">
        <v>2.3528255925329247</v>
      </c>
      <c r="N60" s="87">
        <v>3.526491977677924</v>
      </c>
      <c r="O60" s="87">
        <v>6.8000565310291625</v>
      </c>
      <c r="P60" s="87">
        <v>4.7883857437043842</v>
      </c>
      <c r="Q60" s="87">
        <v>3.2664560757791499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94.198623931263597</v>
      </c>
      <c r="C65" s="204">
        <v>116.06608685621285</v>
      </c>
      <c r="D65" s="204">
        <v>108.04867760417352</v>
      </c>
      <c r="E65" s="204">
        <v>103.18344079087635</v>
      </c>
      <c r="F65" s="204">
        <v>127.39498412747112</v>
      </c>
      <c r="G65" s="204">
        <v>143.93053956158852</v>
      </c>
      <c r="H65" s="204">
        <v>82.75699122664254</v>
      </c>
      <c r="I65" s="204">
        <v>103.13013290874213</v>
      </c>
      <c r="J65" s="204">
        <v>101.48364175533344</v>
      </c>
      <c r="K65" s="204">
        <v>76.591815763705895</v>
      </c>
      <c r="L65" s="204">
        <v>81.655391633536055</v>
      </c>
      <c r="M65" s="204">
        <v>82.400090182999804</v>
      </c>
      <c r="N65" s="204">
        <v>85.156037869539475</v>
      </c>
      <c r="O65" s="204">
        <v>77.331073607843649</v>
      </c>
      <c r="P65" s="204">
        <v>81.174455873046</v>
      </c>
      <c r="Q65" s="204">
        <v>81.389776627432155</v>
      </c>
    </row>
    <row r="66" spans="1:17" x14ac:dyDescent="0.25">
      <c r="A66" s="299" t="s">
        <v>266</v>
      </c>
      <c r="B66" s="298">
        <v>84.81077924946581</v>
      </c>
      <c r="C66" s="298">
        <v>103.72487427235154</v>
      </c>
      <c r="D66" s="298">
        <v>98.386229393820614</v>
      </c>
      <c r="E66" s="298">
        <v>92.840372379095058</v>
      </c>
      <c r="F66" s="298">
        <v>116.93075371796519</v>
      </c>
      <c r="G66" s="298">
        <v>129.33719074684737</v>
      </c>
      <c r="H66" s="298">
        <v>74.734231996456472</v>
      </c>
      <c r="I66" s="298">
        <v>91.836719371653018</v>
      </c>
      <c r="J66" s="298">
        <v>90.64610993665076</v>
      </c>
      <c r="K66" s="298">
        <v>68.921668183217065</v>
      </c>
      <c r="L66" s="298">
        <v>73.324392049858389</v>
      </c>
      <c r="M66" s="298">
        <v>74.174027678392378</v>
      </c>
      <c r="N66" s="298">
        <v>76.421598591905806</v>
      </c>
      <c r="O66" s="298">
        <v>69.390412420724047</v>
      </c>
      <c r="P66" s="298">
        <v>73.095358305148039</v>
      </c>
      <c r="Q66" s="298">
        <v>73.463348974798095</v>
      </c>
    </row>
    <row r="67" spans="1:17" x14ac:dyDescent="0.25">
      <c r="A67" s="299" t="s">
        <v>265</v>
      </c>
      <c r="B67" s="298">
        <v>9.3878446817977803</v>
      </c>
      <c r="C67" s="298">
        <v>12.341212583861312</v>
      </c>
      <c r="D67" s="298">
        <v>9.6624482103529008</v>
      </c>
      <c r="E67" s="298">
        <v>10.343068411781296</v>
      </c>
      <c r="F67" s="298">
        <v>10.46423040950593</v>
      </c>
      <c r="G67" s="298">
        <v>14.593348814741141</v>
      </c>
      <c r="H67" s="298">
        <v>8.02275923018607</v>
      </c>
      <c r="I67" s="298">
        <v>11.293413537089112</v>
      </c>
      <c r="J67" s="298">
        <v>10.837531818682681</v>
      </c>
      <c r="K67" s="298">
        <v>7.6701475804888286</v>
      </c>
      <c r="L67" s="298">
        <v>8.3309995836776647</v>
      </c>
      <c r="M67" s="298">
        <v>8.2260625046074232</v>
      </c>
      <c r="N67" s="298">
        <v>8.734439277633669</v>
      </c>
      <c r="O67" s="298">
        <v>7.9406611871195949</v>
      </c>
      <c r="P67" s="298">
        <v>8.079097567897966</v>
      </c>
      <c r="Q67" s="298">
        <v>7.9264276526340582</v>
      </c>
    </row>
    <row r="68" spans="1:17" x14ac:dyDescent="0.25">
      <c r="A68" s="150" t="s">
        <v>33</v>
      </c>
      <c r="B68" s="87">
        <v>0.17767266003522708</v>
      </c>
      <c r="C68" s="87">
        <v>7.4980010960008628E-2</v>
      </c>
      <c r="D68" s="87">
        <v>0.17348971598587609</v>
      </c>
      <c r="E68" s="87">
        <v>0.16603587623786725</v>
      </c>
      <c r="F68" s="87">
        <v>0.23516762399946445</v>
      </c>
      <c r="G68" s="87">
        <v>0.11300114616941044</v>
      </c>
      <c r="H68" s="87">
        <v>7.1937678024196525E-2</v>
      </c>
      <c r="I68" s="87">
        <v>6.7534512322687493E-2</v>
      </c>
      <c r="J68" s="87">
        <v>0</v>
      </c>
      <c r="K68" s="87">
        <v>0</v>
      </c>
      <c r="L68" s="87">
        <v>7.313327999524652E-2</v>
      </c>
      <c r="M68" s="87">
        <v>3.6007445487514327E-2</v>
      </c>
      <c r="N68" s="87">
        <v>0.60905930233924466</v>
      </c>
      <c r="O68" s="87">
        <v>0.43415615554650355</v>
      </c>
      <c r="P68" s="87">
        <v>0.4644235882034129</v>
      </c>
      <c r="Q68" s="87">
        <v>0.54397435779194625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1.5281521241368446E-15</v>
      </c>
      <c r="D70" s="87">
        <v>0</v>
      </c>
      <c r="E70" s="87">
        <v>2.0612018299632281E-15</v>
      </c>
      <c r="F70" s="87">
        <v>0</v>
      </c>
      <c r="G70" s="87">
        <v>1.8441683425824727E-15</v>
      </c>
      <c r="H70" s="87">
        <v>0</v>
      </c>
      <c r="I70" s="87">
        <v>1.6169578111080184E-15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2.1518975053251257</v>
      </c>
      <c r="C71" s="87">
        <v>2.7098363684845217</v>
      </c>
      <c r="D71" s="87">
        <v>3.4385409839241086</v>
      </c>
      <c r="E71" s="87">
        <v>1.6151135868728783</v>
      </c>
      <c r="F71" s="87">
        <v>1.8315634946353956</v>
      </c>
      <c r="G71" s="87">
        <v>1.0951781995827325</v>
      </c>
      <c r="H71" s="87">
        <v>1.3207876068521793</v>
      </c>
      <c r="I71" s="87">
        <v>4.1711520564385056</v>
      </c>
      <c r="J71" s="87">
        <v>3.7519063767564531</v>
      </c>
      <c r="K71" s="87">
        <v>0.84311425200220103</v>
      </c>
      <c r="L71" s="87">
        <v>0.67996214834683522</v>
      </c>
      <c r="M71" s="87">
        <v>0.46842224338971311</v>
      </c>
      <c r="N71" s="87">
        <v>0.48183908894283983</v>
      </c>
      <c r="O71" s="87">
        <v>0.74357086588858901</v>
      </c>
      <c r="P71" s="87">
        <v>0.78725535352486564</v>
      </c>
      <c r="Q71" s="87">
        <v>0.79361140462497959</v>
      </c>
    </row>
    <row r="72" spans="1:17" x14ac:dyDescent="0.25">
      <c r="A72" s="150" t="s">
        <v>29</v>
      </c>
      <c r="B72" s="87">
        <v>1.729283486146957</v>
      </c>
      <c r="C72" s="87">
        <v>1.0089713482494491</v>
      </c>
      <c r="D72" s="87">
        <v>1.1009493306473392</v>
      </c>
      <c r="E72" s="87">
        <v>1.1902077761025864</v>
      </c>
      <c r="F72" s="87">
        <v>1.3427298158468179</v>
      </c>
      <c r="G72" s="87">
        <v>0.91240301237806054</v>
      </c>
      <c r="H72" s="87">
        <v>1.0295422206854861</v>
      </c>
      <c r="I72" s="87">
        <v>0.5994207476816158</v>
      </c>
      <c r="J72" s="87">
        <v>0.59744399257344394</v>
      </c>
      <c r="K72" s="87">
        <v>0.53388082455189412</v>
      </c>
      <c r="L72" s="87">
        <v>0.48261610120749066</v>
      </c>
      <c r="M72" s="87">
        <v>0.78140456246712542</v>
      </c>
      <c r="N72" s="87">
        <v>0.969424669930252</v>
      </c>
      <c r="O72" s="87">
        <v>0.19607200649409984</v>
      </c>
      <c r="P72" s="87">
        <v>0.11796237067088991</v>
      </c>
      <c r="Q72" s="87">
        <v>3.985137735036947E-2</v>
      </c>
    </row>
    <row r="73" spans="1:17" x14ac:dyDescent="0.25">
      <c r="A73" s="150" t="s">
        <v>28</v>
      </c>
      <c r="B73" s="87">
        <v>0.27064762600421877</v>
      </c>
      <c r="C73" s="87">
        <v>0.25568559216436298</v>
      </c>
      <c r="D73" s="87">
        <v>0.24078524975187779</v>
      </c>
      <c r="E73" s="87">
        <v>0.34294384272826395</v>
      </c>
      <c r="F73" s="87">
        <v>0.21892243479005047</v>
      </c>
      <c r="G73" s="87">
        <v>0.11361523762368363</v>
      </c>
      <c r="H73" s="87">
        <v>0.17694845332567166</v>
      </c>
      <c r="I73" s="87">
        <v>0.13144323534038937</v>
      </c>
      <c r="J73" s="87">
        <v>6.9482335285378213E-2</v>
      </c>
      <c r="K73" s="87">
        <v>0.1108176359496891</v>
      </c>
      <c r="L73" s="87">
        <v>0.11080316930674494</v>
      </c>
      <c r="M73" s="87">
        <v>0</v>
      </c>
      <c r="N73" s="87">
        <v>3.6520027217479781E-2</v>
      </c>
      <c r="O73" s="87">
        <v>3.8544243536574763E-2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4.8970627504223696</v>
      </c>
      <c r="C74" s="87">
        <v>8.1516125580499423</v>
      </c>
      <c r="D74" s="87">
        <v>4.702222101285126</v>
      </c>
      <c r="E74" s="87">
        <v>7.0287673298396971</v>
      </c>
      <c r="F74" s="87">
        <v>6.835847040234202</v>
      </c>
      <c r="G74" s="87">
        <v>12.359151218987252</v>
      </c>
      <c r="H74" s="87">
        <v>5.4235432712985361</v>
      </c>
      <c r="I74" s="87">
        <v>6.3238629853059116</v>
      </c>
      <c r="J74" s="87">
        <v>6.4186991140674072</v>
      </c>
      <c r="K74" s="87">
        <v>6.1091112057688486</v>
      </c>
      <c r="L74" s="87">
        <v>6.288323435644001</v>
      </c>
      <c r="M74" s="87">
        <v>6.5689992640043489</v>
      </c>
      <c r="N74" s="87">
        <v>6.0811860342577653</v>
      </c>
      <c r="O74" s="87">
        <v>5.4554045127532289</v>
      </c>
      <c r="P74" s="87">
        <v>5.9539444124375391</v>
      </c>
      <c r="Q74" s="87">
        <v>6.0336088410089364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0.16128065386388288</v>
      </c>
      <c r="C76" s="87">
        <v>0.14012670595302409</v>
      </c>
      <c r="D76" s="87">
        <v>6.4608287585734411E-3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7.3223662216195848E-2</v>
      </c>
      <c r="L76" s="87">
        <v>0.69616144917734679</v>
      </c>
      <c r="M76" s="87">
        <v>0.37122898925872083</v>
      </c>
      <c r="N76" s="87">
        <v>0.5564101549460867</v>
      </c>
      <c r="O76" s="87">
        <v>1.0729134029005993</v>
      </c>
      <c r="P76" s="87">
        <v>0.75551184306125818</v>
      </c>
      <c r="Q76" s="87">
        <v>0.51538167185782702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0.99999999999999978</v>
      </c>
      <c r="C83" s="77">
        <f t="shared" si="0"/>
        <v>0.99999999999999989</v>
      </c>
      <c r="D83" s="77">
        <f t="shared" si="0"/>
        <v>1</v>
      </c>
      <c r="E83" s="77">
        <f t="shared" si="0"/>
        <v>1</v>
      </c>
      <c r="F83" s="77">
        <f t="shared" si="0"/>
        <v>0.99999999999999989</v>
      </c>
      <c r="G83" s="77">
        <f t="shared" si="0"/>
        <v>1</v>
      </c>
      <c r="H83" s="77">
        <f t="shared" si="0"/>
        <v>1.0000000000000002</v>
      </c>
      <c r="I83" s="77">
        <f t="shared" si="0"/>
        <v>1</v>
      </c>
      <c r="J83" s="77">
        <f t="shared" si="0"/>
        <v>1</v>
      </c>
      <c r="K83" s="77">
        <f t="shared" si="0"/>
        <v>1.0000000000000002</v>
      </c>
      <c r="L83" s="77">
        <f t="shared" si="0"/>
        <v>1</v>
      </c>
      <c r="M83" s="77">
        <f t="shared" si="0"/>
        <v>1.0000000000000002</v>
      </c>
      <c r="N83" s="77">
        <f t="shared" si="0"/>
        <v>1</v>
      </c>
      <c r="O83" s="77">
        <f t="shared" si="0"/>
        <v>0.99999999999999989</v>
      </c>
      <c r="P83" s="77">
        <f t="shared" si="0"/>
        <v>1.0000000000000002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1.4235232474956254E-2</v>
      </c>
      <c r="C88" s="201">
        <f t="shared" si="5"/>
        <v>1.3142600473874066E-2</v>
      </c>
      <c r="D88" s="201">
        <f t="shared" si="5"/>
        <v>1.5501157479730326E-2</v>
      </c>
      <c r="E88" s="201">
        <f t="shared" si="5"/>
        <v>1.7004476267600658E-2</v>
      </c>
      <c r="F88" s="201">
        <f t="shared" si="5"/>
        <v>2.0014188819458982E-2</v>
      </c>
      <c r="G88" s="201">
        <f t="shared" si="5"/>
        <v>1.56533621387317E-2</v>
      </c>
      <c r="H88" s="201">
        <f t="shared" si="5"/>
        <v>1.5319571422968055E-2</v>
      </c>
      <c r="I88" s="201">
        <f t="shared" si="5"/>
        <v>1.3113131402216786E-2</v>
      </c>
      <c r="J88" s="201">
        <f t="shared" si="5"/>
        <v>1.3997750348531344E-2</v>
      </c>
      <c r="K88" s="201">
        <f t="shared" si="5"/>
        <v>1.5807590681243523E-2</v>
      </c>
      <c r="L88" s="201">
        <f t="shared" si="5"/>
        <v>1.5292480049316002E-2</v>
      </c>
      <c r="M88" s="201">
        <f t="shared" si="5"/>
        <v>1.5636262689380391E-2</v>
      </c>
      <c r="N88" s="201">
        <f t="shared" si="5"/>
        <v>1.5327072879420334E-2</v>
      </c>
      <c r="O88" s="201">
        <f t="shared" si="5"/>
        <v>1.5859138569756508E-2</v>
      </c>
      <c r="P88" s="201">
        <f t="shared" si="5"/>
        <v>1.5825991328362137E-2</v>
      </c>
      <c r="Q88" s="201">
        <f t="shared" si="5"/>
        <v>1.6262160500729879E-2</v>
      </c>
    </row>
    <row r="89" spans="1:17" x14ac:dyDescent="0.25">
      <c r="A89" s="127" t="s">
        <v>263</v>
      </c>
      <c r="B89" s="200">
        <f t="shared" ref="B89:Q89" si="6">IF(B$15=0,0,B$15/B$5)</f>
        <v>5.0703934964314815E-2</v>
      </c>
      <c r="C89" s="200">
        <f t="shared" si="6"/>
        <v>3.1666966919987612E-2</v>
      </c>
      <c r="D89" s="200">
        <f t="shared" si="6"/>
        <v>5.715136117046285E-2</v>
      </c>
      <c r="E89" s="200">
        <f t="shared" si="6"/>
        <v>5.9119557228926693E-2</v>
      </c>
      <c r="F89" s="200">
        <f t="shared" si="6"/>
        <v>6.94053533068935E-2</v>
      </c>
      <c r="G89" s="200">
        <f t="shared" si="6"/>
        <v>5.2551389835076769E-2</v>
      </c>
      <c r="H89" s="200">
        <f t="shared" si="6"/>
        <v>5.3919014213438268E-2</v>
      </c>
      <c r="I89" s="200">
        <f t="shared" si="6"/>
        <v>4.810254373943422E-2</v>
      </c>
      <c r="J89" s="200">
        <f t="shared" si="6"/>
        <v>5.0872220114123685E-2</v>
      </c>
      <c r="K89" s="200">
        <f t="shared" si="6"/>
        <v>5.3531418699671374E-2</v>
      </c>
      <c r="L89" s="200">
        <f t="shared" si="6"/>
        <v>5.1750207570369966E-2</v>
      </c>
      <c r="M89" s="200">
        <f t="shared" si="6"/>
        <v>5.2166181180549165E-2</v>
      </c>
      <c r="N89" s="200">
        <f t="shared" si="6"/>
        <v>5.1177930216210379E-2</v>
      </c>
      <c r="O89" s="200">
        <f t="shared" si="6"/>
        <v>5.3679142873874278E-2</v>
      </c>
      <c r="P89" s="200">
        <f t="shared" si="6"/>
        <v>5.5293060545649954E-2</v>
      </c>
      <c r="Q89" s="200">
        <f t="shared" si="6"/>
        <v>5.6707083990699979E-2</v>
      </c>
    </row>
    <row r="90" spans="1:17" x14ac:dyDescent="0.25">
      <c r="A90" s="142" t="s">
        <v>277</v>
      </c>
      <c r="B90" s="199">
        <f t="shared" ref="B90:Q90" si="7">IF(B$16=0,0,B$16/B$5)</f>
        <v>5.0703934964314815E-2</v>
      </c>
      <c r="C90" s="199">
        <f t="shared" si="7"/>
        <v>3.1666966919987612E-2</v>
      </c>
      <c r="D90" s="199">
        <f t="shared" si="7"/>
        <v>5.715136117046285E-2</v>
      </c>
      <c r="E90" s="199">
        <f t="shared" si="7"/>
        <v>5.9119557228926693E-2</v>
      </c>
      <c r="F90" s="199">
        <f t="shared" si="7"/>
        <v>6.94053533068935E-2</v>
      </c>
      <c r="G90" s="199">
        <f t="shared" si="7"/>
        <v>5.2551389835076769E-2</v>
      </c>
      <c r="H90" s="199">
        <f t="shared" si="7"/>
        <v>5.3919014213438268E-2</v>
      </c>
      <c r="I90" s="199">
        <f t="shared" si="7"/>
        <v>4.810254373943422E-2</v>
      </c>
      <c r="J90" s="199">
        <f t="shared" si="7"/>
        <v>5.0872220114123685E-2</v>
      </c>
      <c r="K90" s="199">
        <f t="shared" si="7"/>
        <v>5.3531418699671374E-2</v>
      </c>
      <c r="L90" s="199">
        <f t="shared" si="7"/>
        <v>5.1750207570369966E-2</v>
      </c>
      <c r="M90" s="199">
        <f t="shared" si="7"/>
        <v>5.2166181180549165E-2</v>
      </c>
      <c r="N90" s="199">
        <f t="shared" si="7"/>
        <v>5.1177930216210379E-2</v>
      </c>
      <c r="O90" s="199">
        <f t="shared" si="7"/>
        <v>5.3679142873874278E-2</v>
      </c>
      <c r="P90" s="199">
        <f t="shared" si="7"/>
        <v>5.5293060545649954E-2</v>
      </c>
      <c r="Q90" s="199">
        <f t="shared" si="7"/>
        <v>5.6707083990699979E-2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5.3926348490997832E-2</v>
      </c>
      <c r="C93" s="200">
        <f t="shared" si="10"/>
        <v>4.9271937389648413E-2</v>
      </c>
      <c r="D93" s="200">
        <f t="shared" si="10"/>
        <v>6.0783531325178455E-2</v>
      </c>
      <c r="E93" s="200">
        <f t="shared" si="10"/>
        <v>6.2876813170503532E-2</v>
      </c>
      <c r="F93" s="200">
        <f t="shared" si="10"/>
        <v>7.3816307791545674E-2</v>
      </c>
      <c r="G93" s="200">
        <f t="shared" si="10"/>
        <v>5.5891215621176528E-2</v>
      </c>
      <c r="H93" s="200">
        <f t="shared" si="10"/>
        <v>5.7345757342331251E-2</v>
      </c>
      <c r="I93" s="200">
        <f t="shared" si="10"/>
        <v>5.1159629697810204E-2</v>
      </c>
      <c r="J93" s="200">
        <f t="shared" si="10"/>
        <v>5.4105328754380733E-2</v>
      </c>
      <c r="K93" s="200">
        <f t="shared" si="10"/>
        <v>5.6933528769466925E-2</v>
      </c>
      <c r="L93" s="200">
        <f t="shared" si="10"/>
        <v>5.5039115403672831E-2</v>
      </c>
      <c r="M93" s="200">
        <f t="shared" si="10"/>
        <v>5.5481525600857298E-2</v>
      </c>
      <c r="N93" s="200">
        <f t="shared" si="10"/>
        <v>5.4430467809445181E-2</v>
      </c>
      <c r="O93" s="200">
        <f t="shared" si="10"/>
        <v>5.7090641334876277E-2</v>
      </c>
      <c r="P93" s="200">
        <f t="shared" si="10"/>
        <v>5.8380405368903571E-2</v>
      </c>
      <c r="Q93" s="200">
        <f t="shared" si="10"/>
        <v>5.9875458142598204E-2</v>
      </c>
    </row>
    <row r="94" spans="1:17" x14ac:dyDescent="0.25">
      <c r="A94" s="142" t="s">
        <v>274</v>
      </c>
      <c r="B94" s="199">
        <f t="shared" ref="B94:Q94" si="11">IF(B$25=0,0,B$25/B$5)</f>
        <v>5.3926348490997832E-2</v>
      </c>
      <c r="C94" s="199">
        <f t="shared" si="11"/>
        <v>4.9271937389648413E-2</v>
      </c>
      <c r="D94" s="199">
        <f t="shared" si="11"/>
        <v>6.0783531325178455E-2</v>
      </c>
      <c r="E94" s="199">
        <f t="shared" si="11"/>
        <v>6.2876813170503532E-2</v>
      </c>
      <c r="F94" s="199">
        <f t="shared" si="11"/>
        <v>7.3816307791545674E-2</v>
      </c>
      <c r="G94" s="199">
        <f t="shared" si="11"/>
        <v>5.5891215621176528E-2</v>
      </c>
      <c r="H94" s="199">
        <f t="shared" si="11"/>
        <v>5.7345757342331251E-2</v>
      </c>
      <c r="I94" s="199">
        <f t="shared" si="11"/>
        <v>5.1159629697810204E-2</v>
      </c>
      <c r="J94" s="199">
        <f t="shared" si="11"/>
        <v>5.4105328754380733E-2</v>
      </c>
      <c r="K94" s="199">
        <f t="shared" si="11"/>
        <v>5.6933528769466925E-2</v>
      </c>
      <c r="L94" s="199">
        <f t="shared" si="11"/>
        <v>5.5039115403672831E-2</v>
      </c>
      <c r="M94" s="199">
        <f t="shared" si="11"/>
        <v>5.5481525600857298E-2</v>
      </c>
      <c r="N94" s="199">
        <f t="shared" si="11"/>
        <v>5.4430467809445181E-2</v>
      </c>
      <c r="O94" s="199">
        <f t="shared" si="11"/>
        <v>5.7090641334876277E-2</v>
      </c>
      <c r="P94" s="199">
        <f t="shared" si="11"/>
        <v>5.8380405368903571E-2</v>
      </c>
      <c r="Q94" s="199">
        <f t="shared" si="11"/>
        <v>5.9875458142598204E-2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0.68932799658099708</v>
      </c>
      <c r="C97" s="200">
        <f t="shared" si="14"/>
        <v>0.72533200224961181</v>
      </c>
      <c r="D97" s="200">
        <f t="shared" si="14"/>
        <v>0.66264102848538675</v>
      </c>
      <c r="E97" s="200">
        <f t="shared" si="14"/>
        <v>0.63314390917530505</v>
      </c>
      <c r="F97" s="200">
        <f t="shared" si="14"/>
        <v>0.58520966289493637</v>
      </c>
      <c r="G97" s="200">
        <f t="shared" si="14"/>
        <v>0.66754002648476352</v>
      </c>
      <c r="H97" s="200">
        <f t="shared" si="14"/>
        <v>0.66968314031678189</v>
      </c>
      <c r="I97" s="200">
        <f t="shared" si="14"/>
        <v>0.70330479602274965</v>
      </c>
      <c r="J97" s="200">
        <f t="shared" si="14"/>
        <v>0.68656783216432349</v>
      </c>
      <c r="K97" s="200">
        <f t="shared" si="14"/>
        <v>0.66367509710318584</v>
      </c>
      <c r="L97" s="200">
        <f t="shared" si="14"/>
        <v>0.67354334385240233</v>
      </c>
      <c r="M97" s="200">
        <f t="shared" si="14"/>
        <v>0.67027591302085987</v>
      </c>
      <c r="N97" s="200">
        <f t="shared" si="14"/>
        <v>0.67483371460874753</v>
      </c>
      <c r="O97" s="200">
        <f t="shared" si="14"/>
        <v>0.6611127666197949</v>
      </c>
      <c r="P97" s="200">
        <f t="shared" si="14"/>
        <v>0.65459299027746576</v>
      </c>
      <c r="Q97" s="200">
        <f t="shared" si="14"/>
        <v>0.64707628003567885</v>
      </c>
    </row>
    <row r="98" spans="1:17" x14ac:dyDescent="0.25">
      <c r="A98" s="127" t="s">
        <v>260</v>
      </c>
      <c r="B98" s="200">
        <f t="shared" ref="B98:Q98" si="15">IF(B$44=0,0,B$44/B$5)</f>
        <v>0.11115412804780737</v>
      </c>
      <c r="C98" s="200">
        <f t="shared" si="15"/>
        <v>0.10556896666018768</v>
      </c>
      <c r="D98" s="200">
        <f t="shared" si="15"/>
        <v>0.11708522885468994</v>
      </c>
      <c r="E98" s="200">
        <f t="shared" si="15"/>
        <v>0.13145116725734665</v>
      </c>
      <c r="F98" s="200">
        <f t="shared" si="15"/>
        <v>0.14032483463653705</v>
      </c>
      <c r="G98" s="200">
        <f t="shared" si="15"/>
        <v>0.11950608030227487</v>
      </c>
      <c r="H98" s="200">
        <f t="shared" si="15"/>
        <v>0.11719772740445511</v>
      </c>
      <c r="I98" s="200">
        <f t="shared" si="15"/>
        <v>0.10923444198454439</v>
      </c>
      <c r="J98" s="200">
        <f t="shared" si="15"/>
        <v>0.11451687230476357</v>
      </c>
      <c r="K98" s="200">
        <f t="shared" si="15"/>
        <v>0.12044343822502181</v>
      </c>
      <c r="L98" s="200">
        <f t="shared" si="15"/>
        <v>0.11757883189644502</v>
      </c>
      <c r="M98" s="200">
        <f t="shared" si="15"/>
        <v>0.1179419678285429</v>
      </c>
      <c r="N98" s="200">
        <f t="shared" si="15"/>
        <v>0.11729142959321624</v>
      </c>
      <c r="O98" s="200">
        <f t="shared" si="15"/>
        <v>0.12229348578072227</v>
      </c>
      <c r="P98" s="200">
        <f t="shared" si="15"/>
        <v>0.123776640068354</v>
      </c>
      <c r="Q98" s="200">
        <f t="shared" si="15"/>
        <v>0.12563467840639078</v>
      </c>
    </row>
    <row r="99" spans="1:17" x14ac:dyDescent="0.25">
      <c r="A99" s="142" t="s">
        <v>271</v>
      </c>
      <c r="B99" s="199">
        <f t="shared" ref="B99:Q99" si="16">IF(B$45=0,0,B$45/B$5)</f>
        <v>6.0210922770123847E-2</v>
      </c>
      <c r="C99" s="199">
        <f t="shared" si="16"/>
        <v>5.5014086803925631E-2</v>
      </c>
      <c r="D99" s="199">
        <f t="shared" si="16"/>
        <v>6.7867241389924643E-2</v>
      </c>
      <c r="E99" s="199">
        <f t="shared" si="16"/>
        <v>7.0204474209350456E-2</v>
      </c>
      <c r="F99" s="199">
        <f t="shared" si="16"/>
        <v>8.2418857051936051E-2</v>
      </c>
      <c r="G99" s="199">
        <f t="shared" si="16"/>
        <v>6.2404775429153687E-2</v>
      </c>
      <c r="H99" s="199">
        <f t="shared" si="16"/>
        <v>6.4028829378457941E-2</v>
      </c>
      <c r="I99" s="199">
        <f t="shared" si="16"/>
        <v>5.7121770690578146E-2</v>
      </c>
      <c r="J99" s="199">
        <f t="shared" si="16"/>
        <v>6.0410761385521879E-2</v>
      </c>
      <c r="K99" s="199">
        <f t="shared" si="16"/>
        <v>6.3568559705859784E-2</v>
      </c>
      <c r="L99" s="199">
        <f t="shared" si="16"/>
        <v>6.1453371489814362E-2</v>
      </c>
      <c r="M99" s="199">
        <f t="shared" si="16"/>
        <v>6.1947340151902147E-2</v>
      </c>
      <c r="N99" s="199">
        <f t="shared" si="16"/>
        <v>6.0773792131749826E-2</v>
      </c>
      <c r="O99" s="199">
        <f t="shared" si="16"/>
        <v>6.3743982162725726E-2</v>
      </c>
      <c r="P99" s="199">
        <f t="shared" si="16"/>
        <v>6.5660509397959324E-2</v>
      </c>
      <c r="Q99" s="199">
        <f t="shared" si="16"/>
        <v>6.7339662238956252E-2</v>
      </c>
    </row>
    <row r="100" spans="1:17" x14ac:dyDescent="0.25">
      <c r="A100" s="142" t="s">
        <v>270</v>
      </c>
      <c r="B100" s="199">
        <f t="shared" ref="B100:Q100" si="17">IF(B$51=0,0,B$51/B$5)</f>
        <v>5.0943205277683527E-2</v>
      </c>
      <c r="C100" s="199">
        <f t="shared" si="17"/>
        <v>5.0554879856262044E-2</v>
      </c>
      <c r="D100" s="199">
        <f t="shared" si="17"/>
        <v>4.9217987464765293E-2</v>
      </c>
      <c r="E100" s="199">
        <f t="shared" si="17"/>
        <v>6.1246693047996188E-2</v>
      </c>
      <c r="F100" s="199">
        <f t="shared" si="17"/>
        <v>5.7905977584600997E-2</v>
      </c>
      <c r="G100" s="199">
        <f t="shared" si="17"/>
        <v>5.7101304873121192E-2</v>
      </c>
      <c r="H100" s="199">
        <f t="shared" si="17"/>
        <v>5.3168898025997169E-2</v>
      </c>
      <c r="I100" s="199">
        <f t="shared" si="17"/>
        <v>5.2112671293966253E-2</v>
      </c>
      <c r="J100" s="199">
        <f t="shared" si="17"/>
        <v>5.4106110919241689E-2</v>
      </c>
      <c r="K100" s="199">
        <f t="shared" si="17"/>
        <v>5.6874878519162016E-2</v>
      </c>
      <c r="L100" s="199">
        <f t="shared" si="17"/>
        <v>5.6125460406630676E-2</v>
      </c>
      <c r="M100" s="199">
        <f t="shared" si="17"/>
        <v>5.5994627676640756E-2</v>
      </c>
      <c r="N100" s="199">
        <f t="shared" si="17"/>
        <v>5.6517637461466402E-2</v>
      </c>
      <c r="O100" s="199">
        <f t="shared" si="17"/>
        <v>5.8549503617996546E-2</v>
      </c>
      <c r="P100" s="199">
        <f t="shared" si="17"/>
        <v>5.8116130670394679E-2</v>
      </c>
      <c r="Q100" s="199">
        <f t="shared" si="17"/>
        <v>5.8295016167434509E-2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8.0652359440926455E-2</v>
      </c>
      <c r="C104" s="200">
        <f t="shared" si="21"/>
        <v>7.5017526306690438E-2</v>
      </c>
      <c r="D104" s="200">
        <f t="shared" si="21"/>
        <v>8.6837692684551784E-2</v>
      </c>
      <c r="E104" s="200">
        <f t="shared" si="21"/>
        <v>9.6404076900317395E-2</v>
      </c>
      <c r="F104" s="200">
        <f t="shared" si="21"/>
        <v>0.11122965255062833</v>
      </c>
      <c r="G104" s="200">
        <f t="shared" si="21"/>
        <v>8.885792561797666E-2</v>
      </c>
      <c r="H104" s="200">
        <f t="shared" si="21"/>
        <v>8.6534789300025561E-2</v>
      </c>
      <c r="I104" s="200">
        <f t="shared" si="21"/>
        <v>7.5085457153244786E-2</v>
      </c>
      <c r="J104" s="200">
        <f t="shared" si="21"/>
        <v>7.9939996313877215E-2</v>
      </c>
      <c r="K104" s="200">
        <f t="shared" si="21"/>
        <v>8.9608926521410628E-2</v>
      </c>
      <c r="L104" s="200">
        <f t="shared" si="21"/>
        <v>8.6796021227793771E-2</v>
      </c>
      <c r="M104" s="200">
        <f t="shared" si="21"/>
        <v>8.8498149679810484E-2</v>
      </c>
      <c r="N104" s="200">
        <f t="shared" si="21"/>
        <v>8.6939384892960409E-2</v>
      </c>
      <c r="O104" s="200">
        <f t="shared" si="21"/>
        <v>8.9964824820975647E-2</v>
      </c>
      <c r="P104" s="200">
        <f t="shared" si="21"/>
        <v>9.2130912411264698E-2</v>
      </c>
      <c r="Q104" s="200">
        <f t="shared" si="21"/>
        <v>9.4444338923902305E-2</v>
      </c>
    </row>
    <row r="105" spans="1:17" x14ac:dyDescent="0.25">
      <c r="A105" s="142" t="s">
        <v>266</v>
      </c>
      <c r="B105" s="199">
        <f t="shared" ref="B105:Q105" si="22">IF(B$66=0,0,B$66/B$5)</f>
        <v>7.2614536890520234E-2</v>
      </c>
      <c r="C105" s="199">
        <f t="shared" si="22"/>
        <v>6.7040973768883239E-2</v>
      </c>
      <c r="D105" s="199">
        <f t="shared" si="22"/>
        <v>7.9072075123318319E-2</v>
      </c>
      <c r="E105" s="199">
        <f t="shared" si="22"/>
        <v>8.6740569317007826E-2</v>
      </c>
      <c r="F105" s="199">
        <f t="shared" si="22"/>
        <v>0.10209324329063395</v>
      </c>
      <c r="G105" s="199">
        <f t="shared" si="22"/>
        <v>7.9848477675605961E-2</v>
      </c>
      <c r="H105" s="199">
        <f t="shared" si="22"/>
        <v>7.8145796789559782E-2</v>
      </c>
      <c r="I105" s="199">
        <f t="shared" si="22"/>
        <v>6.6863116171648918E-2</v>
      </c>
      <c r="J105" s="199">
        <f t="shared" si="22"/>
        <v>7.140313028648626E-2</v>
      </c>
      <c r="K105" s="199">
        <f t="shared" si="22"/>
        <v>8.0635204145264899E-2</v>
      </c>
      <c r="L105" s="199">
        <f t="shared" si="22"/>
        <v>7.7940542094721441E-2</v>
      </c>
      <c r="M105" s="199">
        <f t="shared" si="22"/>
        <v>7.9663313344177228E-2</v>
      </c>
      <c r="N105" s="199">
        <f t="shared" si="22"/>
        <v>7.8022028036295141E-2</v>
      </c>
      <c r="O105" s="199">
        <f t="shared" si="22"/>
        <v>8.0726879977682062E-2</v>
      </c>
      <c r="P105" s="199">
        <f t="shared" si="22"/>
        <v>8.2961345182453433E-2</v>
      </c>
      <c r="Q105" s="199">
        <f t="shared" si="22"/>
        <v>8.5246547128650624E-2</v>
      </c>
    </row>
    <row r="106" spans="1:17" x14ac:dyDescent="0.25">
      <c r="A106" s="142" t="s">
        <v>265</v>
      </c>
      <c r="B106" s="199">
        <f t="shared" ref="B106:Q106" si="23">IF(B$67=0,0,B$67/B$5)</f>
        <v>8.0378225504062085E-3</v>
      </c>
      <c r="C106" s="199">
        <f t="shared" si="23"/>
        <v>7.9765525378071959E-3</v>
      </c>
      <c r="D106" s="199">
        <f t="shared" si="23"/>
        <v>7.7656175612334623E-3</v>
      </c>
      <c r="E106" s="199">
        <f t="shared" si="23"/>
        <v>9.6635075833095708E-3</v>
      </c>
      <c r="F106" s="199">
        <f t="shared" si="23"/>
        <v>9.1364092599943766E-3</v>
      </c>
      <c r="G106" s="199">
        <f t="shared" si="23"/>
        <v>9.0094479423706852E-3</v>
      </c>
      <c r="H106" s="199">
        <f t="shared" si="23"/>
        <v>8.3889925104657839E-3</v>
      </c>
      <c r="I106" s="199">
        <f t="shared" si="23"/>
        <v>8.2223409815958687E-3</v>
      </c>
      <c r="J106" s="199">
        <f t="shared" si="23"/>
        <v>8.5368660273909599E-3</v>
      </c>
      <c r="K106" s="199">
        <f t="shared" si="23"/>
        <v>8.9737223761457308E-3</v>
      </c>
      <c r="L106" s="199">
        <f t="shared" si="23"/>
        <v>8.8554791330723321E-3</v>
      </c>
      <c r="M106" s="199">
        <f t="shared" si="23"/>
        <v>8.8348363356332647E-3</v>
      </c>
      <c r="N106" s="199">
        <f t="shared" si="23"/>
        <v>8.9173568566652626E-3</v>
      </c>
      <c r="O106" s="199">
        <f t="shared" si="23"/>
        <v>9.2379448432935718E-3</v>
      </c>
      <c r="P106" s="199">
        <f t="shared" si="23"/>
        <v>9.1695672288112703E-3</v>
      </c>
      <c r="Q106" s="199">
        <f t="shared" si="23"/>
        <v>9.197791795251679E-3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1.8145453279420982</v>
      </c>
      <c r="C112" s="230">
        <f>IF(C$5=0,0,C$5/FBT_fec!C$5)</f>
        <v>1.9654005788998483</v>
      </c>
      <c r="D112" s="230">
        <f>IF(D$5=0,0,D$5/FBT_fec!D$5)</f>
        <v>1.6663577938213991</v>
      </c>
      <c r="E112" s="230">
        <f>IF(E$5=0,0,E$5/FBT_fec!E$5)</f>
        <v>1.5190397030232203</v>
      </c>
      <c r="F112" s="230">
        <f>IF(F$5=0,0,F$5/FBT_fec!F$5)</f>
        <v>1.290608118700648</v>
      </c>
      <c r="G112" s="230">
        <f>IF(G$5=0,0,G$5/FBT_fec!G$5)</f>
        <v>1.6501550498016142</v>
      </c>
      <c r="H112" s="230">
        <f>IF(H$5=0,0,H$5/FBT_fec!H$5)</f>
        <v>1.6861094782896371</v>
      </c>
      <c r="I112" s="230">
        <f>IF(I$5=0,0,I$5/FBT_fec!I$5)</f>
        <v>1.9688970229755298</v>
      </c>
      <c r="J112" s="230">
        <f>IF(J$5=0,0,J$5/FBT_fec!J$5)</f>
        <v>1.8453304235642163</v>
      </c>
      <c r="K112" s="230">
        <f>IF(K$5=0,0,K$5/FBT_fec!K$5)</f>
        <v>1.6340551258232303</v>
      </c>
      <c r="L112" s="230">
        <f>IF(L$5=0,0,L$5/FBT_fec!L$5)</f>
        <v>1.687449115119932</v>
      </c>
      <c r="M112" s="230">
        <f>IF(M$5=0,0,M$5/FBT_fec!M$5)</f>
        <v>1.6496592638277938</v>
      </c>
      <c r="N112" s="230">
        <f>IF(N$5=0,0,N$5/FBT_fec!N$5)</f>
        <v>1.6813271623196828</v>
      </c>
      <c r="O112" s="230">
        <f>IF(O$5=0,0,O$5/FBT_fec!O$5)</f>
        <v>1.6248373049635569</v>
      </c>
      <c r="P112" s="230">
        <f>IF(P$5=0,0,P$5/FBT_fec!P$5)</f>
        <v>1.5823270196543568</v>
      </c>
      <c r="Q112" s="230">
        <f>IF(Q$5=0,0,Q$5/FBT_fec!Q$5)</f>
        <v>1.5403204812519264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1.3251222</v>
      </c>
      <c r="C117" s="273">
        <f>IF(C$10=0,0,C$10/FBT_fec!C$10)</f>
        <v>1.3251222000000002</v>
      </c>
      <c r="D117" s="273">
        <f>IF(D$10=0,0,D$10/FBT_fec!D$10)</f>
        <v>1.3251222</v>
      </c>
      <c r="E117" s="273">
        <f>IF(E$10=0,0,E$10/FBT_fec!E$10)</f>
        <v>1.3251222</v>
      </c>
      <c r="F117" s="273">
        <f>IF(F$10=0,0,F$10/FBT_fec!F$10)</f>
        <v>1.3251222</v>
      </c>
      <c r="G117" s="273">
        <f>IF(G$10=0,0,G$10/FBT_fec!G$10)</f>
        <v>1.3251222000000002</v>
      </c>
      <c r="H117" s="273">
        <f>IF(H$10=0,0,H$10/FBT_fec!H$10)</f>
        <v>1.3251222000000002</v>
      </c>
      <c r="I117" s="273">
        <f>IF(I$10=0,0,I$10/FBT_fec!I$10)</f>
        <v>1.3245030412361491</v>
      </c>
      <c r="J117" s="273">
        <f>IF(J$10=0,0,J$10/FBT_fec!J$10)</f>
        <v>1.3251222</v>
      </c>
      <c r="K117" s="273">
        <f>IF(K$10=0,0,K$10/FBT_fec!K$10)</f>
        <v>1.3251222</v>
      </c>
      <c r="L117" s="273">
        <f>IF(L$10=0,0,L$10/FBT_fec!L$10)</f>
        <v>1.3238297985436773</v>
      </c>
      <c r="M117" s="273">
        <f>IF(M$10=0,0,M$10/FBT_fec!M$10)</f>
        <v>1.32327696494752</v>
      </c>
      <c r="N117" s="273">
        <f>IF(N$10=0,0,N$10/FBT_fec!N$10)</f>
        <v>1.3220107784840707</v>
      </c>
      <c r="O117" s="273">
        <f>IF(O$10=0,0,O$10/FBT_fec!O$10)</f>
        <v>1.3219438834456916</v>
      </c>
      <c r="P117" s="273">
        <f>IF(P$10=0,0,P$10/FBT_fec!P$10)</f>
        <v>1.284667424852284</v>
      </c>
      <c r="Q117" s="273">
        <f>IF(Q$10=0,0,Q$10/FBT_fec!Q$10)</f>
        <v>1.2850288486006476</v>
      </c>
    </row>
    <row r="118" spans="1:17" x14ac:dyDescent="0.25">
      <c r="A118" s="127" t="s">
        <v>263</v>
      </c>
      <c r="B118" s="296">
        <f>IF(B$15=0,0,B$15/FBT_fec!B$15)</f>
        <v>1.5280013119244307</v>
      </c>
      <c r="C118" s="296">
        <f>IF(C$15=0,0,C$15/FBT_fec!C$15)</f>
        <v>1.5121873842141751</v>
      </c>
      <c r="D118" s="296">
        <f>IF(D$15=0,0,D$15/FBT_fec!D$15)</f>
        <v>1.5816452315582805</v>
      </c>
      <c r="E118" s="296">
        <f>IF(E$15=0,0,E$15/FBT_fec!E$15)</f>
        <v>1.4914700567692616</v>
      </c>
      <c r="F118" s="296">
        <f>IF(F$15=0,0,F$15/FBT_fec!F$15)</f>
        <v>1.4876528647722542</v>
      </c>
      <c r="G118" s="296">
        <f>IF(G$15=0,0,G$15/FBT_fec!G$15)</f>
        <v>1.4402013045358837</v>
      </c>
      <c r="H118" s="296">
        <f>IF(H$15=0,0,H$15/FBT_fec!H$15)</f>
        <v>1.5098783368904187</v>
      </c>
      <c r="I118" s="296">
        <f>IF(I$15=0,0,I$15/FBT_fec!I$15)</f>
        <v>1.5729151167597022</v>
      </c>
      <c r="J118" s="296">
        <f>IF(J$15=0,0,J$15/FBT_fec!J$15)</f>
        <v>1.5590824175425546</v>
      </c>
      <c r="K118" s="296">
        <f>IF(K$15=0,0,K$15/FBT_fec!K$15)</f>
        <v>1.4527460315267904</v>
      </c>
      <c r="L118" s="296">
        <f>IF(L$15=0,0,L$15/FBT_fec!L$15)</f>
        <v>1.4502972467644017</v>
      </c>
      <c r="M118" s="296">
        <f>IF(M$15=0,0,M$15/FBT_fec!M$15)</f>
        <v>1.4292149040617366</v>
      </c>
      <c r="N118" s="296">
        <f>IF(N$15=0,0,N$15/FBT_fec!N$15)</f>
        <v>1.4290558028941658</v>
      </c>
      <c r="O118" s="296">
        <f>IF(O$15=0,0,O$15/FBT_fec!O$15)</f>
        <v>1.4485373405722912</v>
      </c>
      <c r="P118" s="296">
        <f>IF(P$15=0,0,P$15/FBT_fec!P$15)</f>
        <v>1.4530518587245698</v>
      </c>
      <c r="Q118" s="296">
        <f>IF(Q$15=0,0,Q$15/FBT_fec!Q$15)</f>
        <v>1.4506500136330849</v>
      </c>
    </row>
    <row r="119" spans="1:17" x14ac:dyDescent="0.25">
      <c r="A119" s="127" t="s">
        <v>262</v>
      </c>
      <c r="B119" s="296">
        <f>IF(B$24=0,0,B$24/FBT_fec!B$24)</f>
        <v>1.9501334079778498</v>
      </c>
      <c r="C119" s="296">
        <f>IF(C$24=0,0,C$24/FBT_fec!C$24)</f>
        <v>1.9299506578071202</v>
      </c>
      <c r="D119" s="296">
        <f>IF(D$24=0,0,D$24/FBT_fec!D$24)</f>
        <v>2.0185972234186047</v>
      </c>
      <c r="E119" s="296">
        <f>IF(E$24=0,0,E$24/FBT_fec!E$24)</f>
        <v>1.9035098739811795</v>
      </c>
      <c r="F119" s="296">
        <f>IF(F$24=0,0,F$24/FBT_fec!F$24)</f>
        <v>1.898638128400908</v>
      </c>
      <c r="G119" s="296">
        <f>IF(G$24=0,0,G$24/FBT_fec!G$24)</f>
        <v>1.8380773997186266</v>
      </c>
      <c r="H119" s="296">
        <f>IF(H$24=0,0,H$24/FBT_fec!H$24)</f>
        <v>1.9270037033172827</v>
      </c>
      <c r="I119" s="296">
        <f>IF(I$24=0,0,I$24/FBT_fec!I$24)</f>
        <v>2.0074552902335312</v>
      </c>
      <c r="J119" s="296">
        <f>IF(J$24=0,0,J$24/FBT_fec!J$24)</f>
        <v>1.9898011111072813</v>
      </c>
      <c r="K119" s="296">
        <f>IF(K$24=0,0,K$24/FBT_fec!K$24)</f>
        <v>1.8540877859715801</v>
      </c>
      <c r="L119" s="296">
        <f>IF(L$24=0,0,L$24/FBT_fec!L$24)</f>
        <v>1.8509624895881163</v>
      </c>
      <c r="M119" s="296">
        <f>IF(M$24=0,0,M$24/FBT_fec!M$24)</f>
        <v>1.8240558498476607</v>
      </c>
      <c r="N119" s="296">
        <f>IF(N$24=0,0,N$24/FBT_fec!N$24)</f>
        <v>1.8238527947195635</v>
      </c>
      <c r="O119" s="296">
        <f>IF(O$24=0,0,O$24/FBT_fec!O$24)</f>
        <v>1.8487163842782761</v>
      </c>
      <c r="P119" s="296">
        <f>IF(P$24=0,0,P$24/FBT_fec!P$24)</f>
        <v>1.8410214019029123</v>
      </c>
      <c r="Q119" s="296">
        <f>IF(Q$24=0,0,Q$24/FBT_fec!Q$24)</f>
        <v>1.8380419811766473</v>
      </c>
    </row>
    <row r="120" spans="1:17" x14ac:dyDescent="0.25">
      <c r="A120" s="127" t="s">
        <v>261</v>
      </c>
      <c r="B120" s="296">
        <f>IF(B$33=0,0,B$33/FBT_fec!B$33)</f>
        <v>2.1124346793703057</v>
      </c>
      <c r="C120" s="296">
        <f>IF(C$33=0,0,C$33/FBT_fec!C$33)</f>
        <v>2.2706142686254052</v>
      </c>
      <c r="D120" s="296">
        <f>IF(D$33=0,0,D$33/FBT_fec!D$33)</f>
        <v>1.8742231971288397</v>
      </c>
      <c r="E120" s="296">
        <f>IF(E$33=0,0,E$33/FBT_fec!E$33)</f>
        <v>2.1260866960960136</v>
      </c>
      <c r="F120" s="296">
        <f>IF(F$33=0,0,F$33/FBT_fec!F$33)</f>
        <v>1.7078392524771242</v>
      </c>
      <c r="G120" s="296">
        <f>IF(G$33=0,0,G$33/FBT_fec!G$33)</f>
        <v>2.1532774185318457</v>
      </c>
      <c r="H120" s="296">
        <f>IF(H$33=0,0,H$33/FBT_fec!H$33)</f>
        <v>2.0486729320313755</v>
      </c>
      <c r="I120" s="296">
        <f>IF(I$33=0,0,I$33/FBT_fec!I$33)</f>
        <v>2.3447445677067607</v>
      </c>
      <c r="J120" s="296">
        <f>IF(J$33=0,0,J$33/FBT_fec!J$33)</f>
        <v>2.2816533383127191</v>
      </c>
      <c r="K120" s="296">
        <f>IF(K$33=0,0,K$33/FBT_fec!K$33)</f>
        <v>2.1238135439959849</v>
      </c>
      <c r="L120" s="296">
        <f>IF(L$33=0,0,L$33/FBT_fec!L$33)</f>
        <v>2.164311677084803</v>
      </c>
      <c r="M120" s="296">
        <f>IF(M$33=0,0,M$33/FBT_fec!M$33)</f>
        <v>2.1109104596253383</v>
      </c>
      <c r="N120" s="296">
        <f>IF(N$33=0,0,N$33/FBT_fec!N$33)</f>
        <v>2.1715279762499029</v>
      </c>
      <c r="O120" s="296">
        <f>IF(O$33=0,0,O$33/FBT_fec!O$33)</f>
        <v>2.1740138145276844</v>
      </c>
      <c r="P120" s="296">
        <f>IF(P$33=0,0,P$33/FBT_fec!P$33)</f>
        <v>2.1014648784280263</v>
      </c>
      <c r="Q120" s="296">
        <f>IF(Q$33=0,0,Q$33/FBT_fec!Q$33)</f>
        <v>2.0519733573492895</v>
      </c>
    </row>
    <row r="121" spans="1:17" x14ac:dyDescent="0.25">
      <c r="A121" s="127" t="s">
        <v>260</v>
      </c>
      <c r="B121" s="296">
        <f>IF(B$44=0,0,B$44/FBT_fec!B$44)</f>
        <v>2.1156085017742936</v>
      </c>
      <c r="C121" s="296">
        <f>IF(C$44=0,0,C$44/FBT_fec!C$44)</f>
        <v>2.1763524874596927</v>
      </c>
      <c r="D121" s="296">
        <f>IF(D$44=0,0,D$44/FBT_fec!D$44)</f>
        <v>2.0465023711508481</v>
      </c>
      <c r="E121" s="296">
        <f>IF(E$44=0,0,E$44/FBT_fec!E$44)</f>
        <v>2.0944763360850165</v>
      </c>
      <c r="F121" s="296">
        <f>IF(F$44=0,0,F$44/FBT_fec!F$44)</f>
        <v>1.8996378654661907</v>
      </c>
      <c r="G121" s="296">
        <f>IF(G$44=0,0,G$44/FBT_fec!G$44)</f>
        <v>2.0685053135080302</v>
      </c>
      <c r="H121" s="296">
        <f>IF(H$44=0,0,H$44/FBT_fec!H$44)</f>
        <v>2.0727496284702149</v>
      </c>
      <c r="I121" s="296">
        <f>IF(I$44=0,0,I$44/FBT_fec!I$44)</f>
        <v>2.2559240941471796</v>
      </c>
      <c r="J121" s="296">
        <f>IF(J$44=0,0,J$44/FBT_fec!J$44)</f>
        <v>2.2165906954424535</v>
      </c>
      <c r="K121" s="296">
        <f>IF(K$44=0,0,K$44/FBT_fec!K$44)</f>
        <v>2.0643899403392503</v>
      </c>
      <c r="L121" s="296">
        <f>IF(L$44=0,0,L$44/FBT_fec!L$44)</f>
        <v>2.0811419948552259</v>
      </c>
      <c r="M121" s="296">
        <f>IF(M$44=0,0,M$44/FBT_fec!M$44)</f>
        <v>2.0408190790143323</v>
      </c>
      <c r="N121" s="296">
        <f>IF(N$44=0,0,N$44/FBT_fec!N$44)</f>
        <v>2.0685231932693298</v>
      </c>
      <c r="O121" s="296">
        <f>IF(O$44=0,0,O$44/FBT_fec!O$44)</f>
        <v>2.0842753462974262</v>
      </c>
      <c r="P121" s="296">
        <f>IF(P$44=0,0,P$44/FBT_fec!P$44)</f>
        <v>2.0543612732418919</v>
      </c>
      <c r="Q121" s="296">
        <f>IF(Q$44=0,0,Q$44/FBT_fec!Q$44)</f>
        <v>2.0298432812481377</v>
      </c>
    </row>
    <row r="122" spans="1:17" x14ac:dyDescent="0.25">
      <c r="A122" s="127" t="s">
        <v>259</v>
      </c>
      <c r="B122" s="296">
        <f>IF(B$65=0,0,B$65/FBT_fec!B$65)</f>
        <v>1.6957113943496247</v>
      </c>
      <c r="C122" s="296">
        <f>IF(C$65=0,0,C$65/FBT_fec!C$65)</f>
        <v>1.7083657614900327</v>
      </c>
      <c r="D122" s="296">
        <f>IF(D$65=0,0,D$65/FBT_fec!D$65)</f>
        <v>1.6766544757703075</v>
      </c>
      <c r="E122" s="296">
        <f>IF(E$65=0,0,E$65/FBT_fec!E$65)</f>
        <v>1.6968035556876813</v>
      </c>
      <c r="F122" s="296">
        <f>IF(F$65=0,0,F$65/FBT_fec!F$65)</f>
        <v>1.66334376019817</v>
      </c>
      <c r="G122" s="296">
        <f>IF(G$65=0,0,G$65/FBT_fec!G$65)</f>
        <v>1.6989788134825479</v>
      </c>
      <c r="H122" s="296">
        <f>IF(H$65=0,0,H$65/FBT_fec!H$65)</f>
        <v>1.69061045456251</v>
      </c>
      <c r="I122" s="296">
        <f>IF(I$65=0,0,I$65/FBT_fec!I$65)</f>
        <v>1.712954674761531</v>
      </c>
      <c r="J122" s="296">
        <f>IF(J$65=0,0,J$65/FBT_fec!J$65)</f>
        <v>1.7092488870650178</v>
      </c>
      <c r="K122" s="296">
        <f>IF(K$65=0,0,K$65/FBT_fec!K$65)</f>
        <v>1.6966217035196793</v>
      </c>
      <c r="L122" s="296">
        <f>IF(L$65=0,0,L$65/FBT_fec!L$65)</f>
        <v>1.6970613510114188</v>
      </c>
      <c r="M122" s="296">
        <f>IF(M$65=0,0,M$65/FBT_fec!M$65)</f>
        <v>1.6915914474896541</v>
      </c>
      <c r="N122" s="296">
        <f>IF(N$65=0,0,N$65/FBT_fec!N$65)</f>
        <v>1.6936974448154776</v>
      </c>
      <c r="O122" s="296">
        <f>IF(O$65=0,0,O$65/FBT_fec!O$65)</f>
        <v>1.6937513726278801</v>
      </c>
      <c r="P122" s="296">
        <f>IF(P$65=0,0,P$65/FBT_fec!P$65)</f>
        <v>1.6891517064532251</v>
      </c>
      <c r="Q122" s="296">
        <f>IF(Q$65=0,0,Q$65/FBT_fec!Q$65)</f>
        <v>1.6855982091211159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870.78199242973346</v>
      </c>
      <c r="C3" s="46">
        <v>1151.1339813226607</v>
      </c>
      <c r="D3" s="46">
        <v>1343.7540803193376</v>
      </c>
      <c r="E3" s="46">
        <v>1543.6143074749032</v>
      </c>
      <c r="F3" s="46">
        <v>1904.5748732048021</v>
      </c>
      <c r="G3" s="46">
        <v>2284.9046530411092</v>
      </c>
      <c r="H3" s="46">
        <v>2663.9092213633676</v>
      </c>
      <c r="I3" s="46">
        <v>2748.8286241658384</v>
      </c>
      <c r="J3" s="46">
        <v>3303.3140168352443</v>
      </c>
      <c r="K3" s="46">
        <v>4168.7098410551234</v>
      </c>
      <c r="L3" s="46">
        <v>3992</v>
      </c>
      <c r="M3" s="46">
        <v>4553.5783741734731</v>
      </c>
      <c r="N3" s="46">
        <v>2404.7201092256682</v>
      </c>
      <c r="O3" s="46">
        <v>2649.0934109651876</v>
      </c>
      <c r="P3" s="46">
        <v>2681.7405749619306</v>
      </c>
      <c r="Q3" s="46">
        <v>3193.2674518297908</v>
      </c>
    </row>
    <row r="5" spans="1:17" x14ac:dyDescent="0.25">
      <c r="A5" s="31" t="s">
        <v>257</v>
      </c>
      <c r="B5" s="46">
        <v>3261.4586485373334</v>
      </c>
      <c r="C5" s="46">
        <v>3887.2156565164064</v>
      </c>
      <c r="D5" s="46">
        <v>2911.0216613699681</v>
      </c>
      <c r="E5" s="46">
        <v>3439.9574799193174</v>
      </c>
      <c r="F5" s="46">
        <v>2829.1884087951335</v>
      </c>
      <c r="G5" s="46">
        <v>1872.913041552114</v>
      </c>
      <c r="H5" s="46">
        <v>3899.9100763020087</v>
      </c>
      <c r="I5" s="46">
        <v>4507.588508296888</v>
      </c>
      <c r="J5" s="46">
        <v>3681.5253061556677</v>
      </c>
      <c r="K5" s="46">
        <v>3618.0258320953217</v>
      </c>
      <c r="L5" s="46">
        <v>2823.3031745399153</v>
      </c>
      <c r="M5" s="46">
        <v>4169.5525308370243</v>
      </c>
      <c r="N5" s="46">
        <v>4199.6915804854689</v>
      </c>
      <c r="O5" s="46">
        <v>5337.4941457113846</v>
      </c>
      <c r="P5" s="46">
        <v>5495.3773025630326</v>
      </c>
      <c r="Q5" s="46">
        <v>6317.7865714436512</v>
      </c>
    </row>
    <row r="6" spans="1:17" x14ac:dyDescent="0.25">
      <c r="A6" s="294" t="s">
        <v>256</v>
      </c>
      <c r="B6" s="293">
        <v>4076.8233106716661</v>
      </c>
      <c r="C6" s="293">
        <v>4096.311637666071</v>
      </c>
      <c r="D6" s="293">
        <v>3607.1704989182936</v>
      </c>
      <c r="E6" s="293">
        <v>3770.7968625358112</v>
      </c>
      <c r="F6" s="293">
        <v>3366.0653445724988</v>
      </c>
      <c r="G6" s="293">
        <v>2798.9225690797534</v>
      </c>
      <c r="H6" s="293">
        <v>4161.123736688327</v>
      </c>
      <c r="I6" s="293">
        <v>4826.9819265218193</v>
      </c>
      <c r="J6" s="293">
        <v>4430.4943145271636</v>
      </c>
      <c r="K6" s="293">
        <v>4353.9743959944344</v>
      </c>
      <c r="L6" s="293">
        <v>3948.9329062566544</v>
      </c>
      <c r="M6" s="293">
        <v>4497.1151494498909</v>
      </c>
      <c r="N6" s="293">
        <v>5012.4727936875915</v>
      </c>
      <c r="O6" s="293">
        <v>5644.264760377363</v>
      </c>
      <c r="P6" s="293">
        <v>5807.2090213322217</v>
      </c>
      <c r="Q6" s="293">
        <v>6701.5229551695393</v>
      </c>
    </row>
    <row r="7" spans="1:17" x14ac:dyDescent="0.25">
      <c r="A7" s="292" t="s">
        <v>255</v>
      </c>
      <c r="B7" s="291"/>
      <c r="C7" s="291">
        <v>19.488326994404815</v>
      </c>
      <c r="D7" s="291">
        <v>0</v>
      </c>
      <c r="E7" s="291">
        <v>163.62636361751765</v>
      </c>
      <c r="F7" s="291">
        <v>0</v>
      </c>
      <c r="G7" s="291">
        <v>0</v>
      </c>
      <c r="H7" s="291">
        <v>1362.2011676085735</v>
      </c>
      <c r="I7" s="291">
        <v>856.6393034933152</v>
      </c>
      <c r="J7" s="291">
        <v>0</v>
      </c>
      <c r="K7" s="291">
        <v>0</v>
      </c>
      <c r="L7" s="291">
        <v>0</v>
      </c>
      <c r="M7" s="291">
        <v>880.4353172774737</v>
      </c>
      <c r="N7" s="291">
        <v>515.3576442377007</v>
      </c>
      <c r="O7" s="291">
        <v>631.79196668977147</v>
      </c>
      <c r="P7" s="291">
        <v>736.5078314032346</v>
      </c>
      <c r="Q7" s="291">
        <v>1100.4396678422922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489.1411387477774</v>
      </c>
      <c r="E8" s="289">
        <f t="shared" si="0"/>
        <v>0</v>
      </c>
      <c r="F8" s="289">
        <f t="shared" si="0"/>
        <v>404.7315179633124</v>
      </c>
      <c r="G8" s="289">
        <f t="shared" si="0"/>
        <v>567.14277549274539</v>
      </c>
      <c r="H8" s="289">
        <f t="shared" si="0"/>
        <v>0</v>
      </c>
      <c r="I8" s="289">
        <f t="shared" si="0"/>
        <v>190.78111365982295</v>
      </c>
      <c r="J8" s="289">
        <f t="shared" si="0"/>
        <v>396.48761199465571</v>
      </c>
      <c r="K8" s="289">
        <f t="shared" si="0"/>
        <v>76.519918532729207</v>
      </c>
      <c r="L8" s="289">
        <f t="shared" si="0"/>
        <v>405.04148973778001</v>
      </c>
      <c r="M8" s="289">
        <f t="shared" si="0"/>
        <v>332.2530740842376</v>
      </c>
      <c r="N8" s="289">
        <f t="shared" si="0"/>
        <v>0</v>
      </c>
      <c r="O8" s="289">
        <f t="shared" si="0"/>
        <v>0</v>
      </c>
      <c r="P8" s="289">
        <f t="shared" si="0"/>
        <v>573.56357044837569</v>
      </c>
      <c r="Q8" s="289">
        <f t="shared" si="0"/>
        <v>206.12573400497422</v>
      </c>
    </row>
    <row r="9" spans="1:17" x14ac:dyDescent="0.25">
      <c r="A9" s="288" t="s">
        <v>253</v>
      </c>
      <c r="B9" s="287">
        <f>B6-B5</f>
        <v>815.36466213433278</v>
      </c>
      <c r="C9" s="287">
        <f t="shared" ref="C9:Q9" si="1">C6-C5</f>
        <v>209.09598114966457</v>
      </c>
      <c r="D9" s="287">
        <f t="shared" si="1"/>
        <v>696.14883754832545</v>
      </c>
      <c r="E9" s="287">
        <f t="shared" si="1"/>
        <v>330.83938261649382</v>
      </c>
      <c r="F9" s="287">
        <f t="shared" si="1"/>
        <v>536.87693577736536</v>
      </c>
      <c r="G9" s="287">
        <f t="shared" si="1"/>
        <v>926.00952752763942</v>
      </c>
      <c r="H9" s="287">
        <f t="shared" si="1"/>
        <v>261.21366038631822</v>
      </c>
      <c r="I9" s="287">
        <f t="shared" si="1"/>
        <v>319.39341822493134</v>
      </c>
      <c r="J9" s="287">
        <f t="shared" si="1"/>
        <v>748.96900837149587</v>
      </c>
      <c r="K9" s="287">
        <f t="shared" si="1"/>
        <v>735.94856389911274</v>
      </c>
      <c r="L9" s="287">
        <f t="shared" si="1"/>
        <v>1125.6297317167391</v>
      </c>
      <c r="M9" s="287">
        <f t="shared" si="1"/>
        <v>327.56261861286657</v>
      </c>
      <c r="N9" s="287">
        <f t="shared" si="1"/>
        <v>812.78121320212267</v>
      </c>
      <c r="O9" s="287">
        <f t="shared" si="1"/>
        <v>306.77061466597843</v>
      </c>
      <c r="P9" s="287">
        <f t="shared" si="1"/>
        <v>311.83171876918914</v>
      </c>
      <c r="Q9" s="287">
        <f t="shared" si="1"/>
        <v>383.73638372588812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146.46024413260807</v>
      </c>
      <c r="C12" s="38">
        <v>170.30238</v>
      </c>
      <c r="D12" s="38">
        <v>126.89637000000002</v>
      </c>
      <c r="E12" s="38">
        <v>147.59943999999999</v>
      </c>
      <c r="F12" s="38">
        <v>123.40465</v>
      </c>
      <c r="G12" s="38">
        <v>83.740324441323907</v>
      </c>
      <c r="H12" s="38">
        <v>164.79766000000001</v>
      </c>
      <c r="I12" s="38">
        <v>184.80443000000002</v>
      </c>
      <c r="J12" s="38">
        <v>153.29747</v>
      </c>
      <c r="K12" s="38">
        <v>149.59935999999999</v>
      </c>
      <c r="L12" s="38">
        <v>114.16922767260596</v>
      </c>
      <c r="M12" s="38">
        <v>164.82758768643021</v>
      </c>
      <c r="N12" s="38">
        <v>166.16488294023304</v>
      </c>
      <c r="O12" s="38">
        <v>205.31209067680524</v>
      </c>
      <c r="P12" s="38">
        <v>207.12878058546215</v>
      </c>
      <c r="Q12" s="38">
        <v>226.09219430733356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26.798283982796903</v>
      </c>
      <c r="C14" s="51">
        <v>0</v>
      </c>
      <c r="D14" s="51">
        <v>4.0993199999999996</v>
      </c>
      <c r="E14" s="51">
        <v>3.0981299999999998</v>
      </c>
      <c r="F14" s="51">
        <v>2.00298</v>
      </c>
      <c r="G14" s="51">
        <v>0</v>
      </c>
      <c r="H14" s="51">
        <v>0</v>
      </c>
      <c r="I14" s="51">
        <v>9.1941000000000006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2.19736089141808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6.1382988885069807</v>
      </c>
      <c r="C17" s="51">
        <v>0</v>
      </c>
      <c r="D17" s="51">
        <v>4.0993199999999996</v>
      </c>
      <c r="E17" s="51">
        <v>3.0981299999999998</v>
      </c>
      <c r="F17" s="51">
        <v>2.00298</v>
      </c>
      <c r="G17" s="51">
        <v>0</v>
      </c>
      <c r="H17" s="51">
        <v>0</v>
      </c>
      <c r="I17" s="51">
        <v>9.1941000000000006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15.286294618171038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3.1763295847008033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73.41591386810903</v>
      </c>
      <c r="C20" s="51">
        <v>116.45424391856601</v>
      </c>
      <c r="D20" s="51">
        <v>71.299710000000005</v>
      </c>
      <c r="E20" s="51">
        <v>96.836029999999994</v>
      </c>
      <c r="F20" s="51">
        <v>59.246029999999998</v>
      </c>
      <c r="G20" s="51">
        <v>31.384574499319672</v>
      </c>
      <c r="H20" s="51">
        <v>88.654269999999997</v>
      </c>
      <c r="I20" s="51">
        <v>81.959810000000004</v>
      </c>
      <c r="J20" s="51">
        <v>73.699460000000002</v>
      </c>
      <c r="K20" s="51">
        <v>65.399919999999995</v>
      </c>
      <c r="L20" s="51">
        <v>66.433644539040102</v>
      </c>
      <c r="M20" s="51">
        <v>70.817718618468319</v>
      </c>
      <c r="N20" s="51">
        <v>64.741657128005443</v>
      </c>
      <c r="O20" s="51">
        <v>87.609239969293512</v>
      </c>
      <c r="P20" s="51">
        <v>76.200635826661625</v>
      </c>
      <c r="Q20" s="51">
        <v>92.146536945084605</v>
      </c>
    </row>
    <row r="21" spans="1:17" x14ac:dyDescent="0.25">
      <c r="A21" s="53" t="s">
        <v>66</v>
      </c>
      <c r="B21" s="51">
        <v>73.41591386810903</v>
      </c>
      <c r="C21" s="51">
        <v>116.45424391856601</v>
      </c>
      <c r="D21" s="51">
        <v>71.299710000000005</v>
      </c>
      <c r="E21" s="51">
        <v>96.836029999999994</v>
      </c>
      <c r="F21" s="51">
        <v>59.246029999999998</v>
      </c>
      <c r="G21" s="51">
        <v>31.384574499319672</v>
      </c>
      <c r="H21" s="51">
        <v>88.654269999999997</v>
      </c>
      <c r="I21" s="51">
        <v>81.959810000000004</v>
      </c>
      <c r="J21" s="51">
        <v>73.699460000000002</v>
      </c>
      <c r="K21" s="51">
        <v>65.399919999999995</v>
      </c>
      <c r="L21" s="51">
        <v>66.433644539040102</v>
      </c>
      <c r="M21" s="51">
        <v>70.817718618468319</v>
      </c>
      <c r="N21" s="51">
        <v>64.741657128005443</v>
      </c>
      <c r="O21" s="51">
        <v>87.609239969293512</v>
      </c>
      <c r="P21" s="51">
        <v>76.200635826661625</v>
      </c>
      <c r="Q21" s="51">
        <v>92.146536945084605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11.302440000000001</v>
      </c>
      <c r="E29" s="51">
        <v>13.39095</v>
      </c>
      <c r="F29" s="51">
        <v>18.422730000000001</v>
      </c>
      <c r="G29" s="51">
        <v>11.177971690415923</v>
      </c>
      <c r="H29" s="51">
        <v>4.3023999999999996</v>
      </c>
      <c r="I29" s="51">
        <v>15.087820000000001</v>
      </c>
      <c r="J29" s="51">
        <v>3.0000599999999999</v>
      </c>
      <c r="K29" s="51">
        <v>11.20004</v>
      </c>
      <c r="L29" s="51">
        <v>6.8057679585758954</v>
      </c>
      <c r="M29" s="51">
        <v>10.437655336331243</v>
      </c>
      <c r="N29" s="51">
        <v>14.495733870567516</v>
      </c>
      <c r="O29" s="51">
        <v>12.276632949004538</v>
      </c>
      <c r="P29" s="51">
        <v>10.797024790199011</v>
      </c>
      <c r="Q29" s="51">
        <v>13.733803083066865</v>
      </c>
    </row>
    <row r="30" spans="1:17" x14ac:dyDescent="0.25">
      <c r="A30" s="63" t="s">
        <v>21</v>
      </c>
      <c r="B30" s="62">
        <v>46.246046281702135</v>
      </c>
      <c r="C30" s="62">
        <v>53.848136081433992</v>
      </c>
      <c r="D30" s="62">
        <v>40.194899999999997</v>
      </c>
      <c r="E30" s="62">
        <v>34.274329999999999</v>
      </c>
      <c r="F30" s="62">
        <v>43.732909999999997</v>
      </c>
      <c r="G30" s="62">
        <v>41.1777782515883</v>
      </c>
      <c r="H30" s="62">
        <v>71.840990000000005</v>
      </c>
      <c r="I30" s="62">
        <v>78.562700000000007</v>
      </c>
      <c r="J30" s="62">
        <v>76.597949999999997</v>
      </c>
      <c r="K30" s="62">
        <v>72.999399999999994</v>
      </c>
      <c r="L30" s="62">
        <v>40.929815174989962</v>
      </c>
      <c r="M30" s="62">
        <v>83.572213731630626</v>
      </c>
      <c r="N30" s="62">
        <v>86.927491941660094</v>
      </c>
      <c r="O30" s="62">
        <v>105.42621775850719</v>
      </c>
      <c r="P30" s="62">
        <v>120.13111996860154</v>
      </c>
      <c r="Q30" s="62">
        <v>120.21185427918208</v>
      </c>
    </row>
    <row r="32" spans="1:17" x14ac:dyDescent="0.25">
      <c r="A32" s="31" t="s">
        <v>63</v>
      </c>
      <c r="B32" s="70">
        <v>256.15191121292582</v>
      </c>
      <c r="C32" s="70">
        <v>273.5271225538595</v>
      </c>
      <c r="D32" s="70">
        <v>180.18619552472404</v>
      </c>
      <c r="E32" s="70">
        <v>237.05966047348801</v>
      </c>
      <c r="F32" s="70">
        <v>145.37084999266801</v>
      </c>
      <c r="G32" s="70">
        <v>73.715925384214657</v>
      </c>
      <c r="H32" s="70">
        <v>208.23068837379603</v>
      </c>
      <c r="I32" s="70">
        <v>221.03072422606806</v>
      </c>
      <c r="J32" s="70">
        <v>173.10490841080804</v>
      </c>
      <c r="K32" s="70">
        <v>153.61099201641602</v>
      </c>
      <c r="L32" s="70">
        <v>156.0389988383458</v>
      </c>
      <c r="M32" s="70">
        <v>166.33628923892158</v>
      </c>
      <c r="N32" s="70">
        <v>152.06486760564215</v>
      </c>
      <c r="O32" s="70">
        <v>205.77612727182878</v>
      </c>
      <c r="P32" s="70">
        <v>178.97965718635655</v>
      </c>
      <c r="Q32" s="70">
        <v>216.43330681462263</v>
      </c>
    </row>
    <row r="34" spans="1:17" x14ac:dyDescent="0.25">
      <c r="A34" s="184" t="s">
        <v>252</v>
      </c>
      <c r="B34" s="190">
        <f t="shared" ref="B34:Q34" si="2">IF(B$12=0,"",B$12/B$3*1000)</f>
        <v>168.19392845267924</v>
      </c>
      <c r="C34" s="190">
        <f t="shared" si="2"/>
        <v>147.94314368543044</v>
      </c>
      <c r="D34" s="190">
        <f t="shared" si="2"/>
        <v>94.434221155885623</v>
      </c>
      <c r="E34" s="190">
        <f t="shared" si="2"/>
        <v>95.619378030674113</v>
      </c>
      <c r="F34" s="190">
        <f t="shared" si="2"/>
        <v>64.793803455124191</v>
      </c>
      <c r="G34" s="190">
        <f t="shared" si="2"/>
        <v>36.649373675119946</v>
      </c>
      <c r="H34" s="190">
        <f t="shared" si="2"/>
        <v>61.863091534199455</v>
      </c>
      <c r="I34" s="190">
        <f t="shared" si="2"/>
        <v>67.23024795919423</v>
      </c>
      <c r="J34" s="190">
        <f t="shared" si="2"/>
        <v>46.407174497708624</v>
      </c>
      <c r="K34" s="190">
        <f t="shared" si="2"/>
        <v>35.886249152360186</v>
      </c>
      <c r="L34" s="190">
        <f t="shared" si="2"/>
        <v>28.599505930011514</v>
      </c>
      <c r="M34" s="190">
        <f t="shared" si="2"/>
        <v>36.197375809162018</v>
      </c>
      <c r="N34" s="190">
        <f t="shared" si="2"/>
        <v>69.099469124387596</v>
      </c>
      <c r="O34" s="190">
        <f t="shared" si="2"/>
        <v>77.502775035026247</v>
      </c>
      <c r="P34" s="190">
        <f t="shared" si="2"/>
        <v>77.236695644358704</v>
      </c>
      <c r="Q34" s="190">
        <f t="shared" si="2"/>
        <v>70.802774185976588</v>
      </c>
    </row>
    <row r="35" spans="1:17" x14ac:dyDescent="0.25">
      <c r="A35" s="286" t="s">
        <v>251</v>
      </c>
      <c r="B35" s="285">
        <f t="shared" ref="B35:Q35" si="3">IF(B$12=0,"",B$12/B$5*1000)</f>
        <v>44.906362433352051</v>
      </c>
      <c r="C35" s="285">
        <f t="shared" si="3"/>
        <v>43.810890634408317</v>
      </c>
      <c r="D35" s="285">
        <f t="shared" si="3"/>
        <v>43.59169554934909</v>
      </c>
      <c r="E35" s="285">
        <f t="shared" si="3"/>
        <v>42.907344309227298</v>
      </c>
      <c r="F35" s="285">
        <f t="shared" si="3"/>
        <v>43.618392333423401</v>
      </c>
      <c r="G35" s="285">
        <f t="shared" si="3"/>
        <v>44.711272004346185</v>
      </c>
      <c r="H35" s="285">
        <f t="shared" si="3"/>
        <v>42.256784586239796</v>
      </c>
      <c r="I35" s="285">
        <f t="shared" si="3"/>
        <v>40.998513874955528</v>
      </c>
      <c r="J35" s="285">
        <f t="shared" si="3"/>
        <v>41.639662164940191</v>
      </c>
      <c r="K35" s="285">
        <f t="shared" si="3"/>
        <v>41.348339382464253</v>
      </c>
      <c r="L35" s="285">
        <f t="shared" si="3"/>
        <v>40.43817493713226</v>
      </c>
      <c r="M35" s="285">
        <f t="shared" si="3"/>
        <v>39.531241414373447</v>
      </c>
      <c r="N35" s="285">
        <f t="shared" si="3"/>
        <v>39.565972823419813</v>
      </c>
      <c r="O35" s="285">
        <f t="shared" si="3"/>
        <v>38.466007656752396</v>
      </c>
      <c r="P35" s="285">
        <f t="shared" si="3"/>
        <v>37.691457598163048</v>
      </c>
      <c r="Q35" s="285">
        <f t="shared" si="3"/>
        <v>35.786614782029616</v>
      </c>
    </row>
    <row r="36" spans="1:17" x14ac:dyDescent="0.25">
      <c r="A36" s="286" t="s">
        <v>250</v>
      </c>
      <c r="B36" s="285">
        <f>IF(TRE_ued!B$5=0,"",TRE_ued!B$5/B$5*1000)</f>
        <v>17.035318416505646</v>
      </c>
      <c r="C36" s="285">
        <f>IF(TRE_ued!C$5=0,"",TRE_ued!C$5/C$5*1000)</f>
        <v>17.035318416505646</v>
      </c>
      <c r="D36" s="285">
        <f>IF(TRE_ued!D$5=0,"",TRE_ued!D$5/D$5*1000)</f>
        <v>17.035318416505646</v>
      </c>
      <c r="E36" s="285">
        <f>IF(TRE_ued!E$5=0,"",TRE_ued!E$5/E$5*1000)</f>
        <v>17.035318416505646</v>
      </c>
      <c r="F36" s="285">
        <f>IF(TRE_ued!F$5=0,"",TRE_ued!F$5/F$5*1000)</f>
        <v>17.035318416505646</v>
      </c>
      <c r="G36" s="285">
        <f>IF(TRE_ued!G$5=0,"",TRE_ued!G$5/G$5*1000)</f>
        <v>17.035318416505646</v>
      </c>
      <c r="H36" s="285">
        <f>IF(TRE_ued!H$5=0,"",TRE_ued!H$5/H$5*1000)</f>
        <v>17.035318416505646</v>
      </c>
      <c r="I36" s="285">
        <f>IF(TRE_ued!I$5=0,"",TRE_ued!I$5/I$5*1000)</f>
        <v>17.035318416505646</v>
      </c>
      <c r="J36" s="285">
        <f>IF(TRE_ued!J$5=0,"",TRE_ued!J$5/J$5*1000)</f>
        <v>17.035318416505646</v>
      </c>
      <c r="K36" s="285">
        <f>IF(TRE_ued!K$5=0,"",TRE_ued!K$5/K$5*1000)</f>
        <v>17.035318416505646</v>
      </c>
      <c r="L36" s="285">
        <f>IF(TRE_ued!L$5=0,"",TRE_ued!L$5/L$5*1000)</f>
        <v>17.035318416505643</v>
      </c>
      <c r="M36" s="285">
        <f>IF(TRE_ued!M$5=0,"",TRE_ued!M$5/M$5*1000)</f>
        <v>17.035318416505646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17.035318416505646</v>
      </c>
      <c r="Q36" s="285">
        <f>IF(TRE_ued!Q$5=0,"",TRE_ued!Q$5/Q$5*1000)</f>
        <v>17.035318416505646</v>
      </c>
    </row>
    <row r="37" spans="1:17" x14ac:dyDescent="0.25">
      <c r="A37" s="284" t="s">
        <v>60</v>
      </c>
      <c r="B37" s="283">
        <f t="shared" ref="B37:Q37" si="4">IF(B$12=0,"",B$32/B$12)</f>
        <v>1.748951824639871</v>
      </c>
      <c r="C37" s="283">
        <f t="shared" si="4"/>
        <v>1.6061262476417506</v>
      </c>
      <c r="D37" s="283">
        <f t="shared" si="4"/>
        <v>1.4199475960165291</v>
      </c>
      <c r="E37" s="283">
        <f t="shared" si="4"/>
        <v>1.6061013542699623</v>
      </c>
      <c r="F37" s="283">
        <f t="shared" si="4"/>
        <v>1.1780013961602582</v>
      </c>
      <c r="G37" s="283">
        <f t="shared" si="4"/>
        <v>0.88029185313064728</v>
      </c>
      <c r="H37" s="283">
        <f t="shared" si="4"/>
        <v>1.263553671658906</v>
      </c>
      <c r="I37" s="283">
        <f t="shared" si="4"/>
        <v>1.1960250315756393</v>
      </c>
      <c r="J37" s="283">
        <f t="shared" si="4"/>
        <v>1.1292091670580606</v>
      </c>
      <c r="K37" s="283">
        <f t="shared" si="4"/>
        <v>1.0268158367550237</v>
      </c>
      <c r="L37" s="283">
        <f t="shared" si="4"/>
        <v>1.3667342945141616</v>
      </c>
      <c r="M37" s="283">
        <f t="shared" si="4"/>
        <v>1.0091532101735392</v>
      </c>
      <c r="N37" s="283">
        <f t="shared" si="4"/>
        <v>0.91514443313716021</v>
      </c>
      <c r="O37" s="283">
        <f t="shared" si="4"/>
        <v>1.0022601523051753</v>
      </c>
      <c r="P37" s="283">
        <f t="shared" si="4"/>
        <v>0.8640984448441188</v>
      </c>
      <c r="Q37" s="283">
        <f t="shared" si="4"/>
        <v>0.95727898735158756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146.4602441326081</v>
      </c>
      <c r="C5" s="96">
        <v>170.30238</v>
      </c>
      <c r="D5" s="96">
        <v>126.89637000000002</v>
      </c>
      <c r="E5" s="96">
        <v>147.59943999999996</v>
      </c>
      <c r="F5" s="96">
        <v>123.40464999999999</v>
      </c>
      <c r="G5" s="96">
        <v>83.740324441323892</v>
      </c>
      <c r="H5" s="96">
        <v>164.79766000000001</v>
      </c>
      <c r="I5" s="96">
        <v>184.80443000000005</v>
      </c>
      <c r="J5" s="96">
        <v>153.29746999999998</v>
      </c>
      <c r="K5" s="96">
        <v>149.59936000000002</v>
      </c>
      <c r="L5" s="96">
        <v>114.16922767260597</v>
      </c>
      <c r="M5" s="96">
        <v>164.82758768643018</v>
      </c>
      <c r="N5" s="96">
        <v>166.16488294023301</v>
      </c>
      <c r="O5" s="96">
        <v>205.31209067680527</v>
      </c>
      <c r="P5" s="96">
        <v>207.12878058546215</v>
      </c>
      <c r="Q5" s="96">
        <v>226.09219430733353</v>
      </c>
    </row>
    <row r="6" spans="1:17" x14ac:dyDescent="0.25">
      <c r="A6" s="132" t="s">
        <v>83</v>
      </c>
      <c r="B6" s="160">
        <v>1.1170298340036418</v>
      </c>
      <c r="C6" s="160">
        <v>1.2988701499745177</v>
      </c>
      <c r="D6" s="160">
        <v>0.96781916455378902</v>
      </c>
      <c r="E6" s="160">
        <v>1.1257183062794238</v>
      </c>
      <c r="F6" s="160">
        <v>0.94118835129052736</v>
      </c>
      <c r="G6" s="160">
        <v>0.63867461961492933</v>
      </c>
      <c r="H6" s="160">
        <v>1.2568864942442355</v>
      </c>
      <c r="I6" s="160">
        <v>1.4094750625919339</v>
      </c>
      <c r="J6" s="160">
        <v>1.1691763077510375</v>
      </c>
      <c r="K6" s="160">
        <v>1.1409713895912192</v>
      </c>
      <c r="L6" s="160">
        <v>0.87075120071482592</v>
      </c>
      <c r="M6" s="160">
        <v>1.2571147481216152</v>
      </c>
      <c r="N6" s="160">
        <v>1.267314094054814</v>
      </c>
      <c r="O6" s="160">
        <v>1.5658838473599948</v>
      </c>
      <c r="P6" s="160">
        <v>1.579739462848835</v>
      </c>
      <c r="Q6" s="160">
        <v>1.7243705127787066</v>
      </c>
    </row>
    <row r="7" spans="1:17" x14ac:dyDescent="0.25">
      <c r="A7" s="76" t="s">
        <v>82</v>
      </c>
      <c r="B7" s="159">
        <v>1.8477124088622507</v>
      </c>
      <c r="C7" s="159">
        <v>2.1484999062261974</v>
      </c>
      <c r="D7" s="159">
        <v>1.6008985843030783</v>
      </c>
      <c r="E7" s="159">
        <v>1.8620842703374973</v>
      </c>
      <c r="F7" s="159">
        <v>1.5568477607469531</v>
      </c>
      <c r="G7" s="159">
        <v>1.0564507625174453</v>
      </c>
      <c r="H7" s="159">
        <v>2.0790534874280486</v>
      </c>
      <c r="I7" s="159">
        <v>2.3314547954361289</v>
      </c>
      <c r="J7" s="159">
        <v>1.9339694484581678</v>
      </c>
      <c r="K7" s="159">
        <v>1.8873148509815254</v>
      </c>
      <c r="L7" s="159">
        <v>1.4403355663526913</v>
      </c>
      <c r="M7" s="159">
        <v>2.0794310489834937</v>
      </c>
      <c r="N7" s="159">
        <v>2.0963020916981767</v>
      </c>
      <c r="O7" s="159">
        <v>2.5901752375170597</v>
      </c>
      <c r="P7" s="159">
        <v>2.613094224899335</v>
      </c>
      <c r="Q7" s="159">
        <v>2.8523327640387723</v>
      </c>
    </row>
    <row r="8" spans="1:17" x14ac:dyDescent="0.25">
      <c r="A8" s="76" t="s">
        <v>81</v>
      </c>
      <c r="B8" s="159">
        <v>3.217742236722144</v>
      </c>
      <c r="C8" s="159">
        <v>3.7415556991980976</v>
      </c>
      <c r="D8" s="159">
        <v>2.7879224963329965</v>
      </c>
      <c r="E8" s="159">
        <v>3.2427704529463863</v>
      </c>
      <c r="F8" s="159">
        <v>2.7112091534777525</v>
      </c>
      <c r="G8" s="159">
        <v>1.8397810304596638</v>
      </c>
      <c r="H8" s="159">
        <v>3.6206165996476996</v>
      </c>
      <c r="I8" s="159">
        <v>4.0601667945189961</v>
      </c>
      <c r="J8" s="159">
        <v>3.3679565872840382</v>
      </c>
      <c r="K8" s="159">
        <v>3.2867088410883505</v>
      </c>
      <c r="L8" s="159">
        <v>2.5083062519236901</v>
      </c>
      <c r="M8" s="159">
        <v>3.6212741130995183</v>
      </c>
      <c r="N8" s="159">
        <v>3.6506545872794831</v>
      </c>
      <c r="O8" s="159">
        <v>4.5107215940615584</v>
      </c>
      <c r="P8" s="159">
        <v>4.5506344037440245</v>
      </c>
      <c r="Q8" s="159">
        <v>4.9672619851513975</v>
      </c>
    </row>
    <row r="9" spans="1:17" x14ac:dyDescent="0.25">
      <c r="A9" s="76" t="s">
        <v>80</v>
      </c>
      <c r="B9" s="159">
        <v>1.3910357995756204</v>
      </c>
      <c r="C9" s="159">
        <v>1.6174813085688979</v>
      </c>
      <c r="D9" s="159">
        <v>1.2052239469597728</v>
      </c>
      <c r="E9" s="159">
        <v>1.4018555428012016</v>
      </c>
      <c r="F9" s="159">
        <v>1.1720606298366874</v>
      </c>
      <c r="G9" s="159">
        <v>0.79534067320337309</v>
      </c>
      <c r="H9" s="159">
        <v>1.5651991166881658</v>
      </c>
      <c r="I9" s="159">
        <v>1.7552174624085073</v>
      </c>
      <c r="J9" s="159">
        <v>1.4559737355162117</v>
      </c>
      <c r="K9" s="159">
        <v>1.4208501876125843</v>
      </c>
      <c r="L9" s="159">
        <v>1.0843453378290258</v>
      </c>
      <c r="M9" s="159">
        <v>1.56548336094482</v>
      </c>
      <c r="N9" s="159">
        <v>1.5781845931710754</v>
      </c>
      <c r="O9" s="159">
        <v>1.9499931186688946</v>
      </c>
      <c r="P9" s="159">
        <v>1.967247498617773</v>
      </c>
      <c r="Q9" s="159">
        <v>2.1473563570012315</v>
      </c>
    </row>
    <row r="10" spans="1:17" x14ac:dyDescent="0.25">
      <c r="A10" s="129" t="s">
        <v>79</v>
      </c>
      <c r="B10" s="158">
        <v>2.4660536901478061</v>
      </c>
      <c r="C10" s="158">
        <v>2.86750042734942</v>
      </c>
      <c r="D10" s="158">
        <v>2.1366430416538522</v>
      </c>
      <c r="E10" s="158">
        <v>2.4852351286959995</v>
      </c>
      <c r="F10" s="158">
        <v>2.0778505069154383</v>
      </c>
      <c r="G10" s="158">
        <v>1.4099944822959924</v>
      </c>
      <c r="H10" s="158">
        <v>2.7748136019953709</v>
      </c>
      <c r="I10" s="158">
        <v>3.1116815983491595</v>
      </c>
      <c r="J10" s="158">
        <v>2.5811768498865657</v>
      </c>
      <c r="K10" s="158">
        <v>2.5189091821922847</v>
      </c>
      <c r="L10" s="158">
        <v>1.9223472340277965</v>
      </c>
      <c r="M10" s="158">
        <v>2.7753175154088425</v>
      </c>
      <c r="N10" s="158">
        <v>2.7978344920463507</v>
      </c>
      <c r="O10" s="158">
        <v>3.4569834417800962</v>
      </c>
      <c r="P10" s="158">
        <v>3.4875723219204389</v>
      </c>
      <c r="Q10" s="158">
        <v>3.8068725980027232</v>
      </c>
    </row>
    <row r="11" spans="1:17" x14ac:dyDescent="0.25">
      <c r="A11" s="92" t="s">
        <v>125</v>
      </c>
      <c r="B11" s="91">
        <v>0.49321073802956134</v>
      </c>
      <c r="C11" s="91">
        <v>0</v>
      </c>
      <c r="D11" s="91">
        <v>0.42732860833077047</v>
      </c>
      <c r="E11" s="91">
        <v>0.4970470257391999</v>
      </c>
      <c r="F11" s="91">
        <v>0.4155701013830877</v>
      </c>
      <c r="G11" s="91">
        <v>0</v>
      </c>
      <c r="H11" s="91">
        <v>0</v>
      </c>
      <c r="I11" s="91">
        <v>0.62233631966983205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0.73981610704434198</v>
      </c>
      <c r="C12" s="91">
        <v>0.86025012820482594</v>
      </c>
      <c r="D12" s="91">
        <v>0.64099291249615564</v>
      </c>
      <c r="E12" s="91">
        <v>0.74557053860879985</v>
      </c>
      <c r="F12" s="91">
        <v>0.62335515207463144</v>
      </c>
      <c r="G12" s="91">
        <v>0.42299834468879771</v>
      </c>
      <c r="H12" s="91">
        <v>0.83244408059861119</v>
      </c>
      <c r="I12" s="91">
        <v>0.93350447950474791</v>
      </c>
      <c r="J12" s="91">
        <v>0.77435305496596973</v>
      </c>
      <c r="K12" s="91">
        <v>0.75567275465768535</v>
      </c>
      <c r="L12" s="91">
        <v>0.57670417020833897</v>
      </c>
      <c r="M12" s="91">
        <v>0.83259525462265271</v>
      </c>
      <c r="N12" s="91">
        <v>0.83935034761390515</v>
      </c>
      <c r="O12" s="91">
        <v>1.0370950325340289</v>
      </c>
      <c r="P12" s="91">
        <v>1.0462716965761316</v>
      </c>
      <c r="Q12" s="91">
        <v>1.142061779400817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1.233026845073903</v>
      </c>
      <c r="C14" s="157">
        <v>2.007250299144594</v>
      </c>
      <c r="D14" s="157">
        <v>1.0683215208269261</v>
      </c>
      <c r="E14" s="157">
        <v>1.2426175643479997</v>
      </c>
      <c r="F14" s="157">
        <v>1.0389252534577191</v>
      </c>
      <c r="G14" s="157">
        <v>0.98699613760719473</v>
      </c>
      <c r="H14" s="157">
        <v>1.9423695213967598</v>
      </c>
      <c r="I14" s="157">
        <v>1.5558407991745797</v>
      </c>
      <c r="J14" s="157">
        <v>1.8068237949205961</v>
      </c>
      <c r="K14" s="157">
        <v>1.7632364275345993</v>
      </c>
      <c r="L14" s="157">
        <v>1.3456430638194576</v>
      </c>
      <c r="M14" s="157">
        <v>1.9427222607861898</v>
      </c>
      <c r="N14" s="157">
        <v>1.9584841444324455</v>
      </c>
      <c r="O14" s="157">
        <v>2.4198884092460675</v>
      </c>
      <c r="P14" s="157">
        <v>2.441300625344307</v>
      </c>
      <c r="Q14" s="157">
        <v>2.6648108186019064</v>
      </c>
    </row>
    <row r="15" spans="1:17" x14ac:dyDescent="0.25">
      <c r="A15" s="156" t="s">
        <v>283</v>
      </c>
      <c r="B15" s="204">
        <v>9.0285023271539782</v>
      </c>
      <c r="C15" s="204">
        <v>10.498244375161011</v>
      </c>
      <c r="D15" s="204">
        <v>7.8224925722168441</v>
      </c>
      <c r="E15" s="204">
        <v>9.0987277497643611</v>
      </c>
      <c r="F15" s="204">
        <v>7.6072464326758862</v>
      </c>
      <c r="G15" s="204">
        <v>5.1621497599756783</v>
      </c>
      <c r="H15" s="204">
        <v>10.158907392455095</v>
      </c>
      <c r="I15" s="204">
        <v>11.392219343924243</v>
      </c>
      <c r="J15" s="204">
        <v>9.4499812753874242</v>
      </c>
      <c r="K15" s="204">
        <v>9.2220122798500359</v>
      </c>
      <c r="L15" s="204">
        <v>7.0379313091831843</v>
      </c>
      <c r="M15" s="204">
        <v>10.160752276629509</v>
      </c>
      <c r="N15" s="204">
        <v>10.243189482593193</v>
      </c>
      <c r="O15" s="204">
        <v>12.656408566341339</v>
      </c>
      <c r="P15" s="204">
        <v>12.768397926765834</v>
      </c>
      <c r="Q15" s="204">
        <v>13.937392461307791</v>
      </c>
    </row>
    <row r="16" spans="1:17" x14ac:dyDescent="0.25">
      <c r="A16" s="152" t="s">
        <v>289</v>
      </c>
      <c r="B16" s="264">
        <v>6.3199516290077842</v>
      </c>
      <c r="C16" s="264">
        <v>7.3487710626127081</v>
      </c>
      <c r="D16" s="264">
        <v>5.4757448005517908</v>
      </c>
      <c r="E16" s="264">
        <v>6.3691094248350524</v>
      </c>
      <c r="F16" s="264">
        <v>5.3250725028731205</v>
      </c>
      <c r="G16" s="264">
        <v>3.6135048319829752</v>
      </c>
      <c r="H16" s="264">
        <v>7.1112351747185674</v>
      </c>
      <c r="I16" s="264">
        <v>7.9745535407469701</v>
      </c>
      <c r="J16" s="264">
        <v>6.6149868927711974</v>
      </c>
      <c r="K16" s="264">
        <v>6.4554085958950251</v>
      </c>
      <c r="L16" s="264">
        <v>4.9265519164282292</v>
      </c>
      <c r="M16" s="264">
        <v>7.1125265936406565</v>
      </c>
      <c r="N16" s="264">
        <v>7.1702326378152357</v>
      </c>
      <c r="O16" s="264">
        <v>8.8594859964389379</v>
      </c>
      <c r="P16" s="264">
        <v>8.9378785487360837</v>
      </c>
      <c r="Q16" s="264">
        <v>9.7561747229154534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0.61936632712037931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0.37561283511712085</v>
      </c>
      <c r="C19" s="83">
        <v>0</v>
      </c>
      <c r="D19" s="83">
        <v>0.22505946689205031</v>
      </c>
      <c r="E19" s="83">
        <v>9.1004985235246486E-2</v>
      </c>
      <c r="F19" s="83">
        <v>8.39336534684538E-2</v>
      </c>
      <c r="G19" s="83">
        <v>0</v>
      </c>
      <c r="H19" s="83">
        <v>0</v>
      </c>
      <c r="I19" s="83">
        <v>0.75018408161287209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5.3249724667702845</v>
      </c>
      <c r="C21" s="83">
        <v>7.3487710626127081</v>
      </c>
      <c r="D21" s="83">
        <v>5.2506853336597406</v>
      </c>
      <c r="E21" s="83">
        <v>6.2781044395998062</v>
      </c>
      <c r="F21" s="83">
        <v>5.2411388494046669</v>
      </c>
      <c r="G21" s="83">
        <v>3.6135048319829752</v>
      </c>
      <c r="H21" s="83">
        <v>7.1112351747185674</v>
      </c>
      <c r="I21" s="83">
        <v>7.2243694591340981</v>
      </c>
      <c r="J21" s="83">
        <v>6.6149868927711974</v>
      </c>
      <c r="K21" s="83">
        <v>6.4554085958950251</v>
      </c>
      <c r="L21" s="83">
        <v>4.9265519164282292</v>
      </c>
      <c r="M21" s="83">
        <v>7.1125265936406565</v>
      </c>
      <c r="N21" s="83">
        <v>7.1702326378152357</v>
      </c>
      <c r="O21" s="83">
        <v>8.8594859964389379</v>
      </c>
      <c r="P21" s="83">
        <v>8.9378785487360837</v>
      </c>
      <c r="Q21" s="83">
        <v>9.7561747229154534</v>
      </c>
    </row>
    <row r="22" spans="1:17" x14ac:dyDescent="0.25">
      <c r="A22" s="152" t="s">
        <v>288</v>
      </c>
      <c r="B22" s="264">
        <v>2.7085506981461935</v>
      </c>
      <c r="C22" s="264">
        <v>3.1494733125483032</v>
      </c>
      <c r="D22" s="264">
        <v>2.3467477716650533</v>
      </c>
      <c r="E22" s="264">
        <v>2.7296183249293082</v>
      </c>
      <c r="F22" s="264">
        <v>2.2821739298027661</v>
      </c>
      <c r="G22" s="264">
        <v>1.5486449279927035</v>
      </c>
      <c r="H22" s="264">
        <v>3.0476722177365283</v>
      </c>
      <c r="I22" s="264">
        <v>3.4176658031772726</v>
      </c>
      <c r="J22" s="264">
        <v>2.8349943826162272</v>
      </c>
      <c r="K22" s="264">
        <v>2.7666036839550108</v>
      </c>
      <c r="L22" s="264">
        <v>2.1113793927549556</v>
      </c>
      <c r="M22" s="264">
        <v>3.048225682988853</v>
      </c>
      <c r="N22" s="264">
        <v>3.0729568447779578</v>
      </c>
      <c r="O22" s="264">
        <v>3.7969225699024016</v>
      </c>
      <c r="P22" s="264">
        <v>3.83051937802975</v>
      </c>
      <c r="Q22" s="264">
        <v>4.1812177383923368</v>
      </c>
    </row>
    <row r="23" spans="1:17" x14ac:dyDescent="0.25">
      <c r="A23" s="156" t="s">
        <v>282</v>
      </c>
      <c r="B23" s="204">
        <v>4.5142511635769891</v>
      </c>
      <c r="C23" s="204">
        <v>5.2491221875805056</v>
      </c>
      <c r="D23" s="204">
        <v>3.9112462861084225</v>
      </c>
      <c r="E23" s="204">
        <v>4.5493638748821805</v>
      </c>
      <c r="F23" s="204">
        <v>3.8036232163379435</v>
      </c>
      <c r="G23" s="204">
        <v>2.5810748799878391</v>
      </c>
      <c r="H23" s="204">
        <v>5.0794536962275476</v>
      </c>
      <c r="I23" s="204">
        <v>5.6961096719621214</v>
      </c>
      <c r="J23" s="204">
        <v>4.7249906376937121</v>
      </c>
      <c r="K23" s="204">
        <v>4.6110061399250171</v>
      </c>
      <c r="L23" s="204">
        <v>3.5189656545915926</v>
      </c>
      <c r="M23" s="204">
        <v>5.0803761383147554</v>
      </c>
      <c r="N23" s="204">
        <v>5.1215947412965965</v>
      </c>
      <c r="O23" s="204">
        <v>6.3282042831706704</v>
      </c>
      <c r="P23" s="204">
        <v>6.384198963382917</v>
      </c>
      <c r="Q23" s="204">
        <v>6.9686962306538955</v>
      </c>
    </row>
    <row r="24" spans="1:17" x14ac:dyDescent="0.25">
      <c r="A24" s="152" t="s">
        <v>287</v>
      </c>
      <c r="B24" s="151">
        <v>3.1599758145038921</v>
      </c>
      <c r="C24" s="151">
        <v>3.6743855313063536</v>
      </c>
      <c r="D24" s="151">
        <v>2.7378724002758958</v>
      </c>
      <c r="E24" s="151">
        <v>3.1845547124175257</v>
      </c>
      <c r="F24" s="151">
        <v>2.6625362514365603</v>
      </c>
      <c r="G24" s="151">
        <v>1.8067524159914874</v>
      </c>
      <c r="H24" s="151">
        <v>3.5556175873592832</v>
      </c>
      <c r="I24" s="151">
        <v>3.9872767703734846</v>
      </c>
      <c r="J24" s="151">
        <v>3.3074934463855983</v>
      </c>
      <c r="K24" s="151">
        <v>3.2277042979475121</v>
      </c>
      <c r="L24" s="151">
        <v>2.4632759582141146</v>
      </c>
      <c r="M24" s="151">
        <v>3.5562632968203287</v>
      </c>
      <c r="N24" s="151">
        <v>3.5851163189076174</v>
      </c>
      <c r="O24" s="151">
        <v>4.4297429982194689</v>
      </c>
      <c r="P24" s="151">
        <v>4.4689392743680418</v>
      </c>
      <c r="Q24" s="151">
        <v>4.8780873614577267</v>
      </c>
    </row>
    <row r="25" spans="1:17" x14ac:dyDescent="0.25">
      <c r="A25" s="152" t="s">
        <v>286</v>
      </c>
      <c r="B25" s="151">
        <v>1.354275349073097</v>
      </c>
      <c r="C25" s="151">
        <v>1.5747366562741518</v>
      </c>
      <c r="D25" s="151">
        <v>1.1733738858325269</v>
      </c>
      <c r="E25" s="151">
        <v>1.3648091624646543</v>
      </c>
      <c r="F25" s="151">
        <v>1.1410869649013833</v>
      </c>
      <c r="G25" s="151">
        <v>0.77432246399635196</v>
      </c>
      <c r="H25" s="151">
        <v>1.5238361088682646</v>
      </c>
      <c r="I25" s="151">
        <v>1.7088329015886365</v>
      </c>
      <c r="J25" s="151">
        <v>1.417497191308114</v>
      </c>
      <c r="K25" s="151">
        <v>1.3833018419775054</v>
      </c>
      <c r="L25" s="151">
        <v>1.055689696377478</v>
      </c>
      <c r="M25" s="151">
        <v>1.5241128414944269</v>
      </c>
      <c r="N25" s="151">
        <v>1.5364784223889791</v>
      </c>
      <c r="O25" s="151">
        <v>1.8984612849512013</v>
      </c>
      <c r="P25" s="151">
        <v>1.9152596890148754</v>
      </c>
      <c r="Q25" s="151">
        <v>2.0906088691961693</v>
      </c>
    </row>
    <row r="26" spans="1:17" x14ac:dyDescent="0.25">
      <c r="A26" s="156" t="s">
        <v>281</v>
      </c>
      <c r="B26" s="204">
        <v>28.891207446892732</v>
      </c>
      <c r="C26" s="204">
        <v>33.594382000515239</v>
      </c>
      <c r="D26" s="204">
        <v>25.031976231093903</v>
      </c>
      <c r="E26" s="204">
        <v>29.115928799245953</v>
      </c>
      <c r="F26" s="204">
        <v>24.343188584562832</v>
      </c>
      <c r="G26" s="204">
        <v>16.518879231922167</v>
      </c>
      <c r="H26" s="204">
        <v>32.508503655856295</v>
      </c>
      <c r="I26" s="204">
        <v>36.45510190055758</v>
      </c>
      <c r="J26" s="204">
        <v>30.239940081239755</v>
      </c>
      <c r="K26" s="204">
        <v>29.510439295520111</v>
      </c>
      <c r="L26" s="204">
        <v>22.521380189386193</v>
      </c>
      <c r="M26" s="204">
        <v>32.514407285214432</v>
      </c>
      <c r="N26" s="204">
        <v>32.778206344298212</v>
      </c>
      <c r="O26" s="204">
        <v>40.500507412292286</v>
      </c>
      <c r="P26" s="204">
        <v>40.858873365650666</v>
      </c>
      <c r="Q26" s="204">
        <v>44.599655876184926</v>
      </c>
    </row>
    <row r="27" spans="1:17" x14ac:dyDescent="0.25">
      <c r="A27" s="152" t="s">
        <v>285</v>
      </c>
      <c r="B27" s="264">
        <v>16.101697623061728</v>
      </c>
      <c r="C27" s="264">
        <v>19.296379072104322</v>
      </c>
      <c r="D27" s="264">
        <v>13.950864217829391</v>
      </c>
      <c r="E27" s="264">
        <v>16.226939715199574</v>
      </c>
      <c r="F27" s="264">
        <v>13.566987897279985</v>
      </c>
      <c r="G27" s="264">
        <v>9.4883291944644892</v>
      </c>
      <c r="H27" s="264">
        <v>18.672658112915165</v>
      </c>
      <c r="I27" s="264">
        <v>20.317220341159953</v>
      </c>
      <c r="J27" s="264">
        <v>17.369610993777869</v>
      </c>
      <c r="K27" s="264">
        <v>16.950590822654373</v>
      </c>
      <c r="L27" s="264">
        <v>12.936123943423373</v>
      </c>
      <c r="M27" s="264">
        <v>18.676049116506007</v>
      </c>
      <c r="N27" s="264">
        <v>18.827573458965038</v>
      </c>
      <c r="O27" s="264">
        <v>23.26320941484131</v>
      </c>
      <c r="P27" s="264">
        <v>23.469052322814296</v>
      </c>
      <c r="Q27" s="264">
        <v>25.617731746310149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1.5779945642977007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0.9569700291118115</v>
      </c>
      <c r="C30" s="83">
        <v>0</v>
      </c>
      <c r="D30" s="83">
        <v>0.57339671184670049</v>
      </c>
      <c r="E30" s="83">
        <v>0.23185853950581425</v>
      </c>
      <c r="F30" s="83">
        <v>0.21384250827882803</v>
      </c>
      <c r="G30" s="83">
        <v>0</v>
      </c>
      <c r="H30" s="83">
        <v>0</v>
      </c>
      <c r="I30" s="83">
        <v>1.9112863440793664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13.566733029652216</v>
      </c>
      <c r="C32" s="83">
        <v>19.296379072104322</v>
      </c>
      <c r="D32" s="83">
        <v>13.377467505982692</v>
      </c>
      <c r="E32" s="83">
        <v>15.995081175693761</v>
      </c>
      <c r="F32" s="83">
        <v>13.353145389001156</v>
      </c>
      <c r="G32" s="83">
        <v>9.4883291944644892</v>
      </c>
      <c r="H32" s="83">
        <v>18.672658112915165</v>
      </c>
      <c r="I32" s="83">
        <v>18.405933997080584</v>
      </c>
      <c r="J32" s="83">
        <v>17.369610993777869</v>
      </c>
      <c r="K32" s="83">
        <v>16.950590822654373</v>
      </c>
      <c r="L32" s="83">
        <v>12.936123943423373</v>
      </c>
      <c r="M32" s="83">
        <v>18.676049116506007</v>
      </c>
      <c r="N32" s="83">
        <v>18.827573458965038</v>
      </c>
      <c r="O32" s="83">
        <v>23.26320941484131</v>
      </c>
      <c r="P32" s="83">
        <v>23.469052322814296</v>
      </c>
      <c r="Q32" s="83">
        <v>25.617731746310149</v>
      </c>
    </row>
    <row r="33" spans="1:17" x14ac:dyDescent="0.25">
      <c r="A33" s="152" t="s">
        <v>284</v>
      </c>
      <c r="B33" s="264">
        <v>12.789509823831004</v>
      </c>
      <c r="C33" s="264">
        <v>14.298002928410913</v>
      </c>
      <c r="D33" s="264">
        <v>11.081112013264512</v>
      </c>
      <c r="E33" s="264">
        <v>12.888989084046379</v>
      </c>
      <c r="F33" s="264">
        <v>10.776200687282849</v>
      </c>
      <c r="G33" s="264">
        <v>7.0305500374576786</v>
      </c>
      <c r="H33" s="264">
        <v>13.835845542941131</v>
      </c>
      <c r="I33" s="264">
        <v>16.137881559397627</v>
      </c>
      <c r="J33" s="264">
        <v>12.870329087461887</v>
      </c>
      <c r="K33" s="264">
        <v>12.559848472865738</v>
      </c>
      <c r="L33" s="264">
        <v>9.585256245962821</v>
      </c>
      <c r="M33" s="264">
        <v>13.838358168708425</v>
      </c>
      <c r="N33" s="264">
        <v>13.950632885333176</v>
      </c>
      <c r="O33" s="264">
        <v>17.237297997450977</v>
      </c>
      <c r="P33" s="264">
        <v>17.389821042836374</v>
      </c>
      <c r="Q33" s="264">
        <v>18.981924129874781</v>
      </c>
    </row>
    <row r="34" spans="1:17" x14ac:dyDescent="0.25">
      <c r="A34" s="156" t="s">
        <v>280</v>
      </c>
      <c r="B34" s="204">
        <v>73.399545939258616</v>
      </c>
      <c r="C34" s="204">
        <v>85.274458124337798</v>
      </c>
      <c r="D34" s="204">
        <v>63.468667060515997</v>
      </c>
      <c r="E34" s="204">
        <v>86.30188858319984</v>
      </c>
      <c r="F34" s="204">
        <v>57.078218094952618</v>
      </c>
      <c r="G34" s="204">
        <v>27.230961402607846</v>
      </c>
      <c r="H34" s="204">
        <v>62.784715044408372</v>
      </c>
      <c r="I34" s="204">
        <v>72.406838548545039</v>
      </c>
      <c r="J34" s="204">
        <v>48.633075612099361</v>
      </c>
      <c r="K34" s="204">
        <v>49.210583528845405</v>
      </c>
      <c r="L34" s="204">
        <v>52.336756509341939</v>
      </c>
      <c r="M34" s="204">
        <v>51.077939693209927</v>
      </c>
      <c r="N34" s="204">
        <v>48.815118235271171</v>
      </c>
      <c r="O34" s="204">
        <v>62.296339476264308</v>
      </c>
      <c r="P34" s="204">
        <v>49.075518774366088</v>
      </c>
      <c r="Q34" s="204">
        <v>64.486284418067328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4.3125052862484869</v>
      </c>
      <c r="C38" s="87">
        <v>0</v>
      </c>
      <c r="D38" s="87">
        <v>2.8735352129304785</v>
      </c>
      <c r="E38" s="87">
        <v>2.2782194495197392</v>
      </c>
      <c r="F38" s="87">
        <v>1.2896337368696305</v>
      </c>
      <c r="G38" s="87">
        <v>0</v>
      </c>
      <c r="H38" s="87">
        <v>0</v>
      </c>
      <c r="I38" s="87">
        <v>5.9102932546379305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15.286294618171038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3.1763295847008033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50.624416450138291</v>
      </c>
      <c r="C41" s="87">
        <v>85.274458124337798</v>
      </c>
      <c r="D41" s="87">
        <v>49.292691847585516</v>
      </c>
      <c r="E41" s="87">
        <v>70.632719133680098</v>
      </c>
      <c r="F41" s="87">
        <v>37.365854358082984</v>
      </c>
      <c r="G41" s="87">
        <v>16.052989712191923</v>
      </c>
      <c r="H41" s="87">
        <v>58.482315044408374</v>
      </c>
      <c r="I41" s="87">
        <v>51.408725293907104</v>
      </c>
      <c r="J41" s="87">
        <v>45.633015612099364</v>
      </c>
      <c r="K41" s="87">
        <v>38.010543528845403</v>
      </c>
      <c r="L41" s="87">
        <v>45.53098855076604</v>
      </c>
      <c r="M41" s="87">
        <v>40.640284356878681</v>
      </c>
      <c r="N41" s="87">
        <v>34.319384364703652</v>
      </c>
      <c r="O41" s="87">
        <v>50.019706527259771</v>
      </c>
      <c r="P41" s="87">
        <v>38.278493984167078</v>
      </c>
      <c r="Q41" s="87">
        <v>50.752481335000461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11.302440000000001</v>
      </c>
      <c r="E44" s="87">
        <v>13.39095</v>
      </c>
      <c r="F44" s="87">
        <v>18.422730000000001</v>
      </c>
      <c r="G44" s="87">
        <v>11.177971690415923</v>
      </c>
      <c r="H44" s="87">
        <v>4.3023999999999996</v>
      </c>
      <c r="I44" s="87">
        <v>15.087820000000004</v>
      </c>
      <c r="J44" s="87">
        <v>3.0000599999999999</v>
      </c>
      <c r="K44" s="87">
        <v>11.20004</v>
      </c>
      <c r="L44" s="87">
        <v>6.8057679585758954</v>
      </c>
      <c r="M44" s="87">
        <v>10.437655336331243</v>
      </c>
      <c r="N44" s="87">
        <v>14.495733870567516</v>
      </c>
      <c r="O44" s="87">
        <v>12.276632949004538</v>
      </c>
      <c r="P44" s="87">
        <v>10.797024790199011</v>
      </c>
      <c r="Q44" s="87">
        <v>13.733803083066865</v>
      </c>
    </row>
    <row r="45" spans="1:17" x14ac:dyDescent="0.25">
      <c r="A45" s="156" t="s">
        <v>279</v>
      </c>
      <c r="B45" s="204">
        <v>8.1256520944385802</v>
      </c>
      <c r="C45" s="204">
        <v>9.4484199376449087</v>
      </c>
      <c r="D45" s="204">
        <v>7.04024331499516</v>
      </c>
      <c r="E45" s="204">
        <v>8.1888549747879242</v>
      </c>
      <c r="F45" s="204">
        <v>6.846521789408297</v>
      </c>
      <c r="G45" s="204">
        <v>4.6459347839781104</v>
      </c>
      <c r="H45" s="204">
        <v>9.1430166532095853</v>
      </c>
      <c r="I45" s="204">
        <v>10.252997409531817</v>
      </c>
      <c r="J45" s="204">
        <v>8.5049831478486819</v>
      </c>
      <c r="K45" s="204">
        <v>8.2998110518650314</v>
      </c>
      <c r="L45" s="204">
        <v>6.3341381782648662</v>
      </c>
      <c r="M45" s="204">
        <v>9.1446770489665603</v>
      </c>
      <c r="N45" s="204">
        <v>9.2188705343338722</v>
      </c>
      <c r="O45" s="204">
        <v>11.390767709707205</v>
      </c>
      <c r="P45" s="204">
        <v>11.491558134089249</v>
      </c>
      <c r="Q45" s="204">
        <v>12.543653215177011</v>
      </c>
    </row>
    <row r="46" spans="1:17" x14ac:dyDescent="0.25">
      <c r="A46" s="72" t="s">
        <v>278</v>
      </c>
      <c r="B46" s="306">
        <v>12.46151119197571</v>
      </c>
      <c r="C46" s="306">
        <v>14.563845883443404</v>
      </c>
      <c r="D46" s="306">
        <v>10.923237301266203</v>
      </c>
      <c r="E46" s="306">
        <v>0.22701231705921998</v>
      </c>
      <c r="F46" s="306">
        <v>15.266695479795059</v>
      </c>
      <c r="G46" s="306">
        <v>21.861082814760859</v>
      </c>
      <c r="H46" s="306">
        <v>33.826494257839585</v>
      </c>
      <c r="I46" s="306">
        <v>35.933167412174527</v>
      </c>
      <c r="J46" s="306">
        <v>41.236246316835043</v>
      </c>
      <c r="K46" s="306">
        <v>38.490753252528435</v>
      </c>
      <c r="L46" s="306">
        <v>14.593970240990155</v>
      </c>
      <c r="M46" s="306">
        <v>45.550814457536731</v>
      </c>
      <c r="N46" s="306">
        <v>48.597613744190099</v>
      </c>
      <c r="O46" s="306">
        <v>58.066105989641855</v>
      </c>
      <c r="P46" s="306">
        <v>72.351945509177</v>
      </c>
      <c r="Q46" s="306">
        <v>68.058317888969754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0.99999999999999978</v>
      </c>
      <c r="C50" s="77">
        <f t="shared" si="0"/>
        <v>1</v>
      </c>
      <c r="D50" s="77">
        <f t="shared" si="0"/>
        <v>1</v>
      </c>
      <c r="E50" s="77">
        <f t="shared" si="0"/>
        <v>1.0000000000000002</v>
      </c>
      <c r="F50" s="77">
        <f t="shared" si="0"/>
        <v>1</v>
      </c>
      <c r="G50" s="77">
        <f t="shared" si="0"/>
        <v>1.0000000000000002</v>
      </c>
      <c r="H50" s="77">
        <f t="shared" si="0"/>
        <v>1</v>
      </c>
      <c r="I50" s="77">
        <f t="shared" si="0"/>
        <v>0.99999999999999989</v>
      </c>
      <c r="J50" s="77">
        <f t="shared" si="0"/>
        <v>1</v>
      </c>
      <c r="K50" s="77">
        <f t="shared" si="0"/>
        <v>1</v>
      </c>
      <c r="L50" s="77">
        <f t="shared" si="0"/>
        <v>0.99999999999999989</v>
      </c>
      <c r="M50" s="77">
        <f t="shared" si="0"/>
        <v>1.0000000000000002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7.6268467297668854E-3</v>
      </c>
      <c r="C51" s="203">
        <f t="shared" si="1"/>
        <v>7.6268467297668872E-3</v>
      </c>
      <c r="D51" s="203">
        <f t="shared" si="1"/>
        <v>7.6268467297668872E-3</v>
      </c>
      <c r="E51" s="203">
        <f t="shared" si="1"/>
        <v>7.6268467297668889E-3</v>
      </c>
      <c r="F51" s="203">
        <f t="shared" si="1"/>
        <v>7.626846729766888E-3</v>
      </c>
      <c r="G51" s="203">
        <f t="shared" si="1"/>
        <v>7.626846729766888E-3</v>
      </c>
      <c r="H51" s="203">
        <f t="shared" si="1"/>
        <v>7.626846729766888E-3</v>
      </c>
      <c r="I51" s="203">
        <f t="shared" si="1"/>
        <v>7.6268467297668863E-3</v>
      </c>
      <c r="J51" s="203">
        <f t="shared" si="1"/>
        <v>7.6268467297668889E-3</v>
      </c>
      <c r="K51" s="203">
        <f t="shared" si="1"/>
        <v>7.6268467297668863E-3</v>
      </c>
      <c r="L51" s="203">
        <f t="shared" si="1"/>
        <v>7.6268467297668863E-3</v>
      </c>
      <c r="M51" s="203">
        <f t="shared" si="1"/>
        <v>7.6268467297668889E-3</v>
      </c>
      <c r="N51" s="203">
        <f t="shared" si="1"/>
        <v>7.626846729766888E-3</v>
      </c>
      <c r="O51" s="203">
        <f t="shared" si="1"/>
        <v>7.6268467297668863E-3</v>
      </c>
      <c r="P51" s="203">
        <f t="shared" si="1"/>
        <v>7.6268467297668872E-3</v>
      </c>
      <c r="Q51" s="203">
        <f t="shared" si="1"/>
        <v>7.626846729766888E-3</v>
      </c>
    </row>
    <row r="52" spans="1:17" x14ac:dyDescent="0.25">
      <c r="A52" s="76" t="s">
        <v>82</v>
      </c>
      <c r="B52" s="202">
        <f t="shared" ref="B52:Q52" si="2">IF(B$7=0,0,B$7/B$5)</f>
        <v>1.2615794953812137E-2</v>
      </c>
      <c r="C52" s="202">
        <f t="shared" si="2"/>
        <v>1.2615794953812138E-2</v>
      </c>
      <c r="D52" s="202">
        <f t="shared" si="2"/>
        <v>1.2615794953812138E-2</v>
      </c>
      <c r="E52" s="202">
        <f t="shared" si="2"/>
        <v>1.2615794953812142E-2</v>
      </c>
      <c r="F52" s="202">
        <f t="shared" si="2"/>
        <v>1.261579495381214E-2</v>
      </c>
      <c r="G52" s="202">
        <f t="shared" si="2"/>
        <v>1.2615794953812138E-2</v>
      </c>
      <c r="H52" s="202">
        <f t="shared" si="2"/>
        <v>1.2615794953812138E-2</v>
      </c>
      <c r="I52" s="202">
        <f t="shared" si="2"/>
        <v>1.2615794953812137E-2</v>
      </c>
      <c r="J52" s="202">
        <f t="shared" si="2"/>
        <v>1.2615794953812142E-2</v>
      </c>
      <c r="K52" s="202">
        <f t="shared" si="2"/>
        <v>1.2615794953812137E-2</v>
      </c>
      <c r="L52" s="202">
        <f t="shared" si="2"/>
        <v>1.2615794953812137E-2</v>
      </c>
      <c r="M52" s="202">
        <f t="shared" si="2"/>
        <v>1.261579495381214E-2</v>
      </c>
      <c r="N52" s="202">
        <f t="shared" si="2"/>
        <v>1.261579495381214E-2</v>
      </c>
      <c r="O52" s="202">
        <f t="shared" si="2"/>
        <v>1.2615794953812137E-2</v>
      </c>
      <c r="P52" s="202">
        <f t="shared" si="2"/>
        <v>1.2615794953812138E-2</v>
      </c>
      <c r="Q52" s="202">
        <f t="shared" si="2"/>
        <v>1.261579495381214E-2</v>
      </c>
    </row>
    <row r="53" spans="1:17" x14ac:dyDescent="0.25">
      <c r="A53" s="76" t="s">
        <v>81</v>
      </c>
      <c r="B53" s="202">
        <f t="shared" ref="B53:Q53" si="3">IF(B$8=0,0,B$8/B$5)</f>
        <v>2.197007287389699E-2</v>
      </c>
      <c r="C53" s="202">
        <f t="shared" si="3"/>
        <v>2.1970072873896993E-2</v>
      </c>
      <c r="D53" s="202">
        <f t="shared" si="3"/>
        <v>2.1970072873896993E-2</v>
      </c>
      <c r="E53" s="202">
        <f t="shared" si="3"/>
        <v>2.1970072873896997E-2</v>
      </c>
      <c r="F53" s="202">
        <f t="shared" si="3"/>
        <v>2.1970072873896993E-2</v>
      </c>
      <c r="G53" s="202">
        <f t="shared" si="3"/>
        <v>2.1970072873896997E-2</v>
      </c>
      <c r="H53" s="202">
        <f t="shared" si="3"/>
        <v>2.1970072873896993E-2</v>
      </c>
      <c r="I53" s="202">
        <f t="shared" si="3"/>
        <v>2.197007287389699E-2</v>
      </c>
      <c r="J53" s="202">
        <f t="shared" si="3"/>
        <v>2.1970072873896997E-2</v>
      </c>
      <c r="K53" s="202">
        <f t="shared" si="3"/>
        <v>2.1970072873896986E-2</v>
      </c>
      <c r="L53" s="202">
        <f t="shared" si="3"/>
        <v>2.197007287389699E-2</v>
      </c>
      <c r="M53" s="202">
        <f t="shared" si="3"/>
        <v>2.1970072873896997E-2</v>
      </c>
      <c r="N53" s="202">
        <f t="shared" si="3"/>
        <v>2.1970072873896997E-2</v>
      </c>
      <c r="O53" s="202">
        <f t="shared" si="3"/>
        <v>2.197007287389699E-2</v>
      </c>
      <c r="P53" s="202">
        <f t="shared" si="3"/>
        <v>2.1970072873896993E-2</v>
      </c>
      <c r="Q53" s="202">
        <f t="shared" si="3"/>
        <v>2.1970072873896997E-2</v>
      </c>
    </row>
    <row r="54" spans="1:17" x14ac:dyDescent="0.25">
      <c r="A54" s="76" t="s">
        <v>80</v>
      </c>
      <c r="B54" s="202">
        <f t="shared" ref="B54:Q54" si="4">IF(B$9=0,0,B$9/B$5)</f>
        <v>9.4977023137838568E-3</v>
      </c>
      <c r="C54" s="202">
        <f t="shared" si="4"/>
        <v>9.4977023137838585E-3</v>
      </c>
      <c r="D54" s="202">
        <f t="shared" si="4"/>
        <v>9.4977023137838585E-3</v>
      </c>
      <c r="E54" s="202">
        <f t="shared" si="4"/>
        <v>9.4977023137838602E-3</v>
      </c>
      <c r="F54" s="202">
        <f t="shared" si="4"/>
        <v>9.4977023137838602E-3</v>
      </c>
      <c r="G54" s="202">
        <f t="shared" si="4"/>
        <v>9.4977023137838602E-3</v>
      </c>
      <c r="H54" s="202">
        <f t="shared" si="4"/>
        <v>9.4977023137838585E-3</v>
      </c>
      <c r="I54" s="202">
        <f t="shared" si="4"/>
        <v>9.4977023137838568E-3</v>
      </c>
      <c r="J54" s="202">
        <f t="shared" si="4"/>
        <v>9.4977023137838602E-3</v>
      </c>
      <c r="K54" s="202">
        <f t="shared" si="4"/>
        <v>9.4977023137838568E-3</v>
      </c>
      <c r="L54" s="202">
        <f t="shared" si="4"/>
        <v>9.4977023137838585E-3</v>
      </c>
      <c r="M54" s="202">
        <f t="shared" si="4"/>
        <v>9.4977023137838602E-3</v>
      </c>
      <c r="N54" s="202">
        <f t="shared" si="4"/>
        <v>9.4977023137838602E-3</v>
      </c>
      <c r="O54" s="202">
        <f t="shared" si="4"/>
        <v>9.4977023137838568E-3</v>
      </c>
      <c r="P54" s="202">
        <f t="shared" si="4"/>
        <v>9.4977023137838585E-3</v>
      </c>
      <c r="Q54" s="202">
        <f t="shared" si="4"/>
        <v>9.4977023137838585E-3</v>
      </c>
    </row>
    <row r="55" spans="1:17" x14ac:dyDescent="0.25">
      <c r="A55" s="129" t="s">
        <v>79</v>
      </c>
      <c r="B55" s="201">
        <f t="shared" ref="B55:Q55" si="5">IF(B$10=0,0,B$10/B$5)</f>
        <v>1.6837700256152725E-2</v>
      </c>
      <c r="C55" s="201">
        <f t="shared" si="5"/>
        <v>1.6837700256152732E-2</v>
      </c>
      <c r="D55" s="201">
        <f t="shared" si="5"/>
        <v>1.6837700256152732E-2</v>
      </c>
      <c r="E55" s="201">
        <f t="shared" si="5"/>
        <v>1.6837700256152735E-2</v>
      </c>
      <c r="F55" s="201">
        <f t="shared" si="5"/>
        <v>1.6837700256152735E-2</v>
      </c>
      <c r="G55" s="201">
        <f t="shared" si="5"/>
        <v>1.6837700256152735E-2</v>
      </c>
      <c r="H55" s="201">
        <f t="shared" si="5"/>
        <v>1.6837700256152732E-2</v>
      </c>
      <c r="I55" s="201">
        <f t="shared" si="5"/>
        <v>1.6837700256152725E-2</v>
      </c>
      <c r="J55" s="201">
        <f t="shared" si="5"/>
        <v>1.6837700256152735E-2</v>
      </c>
      <c r="K55" s="201">
        <f t="shared" si="5"/>
        <v>1.6837700256152728E-2</v>
      </c>
      <c r="L55" s="201">
        <f t="shared" si="5"/>
        <v>1.6837700256152728E-2</v>
      </c>
      <c r="M55" s="201">
        <f t="shared" si="5"/>
        <v>1.6837700256152735E-2</v>
      </c>
      <c r="N55" s="201">
        <f t="shared" si="5"/>
        <v>1.6837700256152735E-2</v>
      </c>
      <c r="O55" s="201">
        <f t="shared" si="5"/>
        <v>1.6837700256152728E-2</v>
      </c>
      <c r="P55" s="201">
        <f t="shared" si="5"/>
        <v>1.6837700256152732E-2</v>
      </c>
      <c r="Q55" s="201">
        <f t="shared" si="5"/>
        <v>1.6837700256152732E-2</v>
      </c>
    </row>
    <row r="56" spans="1:17" x14ac:dyDescent="0.25">
      <c r="A56" s="127" t="s">
        <v>283</v>
      </c>
      <c r="B56" s="200">
        <f t="shared" ref="B56:Q56" si="6">IF(B$15=0,0,B$15/B$5)</f>
        <v>6.1644730832070629E-2</v>
      </c>
      <c r="C56" s="200">
        <f t="shared" si="6"/>
        <v>6.1644730832070643E-2</v>
      </c>
      <c r="D56" s="200">
        <f t="shared" si="6"/>
        <v>6.1644730832070636E-2</v>
      </c>
      <c r="E56" s="200">
        <f t="shared" si="6"/>
        <v>6.1644730832070664E-2</v>
      </c>
      <c r="F56" s="200">
        <f t="shared" si="6"/>
        <v>6.1644730832070643E-2</v>
      </c>
      <c r="G56" s="200">
        <f t="shared" si="6"/>
        <v>6.164473083207065E-2</v>
      </c>
      <c r="H56" s="200">
        <f t="shared" si="6"/>
        <v>6.1644730832070643E-2</v>
      </c>
      <c r="I56" s="200">
        <f t="shared" si="6"/>
        <v>6.1644730832070636E-2</v>
      </c>
      <c r="J56" s="200">
        <f t="shared" si="6"/>
        <v>6.164473083207065E-2</v>
      </c>
      <c r="K56" s="200">
        <f t="shared" si="6"/>
        <v>6.1644730832070636E-2</v>
      </c>
      <c r="L56" s="200">
        <f t="shared" si="6"/>
        <v>6.1644730832070629E-2</v>
      </c>
      <c r="M56" s="200">
        <f t="shared" si="6"/>
        <v>6.1644730832070636E-2</v>
      </c>
      <c r="N56" s="200">
        <f t="shared" si="6"/>
        <v>6.1644730832070657E-2</v>
      </c>
      <c r="O56" s="200">
        <f t="shared" si="6"/>
        <v>6.1644730832070629E-2</v>
      </c>
      <c r="P56" s="200">
        <f t="shared" si="6"/>
        <v>6.1644730832070643E-2</v>
      </c>
      <c r="Q56" s="200">
        <f t="shared" si="6"/>
        <v>6.164473083207065E-2</v>
      </c>
    </row>
    <row r="57" spans="1:17" x14ac:dyDescent="0.25">
      <c r="A57" s="142" t="s">
        <v>289</v>
      </c>
      <c r="B57" s="199">
        <f t="shared" ref="B57:Q57" si="7">IF(B$16=0,0,B$16/B$5)</f>
        <v>4.3151311582449441E-2</v>
      </c>
      <c r="C57" s="199">
        <f t="shared" si="7"/>
        <v>4.3151311582449454E-2</v>
      </c>
      <c r="D57" s="199">
        <f t="shared" si="7"/>
        <v>4.3151311582449441E-2</v>
      </c>
      <c r="E57" s="199">
        <f t="shared" si="7"/>
        <v>4.3151311582449461E-2</v>
      </c>
      <c r="F57" s="199">
        <f t="shared" si="7"/>
        <v>4.3151311582449454E-2</v>
      </c>
      <c r="G57" s="199">
        <f t="shared" si="7"/>
        <v>4.3151311582449461E-2</v>
      </c>
      <c r="H57" s="199">
        <f t="shared" si="7"/>
        <v>4.3151311582449454E-2</v>
      </c>
      <c r="I57" s="199">
        <f t="shared" si="7"/>
        <v>4.3151311582449448E-2</v>
      </c>
      <c r="J57" s="199">
        <f t="shared" si="7"/>
        <v>4.3151311582449461E-2</v>
      </c>
      <c r="K57" s="199">
        <f t="shared" si="7"/>
        <v>4.3151311582449448E-2</v>
      </c>
      <c r="L57" s="199">
        <f t="shared" si="7"/>
        <v>4.3151311582449441E-2</v>
      </c>
      <c r="M57" s="199">
        <f t="shared" si="7"/>
        <v>4.3151311582449448E-2</v>
      </c>
      <c r="N57" s="199">
        <f t="shared" si="7"/>
        <v>4.3151311582449461E-2</v>
      </c>
      <c r="O57" s="199">
        <f t="shared" si="7"/>
        <v>4.3151311582449448E-2</v>
      </c>
      <c r="P57" s="199">
        <f t="shared" si="7"/>
        <v>4.3151311582449448E-2</v>
      </c>
      <c r="Q57" s="199">
        <f t="shared" si="7"/>
        <v>4.3151311582449454E-2</v>
      </c>
    </row>
    <row r="58" spans="1:17" x14ac:dyDescent="0.25">
      <c r="A58" s="142" t="s">
        <v>288</v>
      </c>
      <c r="B58" s="199">
        <f t="shared" ref="B58:Q58" si="8">IF(B$22=0,0,B$22/B$5)</f>
        <v>1.8493419249621189E-2</v>
      </c>
      <c r="C58" s="199">
        <f t="shared" si="8"/>
        <v>1.8493419249621192E-2</v>
      </c>
      <c r="D58" s="199">
        <f t="shared" si="8"/>
        <v>1.8493419249621192E-2</v>
      </c>
      <c r="E58" s="199">
        <f t="shared" si="8"/>
        <v>1.8493419249621199E-2</v>
      </c>
      <c r="F58" s="199">
        <f t="shared" si="8"/>
        <v>1.8493419249621196E-2</v>
      </c>
      <c r="G58" s="199">
        <f t="shared" si="8"/>
        <v>1.8493419249621196E-2</v>
      </c>
      <c r="H58" s="199">
        <f t="shared" si="8"/>
        <v>1.8493419249621192E-2</v>
      </c>
      <c r="I58" s="199">
        <f t="shared" si="8"/>
        <v>1.8493419249621189E-2</v>
      </c>
      <c r="J58" s="199">
        <f t="shared" si="8"/>
        <v>1.8493419249621196E-2</v>
      </c>
      <c r="K58" s="199">
        <f t="shared" si="8"/>
        <v>1.8493419249621192E-2</v>
      </c>
      <c r="L58" s="199">
        <f t="shared" si="8"/>
        <v>1.8493419249621189E-2</v>
      </c>
      <c r="M58" s="199">
        <f t="shared" si="8"/>
        <v>1.8493419249621192E-2</v>
      </c>
      <c r="N58" s="199">
        <f t="shared" si="8"/>
        <v>1.8493419249621196E-2</v>
      </c>
      <c r="O58" s="199">
        <f t="shared" si="8"/>
        <v>1.8493419249621189E-2</v>
      </c>
      <c r="P58" s="199">
        <f t="shared" si="8"/>
        <v>1.8493419249621192E-2</v>
      </c>
      <c r="Q58" s="199">
        <f t="shared" si="8"/>
        <v>1.8493419249621192E-2</v>
      </c>
    </row>
    <row r="59" spans="1:17" x14ac:dyDescent="0.25">
      <c r="A59" s="127" t="s">
        <v>282</v>
      </c>
      <c r="B59" s="200">
        <f t="shared" ref="B59:Q59" si="9">IF(B$23=0,0,B$23/B$5)</f>
        <v>3.0822365416035315E-2</v>
      </c>
      <c r="C59" s="200">
        <f t="shared" si="9"/>
        <v>3.0822365416035322E-2</v>
      </c>
      <c r="D59" s="200">
        <f t="shared" si="9"/>
        <v>3.0822365416035322E-2</v>
      </c>
      <c r="E59" s="200">
        <f t="shared" si="9"/>
        <v>3.0822365416035332E-2</v>
      </c>
      <c r="F59" s="200">
        <f t="shared" si="9"/>
        <v>3.0822365416035325E-2</v>
      </c>
      <c r="G59" s="200">
        <f t="shared" si="9"/>
        <v>3.0822365416035325E-2</v>
      </c>
      <c r="H59" s="200">
        <f t="shared" si="9"/>
        <v>3.0822365416035322E-2</v>
      </c>
      <c r="I59" s="200">
        <f t="shared" si="9"/>
        <v>3.0822365416035318E-2</v>
      </c>
      <c r="J59" s="200">
        <f t="shared" si="9"/>
        <v>3.0822365416035325E-2</v>
      </c>
      <c r="K59" s="200">
        <f t="shared" si="9"/>
        <v>3.0822365416035311E-2</v>
      </c>
      <c r="L59" s="200">
        <f t="shared" si="9"/>
        <v>3.0822365416035318E-2</v>
      </c>
      <c r="M59" s="200">
        <f t="shared" si="9"/>
        <v>3.0822365416035325E-2</v>
      </c>
      <c r="N59" s="200">
        <f t="shared" si="9"/>
        <v>3.0822365416035329E-2</v>
      </c>
      <c r="O59" s="200">
        <f t="shared" si="9"/>
        <v>3.0822365416035322E-2</v>
      </c>
      <c r="P59" s="200">
        <f t="shared" si="9"/>
        <v>3.0822365416035322E-2</v>
      </c>
      <c r="Q59" s="200">
        <f t="shared" si="9"/>
        <v>3.0822365416035325E-2</v>
      </c>
    </row>
    <row r="60" spans="1:17" x14ac:dyDescent="0.25">
      <c r="A60" s="142" t="s">
        <v>287</v>
      </c>
      <c r="B60" s="199">
        <f t="shared" ref="B60:Q60" si="10">IF(B$24=0,0,B$24/B$5)</f>
        <v>2.157565579122472E-2</v>
      </c>
      <c r="C60" s="199">
        <f t="shared" si="10"/>
        <v>2.1575655791224724E-2</v>
      </c>
      <c r="D60" s="199">
        <f t="shared" si="10"/>
        <v>2.1575655791224724E-2</v>
      </c>
      <c r="E60" s="199">
        <f t="shared" si="10"/>
        <v>2.1575655791224727E-2</v>
      </c>
      <c r="F60" s="199">
        <f t="shared" si="10"/>
        <v>2.1575655791224727E-2</v>
      </c>
      <c r="G60" s="199">
        <f t="shared" si="10"/>
        <v>2.1575655791224727E-2</v>
      </c>
      <c r="H60" s="199">
        <f t="shared" si="10"/>
        <v>2.1575655791224724E-2</v>
      </c>
      <c r="I60" s="199">
        <f t="shared" si="10"/>
        <v>2.157565579122472E-2</v>
      </c>
      <c r="J60" s="199">
        <f t="shared" si="10"/>
        <v>2.1575655791224727E-2</v>
      </c>
      <c r="K60" s="199">
        <f t="shared" si="10"/>
        <v>2.157565579122472E-2</v>
      </c>
      <c r="L60" s="199">
        <f t="shared" si="10"/>
        <v>2.157565579122472E-2</v>
      </c>
      <c r="M60" s="199">
        <f t="shared" si="10"/>
        <v>2.1575655791224727E-2</v>
      </c>
      <c r="N60" s="199">
        <f t="shared" si="10"/>
        <v>2.1575655791224727E-2</v>
      </c>
      <c r="O60" s="199">
        <f t="shared" si="10"/>
        <v>2.1575655791224724E-2</v>
      </c>
      <c r="P60" s="199">
        <f t="shared" si="10"/>
        <v>2.1575655791224724E-2</v>
      </c>
      <c r="Q60" s="199">
        <f t="shared" si="10"/>
        <v>2.1575655791224727E-2</v>
      </c>
    </row>
    <row r="61" spans="1:17" x14ac:dyDescent="0.25">
      <c r="A61" s="142" t="s">
        <v>286</v>
      </c>
      <c r="B61" s="199">
        <f t="shared" ref="B61:Q61" si="11">IF(B$25=0,0,B$25/B$5)</f>
        <v>9.2467096248105961E-3</v>
      </c>
      <c r="C61" s="199">
        <f t="shared" si="11"/>
        <v>9.2467096248105979E-3</v>
      </c>
      <c r="D61" s="199">
        <f t="shared" si="11"/>
        <v>9.2467096248105979E-3</v>
      </c>
      <c r="E61" s="199">
        <f t="shared" si="11"/>
        <v>9.2467096248105996E-3</v>
      </c>
      <c r="F61" s="199">
        <f t="shared" si="11"/>
        <v>9.2467096248105996E-3</v>
      </c>
      <c r="G61" s="199">
        <f t="shared" si="11"/>
        <v>9.2467096248105996E-3</v>
      </c>
      <c r="H61" s="199">
        <f t="shared" si="11"/>
        <v>9.2467096248105979E-3</v>
      </c>
      <c r="I61" s="199">
        <f t="shared" si="11"/>
        <v>9.2467096248105961E-3</v>
      </c>
      <c r="J61" s="199">
        <f t="shared" si="11"/>
        <v>9.2467096248105996E-3</v>
      </c>
      <c r="K61" s="199">
        <f t="shared" si="11"/>
        <v>9.2467096248105961E-3</v>
      </c>
      <c r="L61" s="199">
        <f t="shared" si="11"/>
        <v>9.2467096248105979E-3</v>
      </c>
      <c r="M61" s="199">
        <f t="shared" si="11"/>
        <v>9.2467096248105996E-3</v>
      </c>
      <c r="N61" s="199">
        <f t="shared" si="11"/>
        <v>9.2467096248105996E-3</v>
      </c>
      <c r="O61" s="199">
        <f t="shared" si="11"/>
        <v>9.2467096248105961E-3</v>
      </c>
      <c r="P61" s="199">
        <f t="shared" si="11"/>
        <v>9.2467096248105979E-3</v>
      </c>
      <c r="Q61" s="199">
        <f t="shared" si="11"/>
        <v>9.2467096248105996E-3</v>
      </c>
    </row>
    <row r="62" spans="1:17" x14ac:dyDescent="0.25">
      <c r="A62" s="127" t="s">
        <v>281</v>
      </c>
      <c r="B62" s="200">
        <f t="shared" ref="B62:Q62" si="12">IF(B$26=0,0,B$26/B$5)</f>
        <v>0.19726313866262604</v>
      </c>
      <c r="C62" s="200">
        <f t="shared" si="12"/>
        <v>0.19726313866262607</v>
      </c>
      <c r="D62" s="200">
        <f t="shared" si="12"/>
        <v>0.19726313866262604</v>
      </c>
      <c r="E62" s="200">
        <f t="shared" si="12"/>
        <v>0.1972631386626261</v>
      </c>
      <c r="F62" s="200">
        <f t="shared" si="12"/>
        <v>0.19726313866262604</v>
      </c>
      <c r="G62" s="200">
        <f t="shared" si="12"/>
        <v>0.19726313866262604</v>
      </c>
      <c r="H62" s="200">
        <f t="shared" si="12"/>
        <v>0.19726313866262599</v>
      </c>
      <c r="I62" s="200">
        <f t="shared" si="12"/>
        <v>0.19726313866262604</v>
      </c>
      <c r="J62" s="200">
        <f t="shared" si="12"/>
        <v>0.19726313866262607</v>
      </c>
      <c r="K62" s="200">
        <f t="shared" si="12"/>
        <v>0.19726313866262601</v>
      </c>
      <c r="L62" s="200">
        <f t="shared" si="12"/>
        <v>0.19726313866262604</v>
      </c>
      <c r="M62" s="200">
        <f t="shared" si="12"/>
        <v>0.19726313866262607</v>
      </c>
      <c r="N62" s="200">
        <f t="shared" si="12"/>
        <v>0.19726313866262607</v>
      </c>
      <c r="O62" s="200">
        <f t="shared" si="12"/>
        <v>0.19726313866262601</v>
      </c>
      <c r="P62" s="200">
        <f t="shared" si="12"/>
        <v>0.19726313866262604</v>
      </c>
      <c r="Q62" s="200">
        <f t="shared" si="12"/>
        <v>0.19726313866262604</v>
      </c>
    </row>
    <row r="63" spans="1:17" x14ac:dyDescent="0.25">
      <c r="A63" s="142" t="s">
        <v>285</v>
      </c>
      <c r="B63" s="199">
        <f t="shared" ref="B63:Q63" si="13">IF(B$27=0,0,B$27/B$5)</f>
        <v>0.1099390330694992</v>
      </c>
      <c r="C63" s="199">
        <f t="shared" si="13"/>
        <v>0.11330657312072986</v>
      </c>
      <c r="D63" s="199">
        <f t="shared" si="13"/>
        <v>0.10993903306949906</v>
      </c>
      <c r="E63" s="199">
        <f t="shared" si="13"/>
        <v>0.1099390330694993</v>
      </c>
      <c r="F63" s="199">
        <f t="shared" si="13"/>
        <v>0.10993903306949929</v>
      </c>
      <c r="G63" s="199">
        <f t="shared" si="13"/>
        <v>0.11330657312072964</v>
      </c>
      <c r="H63" s="199">
        <f t="shared" si="13"/>
        <v>0.11330657312072978</v>
      </c>
      <c r="I63" s="199">
        <f t="shared" si="13"/>
        <v>0.10993903306949918</v>
      </c>
      <c r="J63" s="199">
        <f t="shared" si="13"/>
        <v>0.11330657312072973</v>
      </c>
      <c r="K63" s="199">
        <f t="shared" si="13"/>
        <v>0.11330657312072974</v>
      </c>
      <c r="L63" s="199">
        <f t="shared" si="13"/>
        <v>0.11330657312072977</v>
      </c>
      <c r="M63" s="199">
        <f t="shared" si="13"/>
        <v>0.11330657312072982</v>
      </c>
      <c r="N63" s="199">
        <f t="shared" si="13"/>
        <v>0.11330657312072991</v>
      </c>
      <c r="O63" s="199">
        <f t="shared" si="13"/>
        <v>0.11330657312072964</v>
      </c>
      <c r="P63" s="199">
        <f t="shared" si="13"/>
        <v>0.11330657312072995</v>
      </c>
      <c r="Q63" s="199">
        <f t="shared" si="13"/>
        <v>0.11330657312072985</v>
      </c>
    </row>
    <row r="64" spans="1:17" x14ac:dyDescent="0.25">
      <c r="A64" s="142" t="s">
        <v>284</v>
      </c>
      <c r="B64" s="199">
        <f t="shared" ref="B64:Q64" si="14">IF(B$33=0,0,B$33/B$5)</f>
        <v>8.7324105593126838E-2</v>
      </c>
      <c r="C64" s="199">
        <f t="shared" si="14"/>
        <v>8.3956565541896205E-2</v>
      </c>
      <c r="D64" s="199">
        <f t="shared" si="14"/>
        <v>8.7324105593126977E-2</v>
      </c>
      <c r="E64" s="199">
        <f t="shared" si="14"/>
        <v>8.7324105593126797E-2</v>
      </c>
      <c r="F64" s="199">
        <f t="shared" si="14"/>
        <v>8.7324105593126755E-2</v>
      </c>
      <c r="G64" s="199">
        <f t="shared" si="14"/>
        <v>8.39565655418964E-2</v>
      </c>
      <c r="H64" s="199">
        <f t="shared" si="14"/>
        <v>8.3956565541896233E-2</v>
      </c>
      <c r="I64" s="199">
        <f t="shared" si="14"/>
        <v>8.7324105593126866E-2</v>
      </c>
      <c r="J64" s="199">
        <f t="shared" si="14"/>
        <v>8.3956565541896344E-2</v>
      </c>
      <c r="K64" s="199">
        <f t="shared" si="14"/>
        <v>8.3956565541896275E-2</v>
      </c>
      <c r="L64" s="199">
        <f t="shared" si="14"/>
        <v>8.3956565541896275E-2</v>
      </c>
      <c r="M64" s="199">
        <f t="shared" si="14"/>
        <v>8.3956565541896233E-2</v>
      </c>
      <c r="N64" s="199">
        <f t="shared" si="14"/>
        <v>8.3956565541896164E-2</v>
      </c>
      <c r="O64" s="199">
        <f t="shared" si="14"/>
        <v>8.3956565541896386E-2</v>
      </c>
      <c r="P64" s="199">
        <f t="shared" si="14"/>
        <v>8.3956565541896122E-2</v>
      </c>
      <c r="Q64" s="199">
        <f t="shared" si="14"/>
        <v>8.3956565541896205E-2</v>
      </c>
    </row>
    <row r="65" spans="1:17" x14ac:dyDescent="0.25">
      <c r="A65" s="127" t="s">
        <v>280</v>
      </c>
      <c r="B65" s="200">
        <f t="shared" ref="B65:Q65" si="15">IF(B$34=0,0,B$34/B$5)</f>
        <v>0.50115679086811549</v>
      </c>
      <c r="C65" s="200">
        <f t="shared" si="15"/>
        <v>0.50072381915236763</v>
      </c>
      <c r="D65" s="200">
        <f t="shared" si="15"/>
        <v>0.50016140777325613</v>
      </c>
      <c r="E65" s="200">
        <f t="shared" si="15"/>
        <v>0.58470336054933447</v>
      </c>
      <c r="F65" s="200">
        <f t="shared" si="15"/>
        <v>0.46252890871577873</v>
      </c>
      <c r="G65" s="200">
        <f t="shared" si="15"/>
        <v>0.32518337592169638</v>
      </c>
      <c r="H65" s="200">
        <f t="shared" si="15"/>
        <v>0.38098062220306023</v>
      </c>
      <c r="I65" s="200">
        <f t="shared" si="15"/>
        <v>0.39180250467234479</v>
      </c>
      <c r="J65" s="200">
        <f t="shared" si="15"/>
        <v>0.31724643343493775</v>
      </c>
      <c r="K65" s="200">
        <f t="shared" si="15"/>
        <v>0.32894915813039172</v>
      </c>
      <c r="L65" s="200">
        <f t="shared" si="15"/>
        <v>0.45841386139025042</v>
      </c>
      <c r="M65" s="200">
        <f t="shared" si="15"/>
        <v>0.30988707903910578</v>
      </c>
      <c r="N65" s="200">
        <f t="shared" si="15"/>
        <v>0.29377517903604955</v>
      </c>
      <c r="O65" s="200">
        <f t="shared" si="15"/>
        <v>0.3034226541208862</v>
      </c>
      <c r="P65" s="200">
        <f t="shared" si="15"/>
        <v>0.2369323984607602</v>
      </c>
      <c r="Q65" s="200">
        <f t="shared" si="15"/>
        <v>0.28522118870857299</v>
      </c>
    </row>
    <row r="66" spans="1:17" x14ac:dyDescent="0.25">
      <c r="A66" s="127" t="s">
        <v>279</v>
      </c>
      <c r="B66" s="200">
        <f t="shared" ref="B66:Q66" si="16">IF(B$45=0,0,B$45/B$5)</f>
        <v>5.5480257748863566E-2</v>
      </c>
      <c r="C66" s="200">
        <f t="shared" si="16"/>
        <v>5.5480257748863573E-2</v>
      </c>
      <c r="D66" s="200">
        <f t="shared" si="16"/>
        <v>5.5480257748863573E-2</v>
      </c>
      <c r="E66" s="200">
        <f t="shared" si="16"/>
        <v>5.5480257748863587E-2</v>
      </c>
      <c r="F66" s="200">
        <f t="shared" si="16"/>
        <v>5.548025774886358E-2</v>
      </c>
      <c r="G66" s="200">
        <f t="shared" si="16"/>
        <v>5.5480257748863587E-2</v>
      </c>
      <c r="H66" s="200">
        <f t="shared" si="16"/>
        <v>5.5480257748863573E-2</v>
      </c>
      <c r="I66" s="200">
        <f t="shared" si="16"/>
        <v>5.5480257748863566E-2</v>
      </c>
      <c r="J66" s="200">
        <f t="shared" si="16"/>
        <v>5.5480257748863587E-2</v>
      </c>
      <c r="K66" s="200">
        <f t="shared" si="16"/>
        <v>5.5480257748863566E-2</v>
      </c>
      <c r="L66" s="200">
        <f t="shared" si="16"/>
        <v>5.5480257748863566E-2</v>
      </c>
      <c r="M66" s="200">
        <f t="shared" si="16"/>
        <v>5.5480257748863587E-2</v>
      </c>
      <c r="N66" s="200">
        <f t="shared" si="16"/>
        <v>5.548025774886358E-2</v>
      </c>
      <c r="O66" s="200">
        <f t="shared" si="16"/>
        <v>5.5480257748863566E-2</v>
      </c>
      <c r="P66" s="200">
        <f t="shared" si="16"/>
        <v>5.5480257748863573E-2</v>
      </c>
      <c r="Q66" s="200">
        <f t="shared" si="16"/>
        <v>5.548025774886358E-2</v>
      </c>
    </row>
    <row r="67" spans="1:17" x14ac:dyDescent="0.25">
      <c r="A67" s="72" t="s">
        <v>278</v>
      </c>
      <c r="B67" s="71">
        <f t="shared" ref="B67:Q67" si="17">IF(B$46=0,0,B$46/B$5)</f>
        <v>8.5084599344876166E-2</v>
      </c>
      <c r="C67" s="71">
        <f t="shared" si="17"/>
        <v>8.5517571060624076E-2</v>
      </c>
      <c r="D67" s="71">
        <f t="shared" si="17"/>
        <v>8.6079982439735678E-2</v>
      </c>
      <c r="E67" s="71">
        <f t="shared" si="17"/>
        <v>1.5380296636573964E-3</v>
      </c>
      <c r="F67" s="71">
        <f t="shared" si="17"/>
        <v>0.12371248149721312</v>
      </c>
      <c r="G67" s="71">
        <f t="shared" si="17"/>
        <v>0.26105801429129555</v>
      </c>
      <c r="H67" s="71">
        <f t="shared" si="17"/>
        <v>0.20526076800993159</v>
      </c>
      <c r="I67" s="71">
        <f t="shared" si="17"/>
        <v>0.19443888554064703</v>
      </c>
      <c r="J67" s="71">
        <f t="shared" si="17"/>
        <v>0.26899495677805413</v>
      </c>
      <c r="K67" s="71">
        <f t="shared" si="17"/>
        <v>0.25729223208260005</v>
      </c>
      <c r="L67" s="71">
        <f t="shared" si="17"/>
        <v>0.12782752882274132</v>
      </c>
      <c r="M67" s="71">
        <f t="shared" si="17"/>
        <v>0.27635431117388615</v>
      </c>
      <c r="N67" s="71">
        <f t="shared" si="17"/>
        <v>0.29246621117694238</v>
      </c>
      <c r="O67" s="71">
        <f t="shared" si="17"/>
        <v>0.28281873609210567</v>
      </c>
      <c r="P67" s="71">
        <f t="shared" si="17"/>
        <v>0.34930899175223168</v>
      </c>
      <c r="Q67" s="71">
        <f t="shared" si="17"/>
        <v>0.30102020150441883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44.906362433352058</v>
      </c>
      <c r="C71" s="230">
        <f t="shared" si="18"/>
        <v>43.81089063440831</v>
      </c>
      <c r="D71" s="230">
        <f t="shared" si="18"/>
        <v>43.59169554934909</v>
      </c>
      <c r="E71" s="230">
        <f t="shared" si="18"/>
        <v>42.907344309227291</v>
      </c>
      <c r="F71" s="230">
        <f t="shared" si="18"/>
        <v>43.618392333423394</v>
      </c>
      <c r="G71" s="230">
        <f t="shared" si="18"/>
        <v>44.711272004346192</v>
      </c>
      <c r="H71" s="230">
        <f t="shared" si="18"/>
        <v>42.256784586239796</v>
      </c>
      <c r="I71" s="230">
        <f t="shared" si="18"/>
        <v>40.99851387495552</v>
      </c>
      <c r="J71" s="230">
        <f t="shared" si="18"/>
        <v>41.639662164940191</v>
      </c>
      <c r="K71" s="230">
        <f t="shared" si="18"/>
        <v>41.34833938246426</v>
      </c>
      <c r="L71" s="230">
        <f t="shared" si="18"/>
        <v>40.43817493713226</v>
      </c>
      <c r="M71" s="230">
        <f t="shared" si="18"/>
        <v>39.531241414373454</v>
      </c>
      <c r="N71" s="230">
        <f t="shared" si="18"/>
        <v>39.565972823419813</v>
      </c>
      <c r="O71" s="230">
        <f t="shared" si="18"/>
        <v>38.46600765675241</v>
      </c>
      <c r="P71" s="230">
        <f t="shared" si="18"/>
        <v>37.691457598163048</v>
      </c>
      <c r="Q71" s="230">
        <f t="shared" si="18"/>
        <v>35.786614782029609</v>
      </c>
    </row>
    <row r="72" spans="1:17" x14ac:dyDescent="0.25">
      <c r="A72" s="132" t="s">
        <v>83</v>
      </c>
      <c r="B72" s="275">
        <f>IF(B$6=0,0,B$6/TRE!B$5*1000)</f>
        <v>0.34249394347053774</v>
      </c>
      <c r="C72" s="275">
        <f>IF(C$6=0,0,C$6/TRE!C$5*1000)</f>
        <v>0.33413894796321175</v>
      </c>
      <c r="D72" s="275">
        <f>IF(D$6=0,0,D$6/TRE!D$5*1000)</f>
        <v>0.33246718064554681</v>
      </c>
      <c r="E72" s="275">
        <f>IF(E$6=0,0,E$6/TRE!E$5*1000)</f>
        <v>0.32724773862781203</v>
      </c>
      <c r="F72" s="275">
        <f>IF(F$6=0,0,F$6/TRE!F$5*1000)</f>
        <v>0.33267079292585933</v>
      </c>
      <c r="G72" s="275">
        <f>IF(G$6=0,0,G$6/TRE!G$5*1000)</f>
        <v>0.34100601867006547</v>
      </c>
      <c r="H72" s="275">
        <f>IF(H$6=0,0,H$6/TRE!H$5*1000)</f>
        <v>0.32228601933202683</v>
      </c>
      <c r="I72" s="275">
        <f>IF(I$6=0,0,I$6/TRE!I$5*1000)</f>
        <v>0.31268938147250691</v>
      </c>
      <c r="J72" s="275">
        <f>IF(J$6=0,0,J$6/TRE!J$5*1000)</f>
        <v>0.31757932121127208</v>
      </c>
      <c r="K72" s="275">
        <f>IF(K$6=0,0,K$6/TRE!K$5*1000)</f>
        <v>0.31535744700043888</v>
      </c>
      <c r="L72" s="275">
        <f>IF(L$6=0,0,L$6/TRE!L$5*1000)</f>
        <v>0.30841576227700845</v>
      </c>
      <c r="M72" s="275">
        <f>IF(M$6=0,0,M$6/TRE!M$5*1000)</f>
        <v>0.30149871930483951</v>
      </c>
      <c r="N72" s="275">
        <f>IF(N$6=0,0,N$6/TRE!N$5*1000)</f>
        <v>0.30176361043834488</v>
      </c>
      <c r="O72" s="275">
        <f>IF(O$6=0,0,O$6/TRE!O$5*1000)</f>
        <v>0.29337434470409013</v>
      </c>
      <c r="P72" s="275">
        <f>IF(P$6=0,0,P$6/TRE!P$5*1000)</f>
        <v>0.28746697012269706</v>
      </c>
      <c r="Q72" s="275">
        <f>IF(Q$6=0,0,Q$6/TRE!Q$5*1000)</f>
        <v>0.27293902591974989</v>
      </c>
    </row>
    <row r="73" spans="1:17" x14ac:dyDescent="0.25">
      <c r="A73" s="76" t="s">
        <v>82</v>
      </c>
      <c r="B73" s="274">
        <f>IF(B$7=0,0,B$7/TRE!B$5*1000)</f>
        <v>0.56652946058074183</v>
      </c>
      <c r="C73" s="274">
        <f>IF(C$7=0,0,C$7/TRE!C$5*1000)</f>
        <v>0.55270921298758391</v>
      </c>
      <c r="D73" s="274">
        <f>IF(D$7=0,0,D$7/TRE!D$5*1000)</f>
        <v>0.54994389273959332</v>
      </c>
      <c r="E73" s="274">
        <f>IF(E$7=0,0,E$7/TRE!E$5*1000)</f>
        <v>0.54131025781782971</v>
      </c>
      <c r="F73" s="274">
        <f>IF(F$7=0,0,F$7/TRE!F$5*1000)</f>
        <v>0.55028069389340095</v>
      </c>
      <c r="G73" s="274">
        <f>IF(G$7=0,0,G$7/TRE!G$5*1000)</f>
        <v>0.56406823973095255</v>
      </c>
      <c r="H73" s="274">
        <f>IF(H$7=0,0,H$7/TRE!H$5*1000)</f>
        <v>0.53310292974741058</v>
      </c>
      <c r="I73" s="274">
        <f>IF(I$7=0,0,I$7/TRE!I$5*1000)</f>
        <v>0.51722884445746076</v>
      </c>
      <c r="J73" s="274">
        <f>IF(J$7=0,0,J$7/TRE!J$5*1000)</f>
        <v>0.52531743981889467</v>
      </c>
      <c r="K73" s="274">
        <f>IF(K$7=0,0,K$7/TRE!K$5*1000)</f>
        <v>0.52164217132980428</v>
      </c>
      <c r="L73" s="274">
        <f>IF(L$7=0,0,L$7/TRE!L$5*1000)</f>
        <v>0.51015972331324577</v>
      </c>
      <c r="M73" s="274">
        <f>IF(M$7=0,0,M$7/TRE!M$5*1000)</f>
        <v>0.49871803595338199</v>
      </c>
      <c r="N73" s="274">
        <f>IF(N$7=0,0,N$7/TRE!N$5*1000)</f>
        <v>0.49915620028836788</v>
      </c>
      <c r="O73" s="274">
        <f>IF(O$7=0,0,O$7/TRE!O$5*1000)</f>
        <v>0.48527926528935605</v>
      </c>
      <c r="P73" s="274">
        <f>IF(P$7=0,0,P$7/TRE!P$5*1000)</f>
        <v>0.47550770056872949</v>
      </c>
      <c r="Q73" s="274">
        <f>IF(Q$7=0,0,Q$7/TRE!Q$5*1000)</f>
        <v>0.45147659418114811</v>
      </c>
    </row>
    <row r="74" spans="1:17" x14ac:dyDescent="0.25">
      <c r="A74" s="76" t="s">
        <v>81</v>
      </c>
      <c r="B74" s="274">
        <f>IF(B$8=0,0,B$8/TRE!B$5*1000)</f>
        <v>0.98659605516237503</v>
      </c>
      <c r="C74" s="274">
        <f>IF(C$8=0,0,C$8/TRE!C$5*1000)</f>
        <v>0.96252845990828195</v>
      </c>
      <c r="D74" s="274">
        <f>IF(D$8=0,0,D$8/TRE!D$5*1000)</f>
        <v>0.95771272791593054</v>
      </c>
      <c r="E74" s="274">
        <f>IF(E$8=0,0,E$8/TRE!E$5*1000)</f>
        <v>0.942677481299113</v>
      </c>
      <c r="F74" s="274">
        <f>IF(F$8=0,0,F$8/TRE!F$5*1000)</f>
        <v>0.95829925820754192</v>
      </c>
      <c r="G74" s="274">
        <f>IF(G$8=0,0,G$8/TRE!G$5*1000)</f>
        <v>0.98230990422011633</v>
      </c>
      <c r="H74" s="274">
        <f>IF(H$8=0,0,H$8/TRE!H$5*1000)</f>
        <v>0.9283846367762556</v>
      </c>
      <c r="I74" s="274">
        <f>IF(I$8=0,0,I$8/TRE!I$5*1000)</f>
        <v>0.90074033755424976</v>
      </c>
      <c r="J74" s="274">
        <f>IF(J$8=0,0,J$8/TRE!J$5*1000)</f>
        <v>0.91482641220818739</v>
      </c>
      <c r="K74" s="274">
        <f>IF(K$8=0,0,K$8/TRE!K$5*1000)</f>
        <v>0.90842602944736461</v>
      </c>
      <c r="L74" s="274">
        <f>IF(L$8=0,0,L$8/TRE!L$5*1000)</f>
        <v>0.88842965025619069</v>
      </c>
      <c r="M74" s="274">
        <f>IF(M$8=0,0,M$8/TRE!M$5*1000)</f>
        <v>0.86850425466939962</v>
      </c>
      <c r="N74" s="274">
        <f>IF(N$8=0,0,N$8/TRE!N$5*1000)</f>
        <v>0.86926730625716109</v>
      </c>
      <c r="O74" s="274">
        <f>IF(O$8=0,0,O$8/TRE!O$5*1000)</f>
        <v>0.84510099138673</v>
      </c>
      <c r="P74" s="274">
        <f>IF(P$8=0,0,P$8/TRE!P$5*1000)</f>
        <v>0.82808407015504071</v>
      </c>
      <c r="Q74" s="274">
        <f>IF(Q$8=0,0,Q$8/TRE!Q$5*1000)</f>
        <v>0.78623453467127002</v>
      </c>
    </row>
    <row r="75" spans="1:17" x14ac:dyDescent="0.25">
      <c r="A75" s="76" t="s">
        <v>80</v>
      </c>
      <c r="B75" s="274">
        <f>IF(B$9=0,0,B$9/TRE!B$5*1000)</f>
        <v>0.42650726238686432</v>
      </c>
      <c r="C75" s="274">
        <f>IF(C$9=0,0,C$9/TRE!C$5*1000)</f>
        <v>0.41610279734735145</v>
      </c>
      <c r="D75" s="274">
        <f>IF(D$9=0,0,D$9/TRE!D$5*1000)</f>
        <v>0.41402094768081432</v>
      </c>
      <c r="E75" s="274">
        <f>IF(E$9=0,0,E$9/TRE!E$5*1000)</f>
        <v>0.40752118332406873</v>
      </c>
      <c r="F75" s="274">
        <f>IF(F$9=0,0,F$9/TRE!F$5*1000)</f>
        <v>0.41427450578868757</v>
      </c>
      <c r="G75" s="274">
        <f>IF(G$9=0,0,G$9/TRE!G$5*1000)</f>
        <v>0.42465435156789827</v>
      </c>
      <c r="H75" s="274">
        <f>IF(H$9=0,0,H$9/TRE!H$5*1000)</f>
        <v>0.40134236073779589</v>
      </c>
      <c r="I75" s="274">
        <f>IF(I$9=0,0,I$9/TRE!I$5*1000)</f>
        <v>0.38939168009186464</v>
      </c>
      <c r="J75" s="274">
        <f>IF(J$9=0,0,J$9/TRE!J$5*1000)</f>
        <v>0.39548111568913064</v>
      </c>
      <c r="K75" s="274">
        <f>IF(K$9=0,0,K$9/TRE!K$5*1000)</f>
        <v>0.39271421862395101</v>
      </c>
      <c r="L75" s="274">
        <f>IF(L$9=0,0,L$9/TRE!L$5*1000)</f>
        <v>0.38406974766559754</v>
      </c>
      <c r="M75" s="274">
        <f>IF(M$9=0,0,M$9/TRE!M$5*1000)</f>
        <v>0.37545596304804302</v>
      </c>
      <c r="N75" s="274">
        <f>IF(N$9=0,0,N$9/TRE!N$5*1000)</f>
        <v>0.37578583163210355</v>
      </c>
      <c r="O75" s="274">
        <f>IF(O$9=0,0,O$9/TRE!O$5*1000)</f>
        <v>0.36533868992356494</v>
      </c>
      <c r="P75" s="274">
        <f>IF(P$9=0,0,P$9/TRE!P$5*1000)</f>
        <v>0.35798224403995937</v>
      </c>
      <c r="Q75" s="274">
        <f>IF(Q$9=0,0,Q$9/TRE!Q$5*1000)</f>
        <v>0.33989061401777426</v>
      </c>
    </row>
    <row r="76" spans="1:17" x14ac:dyDescent="0.25">
      <c r="A76" s="129" t="s">
        <v>79</v>
      </c>
      <c r="B76" s="273">
        <f>IF(B$10=0,0,B$10/TRE!B$5*1000)</f>
        <v>0.75611987024693916</v>
      </c>
      <c r="C76" s="273">
        <f>IF(C$10=0,0,C$10/TRE!C$5*1000)</f>
        <v>0.73767464445725628</v>
      </c>
      <c r="D76" s="273">
        <f>IF(D$10=0,0,D$10/TRE!D$5*1000)</f>
        <v>0.73398390331740704</v>
      </c>
      <c r="E76" s="273">
        <f>IF(E$10=0,0,E$10/TRE!E$5*1000)</f>
        <v>0.72246100226630983</v>
      </c>
      <c r="F76" s="273">
        <f>IF(F$10=0,0,F$10/TRE!F$5*1000)</f>
        <v>0.73443341576545362</v>
      </c>
      <c r="G76" s="273">
        <f>IF(G$10=0,0,G$10/TRE!G$5*1000)</f>
        <v>0.75283499608049431</v>
      </c>
      <c r="H76" s="273">
        <f>IF(H$10=0,0,H$10/TRE!H$5*1000)</f>
        <v>0.7115070726519207</v>
      </c>
      <c r="I76" s="273">
        <f>IF(I$10=0,0,I$10/TRE!I$5*1000)</f>
        <v>0.69032068757421983</v>
      </c>
      <c r="J76" s="273">
        <f>IF(J$10=0,0,J$10/TRE!J$5*1000)</f>
        <v>0.7011161503007266</v>
      </c>
      <c r="K76" s="273">
        <f>IF(K$10=0,0,K$10/TRE!K$5*1000)</f>
        <v>0.69621094461160848</v>
      </c>
      <c r="L76" s="273">
        <f>IF(L$10=0,0,L$10/TRE!L$5*1000)</f>
        <v>0.68088586849730082</v>
      </c>
      <c r="M76" s="273">
        <f>IF(M$10=0,0,M$10/TRE!M$5*1000)</f>
        <v>0.66561519368883126</v>
      </c>
      <c r="N76" s="273">
        <f>IF(N$10=0,0,N$10/TRE!N$5*1000)</f>
        <v>0.66619999074382774</v>
      </c>
      <c r="O76" s="273">
        <f>IF(O$10=0,0,O$10/TRE!O$5*1000)</f>
        <v>0.64767910697527276</v>
      </c>
      <c r="P76" s="273">
        <f>IF(P$10=0,0,P$10/TRE!P$5*1000)</f>
        <v>0.63463746525535969</v>
      </c>
      <c r="Q76" s="273">
        <f>IF(Q$10=0,0,Q$10/TRE!Q$5*1000)</f>
        <v>0.60256429288221913</v>
      </c>
    </row>
    <row r="77" spans="1:17" x14ac:dyDescent="0.25">
      <c r="A77" s="127" t="s">
        <v>283</v>
      </c>
      <c r="B77" s="296">
        <f>IF(B$15=0,0,B$15/TRE!B$5*1000)</f>
        <v>2.7682406248513964</v>
      </c>
      <c r="C77" s="296">
        <f>IF(C$15=0,0,C$15/TRE!C$5*1000)</f>
        <v>2.7007105606713853</v>
      </c>
      <c r="D77" s="296">
        <f>IF(D$15=0,0,D$15/TRE!D$5*1000)</f>
        <v>2.6871983386531957</v>
      </c>
      <c r="E77" s="296">
        <f>IF(E$15=0,0,E$15/TRE!E$5*1000)</f>
        <v>2.6450116906612946</v>
      </c>
      <c r="F77" s="296">
        <f>IF(F$15=0,0,F$15/TRE!F$5*1000)</f>
        <v>2.6888440547215389</v>
      </c>
      <c r="G77" s="296">
        <f>IF(G$15=0,0,G$15/TRE!G$5*1000)</f>
        <v>2.7562143278674163</v>
      </c>
      <c r="H77" s="296">
        <f>IF(H$15=0,0,H$15/TRE!H$5*1000)</f>
        <v>2.6049081116475441</v>
      </c>
      <c r="I77" s="296">
        <f>IF(I$15=0,0,I$15/TRE!I$5*1000)</f>
        <v>2.5273423523365466</v>
      </c>
      <c r="J77" s="296">
        <f>IF(J$15=0,0,J$15/TRE!J$5*1000)</f>
        <v>2.5668657660960941</v>
      </c>
      <c r="K77" s="296">
        <f>IF(K$15=0,0,K$15/TRE!K$5*1000)</f>
        <v>2.5489072515851152</v>
      </c>
      <c r="L77" s="296">
        <f>IF(L$15=0,0,L$15/TRE!L$5*1000)</f>
        <v>2.4928004093397029</v>
      </c>
      <c r="M77" s="296">
        <f>IF(M$15=0,0,M$15/TRE!M$5*1000)</f>
        <v>2.4368927364466546</v>
      </c>
      <c r="N77" s="296">
        <f>IF(N$15=0,0,N$15/TRE!N$5*1000)</f>
        <v>2.4390337448087362</v>
      </c>
      <c r="O77" s="296">
        <f>IF(O$15=0,0,O$15/TRE!O$5*1000)</f>
        <v>2.37122668818487</v>
      </c>
      <c r="P77" s="296">
        <f>IF(P$15=0,0,P$15/TRE!P$5*1000)</f>
        <v>2.3234797583071649</v>
      </c>
      <c r="Q77" s="296">
        <f>IF(Q$15=0,0,Q$15/TRE!Q$5*1000)</f>
        <v>2.2060562356292159</v>
      </c>
    </row>
    <row r="78" spans="1:17" x14ac:dyDescent="0.25">
      <c r="A78" s="127" t="s">
        <v>282</v>
      </c>
      <c r="B78" s="296">
        <f>IF(B$23=0,0,B$23/TRE!B$5*1000)</f>
        <v>1.3841203124256982</v>
      </c>
      <c r="C78" s="296">
        <f>IF(C$23=0,0,C$23/TRE!C$5*1000)</f>
        <v>1.3503552803356926</v>
      </c>
      <c r="D78" s="296">
        <f>IF(D$23=0,0,D$23/TRE!D$5*1000)</f>
        <v>1.3435991693265981</v>
      </c>
      <c r="E78" s="296">
        <f>IF(E$23=0,0,E$23/TRE!E$5*1000)</f>
        <v>1.3225058453306473</v>
      </c>
      <c r="F78" s="296">
        <f>IF(F$23=0,0,F$23/TRE!F$5*1000)</f>
        <v>1.3444220273607697</v>
      </c>
      <c r="G78" s="296">
        <f>IF(G$23=0,0,G$23/TRE!G$5*1000)</f>
        <v>1.3781071639337081</v>
      </c>
      <c r="H78" s="296">
        <f>IF(H$23=0,0,H$23/TRE!H$5*1000)</f>
        <v>1.3024540558237721</v>
      </c>
      <c r="I78" s="296">
        <f>IF(I$23=0,0,I$23/TRE!I$5*1000)</f>
        <v>1.2636711761682733</v>
      </c>
      <c r="J78" s="296">
        <f>IF(J$23=0,0,J$23/TRE!J$5*1000)</f>
        <v>1.283432883048047</v>
      </c>
      <c r="K78" s="296">
        <f>IF(K$23=0,0,K$23/TRE!K$5*1000)</f>
        <v>1.2744536257925574</v>
      </c>
      <c r="L78" s="296">
        <f>IF(L$23=0,0,L$23/TRE!L$5*1000)</f>
        <v>1.2464002046698517</v>
      </c>
      <c r="M78" s="296">
        <f>IF(M$23=0,0,M$23/TRE!M$5*1000)</f>
        <v>1.2184463682233275</v>
      </c>
      <c r="N78" s="296">
        <f>IF(N$23=0,0,N$23/TRE!N$5*1000)</f>
        <v>1.2195168724043681</v>
      </c>
      <c r="O78" s="296">
        <f>IF(O$23=0,0,O$23/TRE!O$5*1000)</f>
        <v>1.1856133440924352</v>
      </c>
      <c r="P78" s="296">
        <f>IF(P$23=0,0,P$23/TRE!P$5*1000)</f>
        <v>1.1617398791535825</v>
      </c>
      <c r="Q78" s="296">
        <f>IF(Q$23=0,0,Q$23/TRE!Q$5*1000)</f>
        <v>1.103028117814608</v>
      </c>
    </row>
    <row r="79" spans="1:17" x14ac:dyDescent="0.25">
      <c r="A79" s="127" t="s">
        <v>281</v>
      </c>
      <c r="B79" s="296">
        <f>IF(B$26=0,0,B$26/TRE!B$5*1000)</f>
        <v>8.8583699995244682</v>
      </c>
      <c r="C79" s="296">
        <f>IF(C$26=0,0,C$26/TRE!C$5*1000)</f>
        <v>8.6422737941484336</v>
      </c>
      <c r="D79" s="296">
        <f>IF(D$26=0,0,D$26/TRE!D$5*1000)</f>
        <v>8.5990346836902276</v>
      </c>
      <c r="E79" s="296">
        <f>IF(E$26=0,0,E$26/TRE!E$5*1000)</f>
        <v>8.4640374101161431</v>
      </c>
      <c r="F79" s="296">
        <f>IF(F$26=0,0,F$26/TRE!F$5*1000)</f>
        <v>8.6043009751089254</v>
      </c>
      <c r="G79" s="296">
        <f>IF(G$26=0,0,G$26/TRE!G$5*1000)</f>
        <v>8.8198858491757317</v>
      </c>
      <c r="H79" s="296">
        <f>IF(H$26=0,0,H$26/TRE!H$5*1000)</f>
        <v>8.3357059572721397</v>
      </c>
      <c r="I79" s="296">
        <f>IF(I$26=0,0,I$26/TRE!I$5*1000)</f>
        <v>8.0874955274769516</v>
      </c>
      <c r="J79" s="296">
        <f>IF(J$26=0,0,J$26/TRE!J$5*1000)</f>
        <v>8.2139704515074996</v>
      </c>
      <c r="K79" s="296">
        <f>IF(K$26=0,0,K$26/TRE!K$5*1000)</f>
        <v>8.1565032050723669</v>
      </c>
      <c r="L79" s="296">
        <f>IF(L$26=0,0,L$26/TRE!L$5*1000)</f>
        <v>7.9769613098870513</v>
      </c>
      <c r="M79" s="296">
        <f>IF(M$26=0,0,M$26/TRE!M$5*1000)</f>
        <v>7.7980567566292942</v>
      </c>
      <c r="N79" s="296">
        <f>IF(N$26=0,0,N$26/TRE!N$5*1000)</f>
        <v>7.8049079833879542</v>
      </c>
      <c r="O79" s="296">
        <f>IF(O$26=0,0,O$26/TRE!O$5*1000)</f>
        <v>7.5879254021915843</v>
      </c>
      <c r="P79" s="296">
        <f>IF(P$26=0,0,P$26/TRE!P$5*1000)</f>
        <v>7.4351352265829265</v>
      </c>
      <c r="Q79" s="296">
        <f>IF(Q$26=0,0,Q$26/TRE!Q$5*1000)</f>
        <v>7.0593799540134903</v>
      </c>
    </row>
    <row r="80" spans="1:17" x14ac:dyDescent="0.25">
      <c r="A80" s="127" t="s">
        <v>280</v>
      </c>
      <c r="B80" s="296">
        <f>IF(B$34=0,0,B$34/TRE!B$5*1000)</f>
        <v>22.50512848665922</v>
      </c>
      <c r="C80" s="296">
        <f>IF(C$34=0,0,C$34/TRE!C$5*1000)</f>
        <v>21.93715647892763</v>
      </c>
      <c r="D80" s="296">
        <f>IF(D$34=0,0,D$34/TRE!D$5*1000)</f>
        <v>21.802883813185623</v>
      </c>
      <c r="E80" s="296">
        <f>IF(E$34=0,0,E$34/TRE!E$5*1000)</f>
        <v>25.088068409852557</v>
      </c>
      <c r="F80" s="296">
        <f>IF(F$34=0,0,F$34/TRE!F$5*1000)</f>
        <v>20.174767405915013</v>
      </c>
      <c r="G80" s="296">
        <f>IF(G$34=0,0,G$34/TRE!G$5*1000)</f>
        <v>14.539362372126524</v>
      </c>
      <c r="H80" s="296">
        <f>IF(H$34=0,0,H$34/TRE!H$5*1000)</f>
        <v>16.099016083966323</v>
      </c>
      <c r="I80" s="296">
        <f>IF(I$34=0,0,I$34/TRE!I$5*1000)</f>
        <v>16.063320424051454</v>
      </c>
      <c r="J80" s="296">
        <f>IF(J$34=0,0,J$34/TRE!J$5*1000)</f>
        <v>13.210034311262993</v>
      </c>
      <c r="K80" s="296">
        <f>IF(K$34=0,0,K$34/TRE!K$5*1000)</f>
        <v>13.601501429951341</v>
      </c>
      <c r="L80" s="296">
        <f>IF(L$34=0,0,L$34/TRE!L$5*1000)</f>
        <v>18.537419920505251</v>
      </c>
      <c r="M80" s="296">
        <f>IF(M$34=0,0,M$34/TRE!M$5*1000)</f>
        <v>12.250220932689915</v>
      </c>
      <c r="N80" s="296">
        <f>IF(N$34=0,0,N$34/TRE!N$5*1000)</f>
        <v>11.623500749935625</v>
      </c>
      <c r="O80" s="296">
        <f>IF(O$34=0,0,O$34/TRE!O$5*1000)</f>
        <v>11.671458136646145</v>
      </c>
      <c r="P80" s="296">
        <f>IF(P$34=0,0,P$34/TRE!P$5*1000)</f>
        <v>8.9303274502148131</v>
      </c>
      <c r="Q80" s="296">
        <f>IF(Q$34=0,0,Q$34/TRE!Q$5*1000)</f>
        <v>10.207100807986276</v>
      </c>
    </row>
    <row r="81" spans="1:17" x14ac:dyDescent="0.25">
      <c r="A81" s="127" t="s">
        <v>279</v>
      </c>
      <c r="B81" s="296">
        <f>IF(B$45=0,0,B$45/TRE!B$5*1000)</f>
        <v>2.4914165623662567</v>
      </c>
      <c r="C81" s="296">
        <f>IF(C$45=0,0,C$45/TRE!C$5*1000)</f>
        <v>2.4306395046042466</v>
      </c>
      <c r="D81" s="296">
        <f>IF(D$45=0,0,D$45/TRE!D$5*1000)</f>
        <v>2.4184785047878763</v>
      </c>
      <c r="E81" s="296">
        <f>IF(E$45=0,0,E$45/TRE!E$5*1000)</f>
        <v>2.3805105215951654</v>
      </c>
      <c r="F81" s="296">
        <f>IF(F$45=0,0,F$45/TRE!F$5*1000)</f>
        <v>2.4199596492493849</v>
      </c>
      <c r="G81" s="296">
        <f>IF(G$45=0,0,G$45/TRE!G$5*1000)</f>
        <v>2.4805928950806746</v>
      </c>
      <c r="H81" s="296">
        <f>IF(H$45=0,0,H$45/TRE!H$5*1000)</f>
        <v>2.3444173004827897</v>
      </c>
      <c r="I81" s="296">
        <f>IF(I$45=0,0,I$45/TRE!I$5*1000)</f>
        <v>2.2746081171028916</v>
      </c>
      <c r="J81" s="296">
        <f>IF(J$45=0,0,J$45/TRE!J$5*1000)</f>
        <v>2.3101791894864845</v>
      </c>
      <c r="K81" s="296">
        <f>IF(K$45=0,0,K$45/TRE!K$5*1000)</f>
        <v>2.2940165264266037</v>
      </c>
      <c r="L81" s="296">
        <f>IF(L$45=0,0,L$45/TRE!L$5*1000)</f>
        <v>2.2435203684057332</v>
      </c>
      <c r="M81" s="296">
        <f>IF(M$45=0,0,M$45/TRE!M$5*1000)</f>
        <v>2.1932034628019892</v>
      </c>
      <c r="N81" s="296">
        <f>IF(N$45=0,0,N$45/TRE!N$5*1000)</f>
        <v>2.195130370327862</v>
      </c>
      <c r="O81" s="296">
        <f>IF(O$45=0,0,O$45/TRE!O$5*1000)</f>
        <v>2.1341040193663829</v>
      </c>
      <c r="P81" s="296">
        <f>IF(P$45=0,0,P$45/TRE!P$5*1000)</f>
        <v>2.0911317824764484</v>
      </c>
      <c r="Q81" s="296">
        <f>IF(Q$45=0,0,Q$45/TRE!Q$5*1000)</f>
        <v>1.985450612066294</v>
      </c>
    </row>
    <row r="82" spans="1:17" x14ac:dyDescent="0.25">
      <c r="A82" s="72" t="s">
        <v>278</v>
      </c>
      <c r="B82" s="295">
        <f>IF(B$46=0,0,B$46/TRE!B$5*1000)</f>
        <v>3.8208398556775585</v>
      </c>
      <c r="C82" s="295">
        <f>IF(C$46=0,0,C$46/TRE!C$5*1000)</f>
        <v>3.7466009530572428</v>
      </c>
      <c r="D82" s="295">
        <f>IF(D$46=0,0,D$46/TRE!D$5*1000)</f>
        <v>3.7523723874062731</v>
      </c>
      <c r="E82" s="295">
        <f>IF(E$46=0,0,E$46/TRE!E$5*1000)</f>
        <v>6.5992768336352939E-2</v>
      </c>
      <c r="F82" s="295">
        <f>IF(F$46=0,0,F$46/TRE!F$5*1000)</f>
        <v>5.3961395544868251</v>
      </c>
      <c r="G82" s="295">
        <f>IF(G$46=0,0,G$46/TRE!G$5*1000)</f>
        <v>11.67223588589261</v>
      </c>
      <c r="H82" s="295">
        <f>IF(H$46=0,0,H$46/TRE!H$5*1000)</f>
        <v>8.6736600578018201</v>
      </c>
      <c r="I82" s="295">
        <f>IF(I$46=0,0,I$46/TRE!I$5*1000)</f>
        <v>7.9717053466691077</v>
      </c>
      <c r="J82" s="295">
        <f>IF(J$46=0,0,J$46/TRE!J$5*1000)</f>
        <v>11.200859124310862</v>
      </c>
      <c r="K82" s="295">
        <f>IF(K$46=0,0,K$46/TRE!K$5*1000)</f>
        <v>10.638606532623106</v>
      </c>
      <c r="L82" s="295">
        <f>IF(L$46=0,0,L$46/TRE!L$5*1000)</f>
        <v>5.1691119723153305</v>
      </c>
      <c r="M82" s="295">
        <f>IF(M$46=0,0,M$46/TRE!M$5*1000)</f>
        <v>10.924628990917773</v>
      </c>
      <c r="N82" s="295">
        <f>IF(N$46=0,0,N$46/TRE!N$5*1000)</f>
        <v>11.571710163195458</v>
      </c>
      <c r="O82" s="295">
        <f>IF(O$46=0,0,O$46/TRE!O$5*1000)</f>
        <v>10.878907667991975</v>
      </c>
      <c r="P82" s="295">
        <f>IF(P$46=0,0,P$46/TRE!P$5*1000)</f>
        <v>13.165965051286324</v>
      </c>
      <c r="Q82" s="295">
        <f>IF(Q$46=0,0,Q$46/TRE!Q$5*1000)</f>
        <v>10.772493992847565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55.559986580099654</v>
      </c>
      <c r="C5" s="96">
        <v>66.219956462383024</v>
      </c>
      <c r="D5" s="96">
        <v>49.590180918782679</v>
      </c>
      <c r="E5" s="96">
        <v>58.600771009665898</v>
      </c>
      <c r="F5" s="96">
        <v>48.196125404112045</v>
      </c>
      <c r="G5" s="96">
        <v>31.905670029266332</v>
      </c>
      <c r="H5" s="96">
        <v>66.436209945543553</v>
      </c>
      <c r="I5" s="96">
        <v>76.788205529419187</v>
      </c>
      <c r="J5" s="96">
        <v>62.715955848785235</v>
      </c>
      <c r="K5" s="96">
        <v>61.634222088886602</v>
      </c>
      <c r="L5" s="96">
        <v>48.095868564618669</v>
      </c>
      <c r="M5" s="96">
        <v>71.02965501715569</v>
      </c>
      <c r="N5" s="96">
        <v>71.543083324687814</v>
      </c>
      <c r="O5" s="96">
        <v>90.925912318428217</v>
      </c>
      <c r="P5" s="96">
        <v>93.615502167999153</v>
      </c>
      <c r="Q5" s="96">
        <v>107.6255059320661</v>
      </c>
    </row>
    <row r="6" spans="1:17" x14ac:dyDescent="0.25">
      <c r="A6" s="132" t="s">
        <v>83</v>
      </c>
      <c r="B6" s="160">
        <v>0.34605186299232349</v>
      </c>
      <c r="C6" s="160">
        <v>0.40238534504740447</v>
      </c>
      <c r="D6" s="160">
        <v>0.29982692918157178</v>
      </c>
      <c r="E6" s="160">
        <v>0.34874352074940868</v>
      </c>
      <c r="F6" s="160">
        <v>0.29157679810877685</v>
      </c>
      <c r="G6" s="160">
        <v>0.19785912178504914</v>
      </c>
      <c r="H6" s="160">
        <v>0.41163722186514617</v>
      </c>
      <c r="I6" s="160">
        <v>0.47425942585988068</v>
      </c>
      <c r="J6" s="160">
        <v>0.39340382753796682</v>
      </c>
      <c r="K6" s="160">
        <v>0.38391345154770151</v>
      </c>
      <c r="L6" s="160">
        <v>0.29298990487877424</v>
      </c>
      <c r="M6" s="160">
        <v>0.44444604916434455</v>
      </c>
      <c r="N6" s="160">
        <v>0.448051972180397</v>
      </c>
      <c r="O6" s="160">
        <v>0.56979903279489752</v>
      </c>
      <c r="P6" s="160">
        <v>0.59437754126323383</v>
      </c>
      <c r="Q6" s="160">
        <v>0.67667465509543967</v>
      </c>
    </row>
    <row r="7" spans="1:17" x14ac:dyDescent="0.25">
      <c r="A7" s="76" t="s">
        <v>82</v>
      </c>
      <c r="B7" s="159">
        <v>0.14505001406580278</v>
      </c>
      <c r="C7" s="159">
        <v>0.16866257980611907</v>
      </c>
      <c r="D7" s="159">
        <v>0.12567451571864011</v>
      </c>
      <c r="E7" s="159">
        <v>0.14617824089327749</v>
      </c>
      <c r="F7" s="159">
        <v>0.12221641664121895</v>
      </c>
      <c r="G7" s="159">
        <v>8.293400922567902E-2</v>
      </c>
      <c r="H7" s="159">
        <v>0.17254056748965388</v>
      </c>
      <c r="I7" s="159">
        <v>0.19878909420389759</v>
      </c>
      <c r="J7" s="159">
        <v>0.1648979150827129</v>
      </c>
      <c r="K7" s="159">
        <v>0.16091995883368587</v>
      </c>
      <c r="L7" s="159">
        <v>0.12280873004503132</v>
      </c>
      <c r="M7" s="159">
        <v>0.18629261268912378</v>
      </c>
      <c r="N7" s="159">
        <v>0.18780406007644854</v>
      </c>
      <c r="O7" s="159">
        <v>0.23883517634295798</v>
      </c>
      <c r="P7" s="159">
        <v>0.24913742690222665</v>
      </c>
      <c r="Q7" s="159">
        <v>0.28363282714574806</v>
      </c>
    </row>
    <row r="8" spans="1:17" x14ac:dyDescent="0.25">
      <c r="A8" s="76" t="s">
        <v>81</v>
      </c>
      <c r="B8" s="159">
        <v>1.3700052339912199</v>
      </c>
      <c r="C8" s="159">
        <v>1.5930271954887181</v>
      </c>
      <c r="D8" s="159">
        <v>1.1870026033623178</v>
      </c>
      <c r="E8" s="159">
        <v>1.3806613974443884</v>
      </c>
      <c r="F8" s="159">
        <v>1.1543406703991266</v>
      </c>
      <c r="G8" s="159">
        <v>0.7833162061157195</v>
      </c>
      <c r="H8" s="159">
        <v>1.6296549990640139</v>
      </c>
      <c r="I8" s="159">
        <v>1.8775737546372364</v>
      </c>
      <c r="J8" s="159">
        <v>1.5574697334056824</v>
      </c>
      <c r="K8" s="159">
        <v>1.5198977213183016</v>
      </c>
      <c r="L8" s="159">
        <v>1.1599351025583544</v>
      </c>
      <c r="M8" s="159">
        <v>1.7595438103316272</v>
      </c>
      <c r="N8" s="159">
        <v>1.7738195127152052</v>
      </c>
      <c r="O8" s="159">
        <v>2.2558111680198092</v>
      </c>
      <c r="P8" s="159">
        <v>2.3531164821832684</v>
      </c>
      <c r="Q8" s="159">
        <v>2.6789274046200422</v>
      </c>
    </row>
    <row r="9" spans="1:17" x14ac:dyDescent="0.25">
      <c r="A9" s="76" t="s">
        <v>80</v>
      </c>
      <c r="B9" s="159">
        <v>0.42630100886089717</v>
      </c>
      <c r="C9" s="159">
        <v>0.49569817963486607</v>
      </c>
      <c r="D9" s="159">
        <v>0.36935655045615001</v>
      </c>
      <c r="E9" s="159">
        <v>0.42961685986493919</v>
      </c>
      <c r="F9" s="159">
        <v>0.35919322069061971</v>
      </c>
      <c r="G9" s="159">
        <v>0.24374249137092122</v>
      </c>
      <c r="H9" s="159">
        <v>0.50709555916970039</v>
      </c>
      <c r="I9" s="159">
        <v>0.58423980139168319</v>
      </c>
      <c r="J9" s="159">
        <v>0.48463385551227051</v>
      </c>
      <c r="K9" s="159">
        <v>0.4729426690405793</v>
      </c>
      <c r="L9" s="159">
        <v>0.36093402577246203</v>
      </c>
      <c r="M9" s="159">
        <v>0.54751272686314945</v>
      </c>
      <c r="N9" s="159">
        <v>0.55195486049689313</v>
      </c>
      <c r="O9" s="159">
        <v>0.70193496555115131</v>
      </c>
      <c r="P9" s="159">
        <v>0.73221321016381014</v>
      </c>
      <c r="Q9" s="159">
        <v>0.83359495782915249</v>
      </c>
    </row>
    <row r="10" spans="1:17" x14ac:dyDescent="0.25">
      <c r="A10" s="129" t="s">
        <v>79</v>
      </c>
      <c r="B10" s="158">
        <v>1.1522027663942336</v>
      </c>
      <c r="C10" s="158">
        <v>1.4234711800655624</v>
      </c>
      <c r="D10" s="158">
        <v>0.99829376514629087</v>
      </c>
      <c r="E10" s="158">
        <v>1.1611648204837066</v>
      </c>
      <c r="F10" s="158">
        <v>0.97082440329112807</v>
      </c>
      <c r="G10" s="158">
        <v>0.69994288072523936</v>
      </c>
      <c r="H10" s="158">
        <v>1.4562004535683544</v>
      </c>
      <c r="I10" s="158">
        <v>1.5790784009633181</v>
      </c>
      <c r="J10" s="158">
        <v>1.391698324803071</v>
      </c>
      <c r="K10" s="158">
        <v>1.3581253409049188</v>
      </c>
      <c r="L10" s="158">
        <v>1.0364758328759509</v>
      </c>
      <c r="M10" s="158">
        <v>1.5722643726125607</v>
      </c>
      <c r="N10" s="158">
        <v>1.5850206212037741</v>
      </c>
      <c r="O10" s="158">
        <v>2.0157108393627379</v>
      </c>
      <c r="P10" s="158">
        <v>2.1026593301174206</v>
      </c>
      <c r="Q10" s="158">
        <v>2.3937921240538369</v>
      </c>
    </row>
    <row r="11" spans="1:17" x14ac:dyDescent="0.25">
      <c r="A11" s="92" t="s">
        <v>125</v>
      </c>
      <c r="B11" s="91">
        <v>0.1882685226664759</v>
      </c>
      <c r="C11" s="91">
        <v>0</v>
      </c>
      <c r="D11" s="91">
        <v>0.16311998012243847</v>
      </c>
      <c r="E11" s="91">
        <v>0.18973291134240516</v>
      </c>
      <c r="F11" s="91">
        <v>0.15863151999554023</v>
      </c>
      <c r="G11" s="91">
        <v>0</v>
      </c>
      <c r="H11" s="91">
        <v>0</v>
      </c>
      <c r="I11" s="91">
        <v>0.25801947920526436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0.31330269239834146</v>
      </c>
      <c r="C12" s="91">
        <v>0.36430496543168184</v>
      </c>
      <c r="D12" s="91">
        <v>0.27145232900594751</v>
      </c>
      <c r="E12" s="91">
        <v>0.31573962082582513</v>
      </c>
      <c r="F12" s="91">
        <v>0.2639829622601797</v>
      </c>
      <c r="G12" s="91">
        <v>0.17913440787400811</v>
      </c>
      <c r="H12" s="91">
        <v>0.3726812761143396</v>
      </c>
      <c r="I12" s="91">
        <v>0.42937712784539561</v>
      </c>
      <c r="J12" s="91">
        <v>0.35617342817250486</v>
      </c>
      <c r="K12" s="91">
        <v>0.34758118906732566</v>
      </c>
      <c r="L12" s="91">
        <v>0.26526233741469618</v>
      </c>
      <c r="M12" s="91">
        <v>0.40238518765634762</v>
      </c>
      <c r="N12" s="91">
        <v>0.40564985839021223</v>
      </c>
      <c r="O12" s="91">
        <v>0.51587519153038741</v>
      </c>
      <c r="P12" s="91">
        <v>0.53812767360541103</v>
      </c>
      <c r="Q12" s="91">
        <v>0.61263646866661492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0.65063155132941619</v>
      </c>
      <c r="C14" s="157">
        <v>1.0591662146338805</v>
      </c>
      <c r="D14" s="157">
        <v>0.56372145601790491</v>
      </c>
      <c r="E14" s="157">
        <v>0.65569228831547643</v>
      </c>
      <c r="F14" s="157">
        <v>0.54820992103540811</v>
      </c>
      <c r="G14" s="157">
        <v>0.52080847285123122</v>
      </c>
      <c r="H14" s="157">
        <v>1.0835191774540147</v>
      </c>
      <c r="I14" s="157">
        <v>0.89168179391265823</v>
      </c>
      <c r="J14" s="157">
        <v>1.0355248966305661</v>
      </c>
      <c r="K14" s="157">
        <v>1.0105441518375931</v>
      </c>
      <c r="L14" s="157">
        <v>0.77121349546125473</v>
      </c>
      <c r="M14" s="157">
        <v>1.1698791849562131</v>
      </c>
      <c r="N14" s="157">
        <v>1.1793707628135619</v>
      </c>
      <c r="O14" s="157">
        <v>1.4998356478323502</v>
      </c>
      <c r="P14" s="157">
        <v>1.5645316565120095</v>
      </c>
      <c r="Q14" s="157">
        <v>1.7811556553872221</v>
      </c>
    </row>
    <row r="15" spans="1:17" x14ac:dyDescent="0.25">
      <c r="A15" s="156" t="s">
        <v>283</v>
      </c>
      <c r="B15" s="204">
        <v>3.1934584296303323</v>
      </c>
      <c r="C15" s="204">
        <v>3.7427469576356436</v>
      </c>
      <c r="D15" s="204">
        <v>2.7830855186696839</v>
      </c>
      <c r="E15" s="204">
        <v>3.2414881023394626</v>
      </c>
      <c r="F15" s="204">
        <v>2.7099374276683492</v>
      </c>
      <c r="G15" s="204">
        <v>1.8403667907294472</v>
      </c>
      <c r="H15" s="204">
        <v>3.828802362580729</v>
      </c>
      <c r="I15" s="204">
        <v>4.3905513119512225</v>
      </c>
      <c r="J15" s="204">
        <v>3.6592062726998167</v>
      </c>
      <c r="K15" s="204">
        <v>3.5709324916052303</v>
      </c>
      <c r="L15" s="204">
        <v>2.7252162351335167</v>
      </c>
      <c r="M15" s="204">
        <v>4.1339703814189921</v>
      </c>
      <c r="N15" s="204">
        <v>4.167510512946917</v>
      </c>
      <c r="O15" s="204">
        <v>5.2999285950774233</v>
      </c>
      <c r="P15" s="204">
        <v>5.5285431281992752</v>
      </c>
      <c r="Q15" s="204">
        <v>6.294021484229849</v>
      </c>
    </row>
    <row r="16" spans="1:17" x14ac:dyDescent="0.25">
      <c r="A16" s="152" t="s">
        <v>289</v>
      </c>
      <c r="B16" s="264">
        <v>2.0756873498915964</v>
      </c>
      <c r="C16" s="264">
        <v>2.4430148951769635</v>
      </c>
      <c r="D16" s="264">
        <v>1.8146241225422794</v>
      </c>
      <c r="E16" s="264">
        <v>2.1150227847734588</v>
      </c>
      <c r="F16" s="264">
        <v>1.7681245166480126</v>
      </c>
      <c r="G16" s="264">
        <v>1.2012683553635941</v>
      </c>
      <c r="H16" s="264">
        <v>2.4991861080510871</v>
      </c>
      <c r="I16" s="264">
        <v>2.8586610746447083</v>
      </c>
      <c r="J16" s="264">
        <v>2.3884851233378224</v>
      </c>
      <c r="K16" s="264">
        <v>2.3308659028805847</v>
      </c>
      <c r="L16" s="264">
        <v>1.7788388930292731</v>
      </c>
      <c r="M16" s="264">
        <v>2.698379380797606</v>
      </c>
      <c r="N16" s="264">
        <v>2.7202721354605282</v>
      </c>
      <c r="O16" s="264">
        <v>3.4594389221888009</v>
      </c>
      <c r="P16" s="264">
        <v>3.60866319943554</v>
      </c>
      <c r="Q16" s="264">
        <v>4.1083162742722168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0.1901470496687884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0.11531410295956916</v>
      </c>
      <c r="C19" s="83">
        <v>0</v>
      </c>
      <c r="D19" s="83">
        <v>6.9093833093119159E-2</v>
      </c>
      <c r="E19" s="83">
        <v>2.793876368463041E-2</v>
      </c>
      <c r="F19" s="83">
        <v>2.5767846710605957E-2</v>
      </c>
      <c r="G19" s="83">
        <v>0</v>
      </c>
      <c r="H19" s="83">
        <v>0</v>
      </c>
      <c r="I19" s="83">
        <v>0.25014510048694255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1.7702261972632387</v>
      </c>
      <c r="C21" s="83">
        <v>2.4430148951769635</v>
      </c>
      <c r="D21" s="83">
        <v>1.7455302894491602</v>
      </c>
      <c r="E21" s="83">
        <v>2.0870840210888284</v>
      </c>
      <c r="F21" s="83">
        <v>1.7423566699374067</v>
      </c>
      <c r="G21" s="83">
        <v>1.2012683553635941</v>
      </c>
      <c r="H21" s="83">
        <v>2.4991861080510871</v>
      </c>
      <c r="I21" s="83">
        <v>2.6085159741577657</v>
      </c>
      <c r="J21" s="83">
        <v>2.3884851233378224</v>
      </c>
      <c r="K21" s="83">
        <v>2.3308659028805847</v>
      </c>
      <c r="L21" s="83">
        <v>1.7788388930292731</v>
      </c>
      <c r="M21" s="83">
        <v>2.698379380797606</v>
      </c>
      <c r="N21" s="83">
        <v>2.7202721354605282</v>
      </c>
      <c r="O21" s="83">
        <v>3.4594389221888009</v>
      </c>
      <c r="P21" s="83">
        <v>3.60866319943554</v>
      </c>
      <c r="Q21" s="83">
        <v>4.1083162742722168</v>
      </c>
    </row>
    <row r="22" spans="1:17" x14ac:dyDescent="0.25">
      <c r="A22" s="152" t="s">
        <v>288</v>
      </c>
      <c r="B22" s="264">
        <v>1.1177710797387359</v>
      </c>
      <c r="C22" s="264">
        <v>1.2997320624586801</v>
      </c>
      <c r="D22" s="264">
        <v>0.96846139612740445</v>
      </c>
      <c r="E22" s="264">
        <v>1.1264653175660035</v>
      </c>
      <c r="F22" s="264">
        <v>0.94181291102033671</v>
      </c>
      <c r="G22" s="264">
        <v>0.63909843536585298</v>
      </c>
      <c r="H22" s="264">
        <v>1.3296162545296419</v>
      </c>
      <c r="I22" s="264">
        <v>1.531890237306514</v>
      </c>
      <c r="J22" s="264">
        <v>1.2707211493619941</v>
      </c>
      <c r="K22" s="264">
        <v>1.2400665887246458</v>
      </c>
      <c r="L22" s="264">
        <v>0.94637734210424374</v>
      </c>
      <c r="M22" s="264">
        <v>1.4355910006213863</v>
      </c>
      <c r="N22" s="264">
        <v>1.4472383774863888</v>
      </c>
      <c r="O22" s="264">
        <v>1.8404896728886226</v>
      </c>
      <c r="P22" s="264">
        <v>1.9198799287637349</v>
      </c>
      <c r="Q22" s="264">
        <v>2.1857052099576322</v>
      </c>
    </row>
    <row r="23" spans="1:17" x14ac:dyDescent="0.25">
      <c r="A23" s="156" t="s">
        <v>282</v>
      </c>
      <c r="B23" s="204">
        <v>1.3794714515823288</v>
      </c>
      <c r="C23" s="204">
        <v>1.6040344104152757</v>
      </c>
      <c r="D23" s="204">
        <v>1.1952043420461225</v>
      </c>
      <c r="E23" s="204">
        <v>1.3902012450913774</v>
      </c>
      <c r="F23" s="204">
        <v>1.1623167274893837</v>
      </c>
      <c r="G23" s="204">
        <v>0.78872862459833448</v>
      </c>
      <c r="H23" s="204">
        <v>1.6409152982488839</v>
      </c>
      <c r="I23" s="204">
        <v>1.8905470785806586</v>
      </c>
      <c r="J23" s="204">
        <v>1.5682312597284933</v>
      </c>
      <c r="K23" s="204">
        <v>1.5303996392593844</v>
      </c>
      <c r="L23" s="204">
        <v>1.1679498150572216</v>
      </c>
      <c r="M23" s="204">
        <v>1.7717015920367114</v>
      </c>
      <c r="N23" s="204">
        <v>1.7860759341201069</v>
      </c>
      <c r="O23" s="204">
        <v>2.2713979693188957</v>
      </c>
      <c r="P23" s="204">
        <v>2.3693756263711179</v>
      </c>
      <c r="Q23" s="204">
        <v>2.6974377789556496</v>
      </c>
    </row>
    <row r="24" spans="1:17" x14ac:dyDescent="0.25">
      <c r="A24" s="152" t="s">
        <v>287</v>
      </c>
      <c r="B24" s="151">
        <v>0.90042670312287054</v>
      </c>
      <c r="C24" s="151">
        <v>1.0470063836472698</v>
      </c>
      <c r="D24" s="151">
        <v>0.78014945799152047</v>
      </c>
      <c r="E24" s="151">
        <v>0.90743039470594722</v>
      </c>
      <c r="F24" s="151">
        <v>0.75868262276638221</v>
      </c>
      <c r="G24" s="151">
        <v>0.51482929515582598</v>
      </c>
      <c r="H24" s="151">
        <v>1.0710797605933229</v>
      </c>
      <c r="I24" s="151">
        <v>1.234022691163581</v>
      </c>
      <c r="J24" s="151">
        <v>1.0236364814304955</v>
      </c>
      <c r="K24" s="151">
        <v>0.99894252980596465</v>
      </c>
      <c r="L24" s="151">
        <v>0.76235952558397413</v>
      </c>
      <c r="M24" s="151">
        <v>1.1564483060561168</v>
      </c>
      <c r="N24" s="151">
        <v>1.1658309151973689</v>
      </c>
      <c r="O24" s="151">
        <v>1.4826166809380574</v>
      </c>
      <c r="P24" s="151">
        <v>1.5465699426152311</v>
      </c>
      <c r="Q24" s="151">
        <v>1.7607069746880926</v>
      </c>
    </row>
    <row r="25" spans="1:17" x14ac:dyDescent="0.25">
      <c r="A25" s="152" t="s">
        <v>286</v>
      </c>
      <c r="B25" s="151">
        <v>0.47904474845945827</v>
      </c>
      <c r="C25" s="151">
        <v>0.55702802676800589</v>
      </c>
      <c r="D25" s="151">
        <v>0.41505488405460211</v>
      </c>
      <c r="E25" s="151">
        <v>0.48277085038543016</v>
      </c>
      <c r="F25" s="151">
        <v>0.40363410472300154</v>
      </c>
      <c r="G25" s="151">
        <v>0.27389932944250855</v>
      </c>
      <c r="H25" s="151">
        <v>0.56983553765556094</v>
      </c>
      <c r="I25" s="151">
        <v>0.65652438741707764</v>
      </c>
      <c r="J25" s="151">
        <v>0.54459477829799774</v>
      </c>
      <c r="K25" s="151">
        <v>0.53145710945341973</v>
      </c>
      <c r="L25" s="151">
        <v>0.40559028947324743</v>
      </c>
      <c r="M25" s="151">
        <v>0.61525328598059448</v>
      </c>
      <c r="N25" s="151">
        <v>0.62024501892273809</v>
      </c>
      <c r="O25" s="151">
        <v>0.7887812883808385</v>
      </c>
      <c r="P25" s="151">
        <v>0.8228056837558867</v>
      </c>
      <c r="Q25" s="151">
        <v>0.93673080426755706</v>
      </c>
    </row>
    <row r="26" spans="1:17" x14ac:dyDescent="0.25">
      <c r="A26" s="156" t="s">
        <v>281</v>
      </c>
      <c r="B26" s="204">
        <v>9.0568721950418727</v>
      </c>
      <c r="C26" s="204">
        <v>10.556052045840882</v>
      </c>
      <c r="D26" s="204">
        <v>7.8824569181009947</v>
      </c>
      <c r="E26" s="204">
        <v>9.1779611469365712</v>
      </c>
      <c r="F26" s="204">
        <v>7.6730558933791926</v>
      </c>
      <c r="G26" s="204">
        <v>5.1905746891982165</v>
      </c>
      <c r="H26" s="204">
        <v>10.798762905994803</v>
      </c>
      <c r="I26" s="204">
        <v>12.442806144382986</v>
      </c>
      <c r="J26" s="204">
        <v>10.320433707729972</v>
      </c>
      <c r="K26" s="204">
        <v>10.071466134430207</v>
      </c>
      <c r="L26" s="204">
        <v>7.6862060780119856</v>
      </c>
      <c r="M26" s="204">
        <v>11.659459481543653</v>
      </c>
      <c r="N26" s="204">
        <v>11.754056144914337</v>
      </c>
      <c r="O26" s="204">
        <v>14.947930683569343</v>
      </c>
      <c r="P26" s="204">
        <v>15.592715633603571</v>
      </c>
      <c r="Q26" s="204">
        <v>17.751672532823925</v>
      </c>
    </row>
    <row r="27" spans="1:17" x14ac:dyDescent="0.25">
      <c r="A27" s="152" t="s">
        <v>285</v>
      </c>
      <c r="B27" s="264">
        <v>4.5328678847882697</v>
      </c>
      <c r="C27" s="264">
        <v>5.4984518901553283</v>
      </c>
      <c r="D27" s="264">
        <v>3.9627602916516107</v>
      </c>
      <c r="E27" s="264">
        <v>4.6187682635324441</v>
      </c>
      <c r="F27" s="264">
        <v>3.861214858894396</v>
      </c>
      <c r="G27" s="264">
        <v>2.7036741659547974</v>
      </c>
      <c r="H27" s="264">
        <v>5.6248754793891775</v>
      </c>
      <c r="I27" s="264">
        <v>6.2427190585460997</v>
      </c>
      <c r="J27" s="264">
        <v>5.3757226642178981</v>
      </c>
      <c r="K27" s="264">
        <v>5.2460400690532776</v>
      </c>
      <c r="L27" s="264">
        <v>4.0036023083478254</v>
      </c>
      <c r="M27" s="264">
        <v>6.0731963755088039</v>
      </c>
      <c r="N27" s="264">
        <v>6.1224700244311681</v>
      </c>
      <c r="O27" s="264">
        <v>7.786100084014441</v>
      </c>
      <c r="P27" s="264">
        <v>8.1219566155911807</v>
      </c>
      <c r="Q27" s="264">
        <v>9.2465172554716109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0.41524146441221249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0.25182192973132361</v>
      </c>
      <c r="C30" s="83">
        <v>0</v>
      </c>
      <c r="D30" s="83">
        <v>0.15088650854912092</v>
      </c>
      <c r="E30" s="83">
        <v>6.1012427836670088E-2</v>
      </c>
      <c r="F30" s="83">
        <v>5.6271598331392676E-2</v>
      </c>
      <c r="G30" s="83">
        <v>0</v>
      </c>
      <c r="H30" s="83">
        <v>0</v>
      </c>
      <c r="I30" s="83">
        <v>0.54626468316320043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3.865804490644734</v>
      </c>
      <c r="C32" s="83">
        <v>5.4984518901553283</v>
      </c>
      <c r="D32" s="83">
        <v>3.8118737831024898</v>
      </c>
      <c r="E32" s="83">
        <v>4.5577558356957741</v>
      </c>
      <c r="F32" s="83">
        <v>3.8049432605630034</v>
      </c>
      <c r="G32" s="83">
        <v>2.7036741659547974</v>
      </c>
      <c r="H32" s="83">
        <v>5.6248754793891775</v>
      </c>
      <c r="I32" s="83">
        <v>5.6964543753828991</v>
      </c>
      <c r="J32" s="83">
        <v>5.3757226642178981</v>
      </c>
      <c r="K32" s="83">
        <v>5.2460400690532776</v>
      </c>
      <c r="L32" s="83">
        <v>4.0036023083478254</v>
      </c>
      <c r="M32" s="83">
        <v>6.0731963755088039</v>
      </c>
      <c r="N32" s="83">
        <v>6.1224700244311681</v>
      </c>
      <c r="O32" s="83">
        <v>7.786100084014441</v>
      </c>
      <c r="P32" s="83">
        <v>8.1219566155911807</v>
      </c>
      <c r="Q32" s="83">
        <v>9.2465172554716109</v>
      </c>
    </row>
    <row r="33" spans="1:17" x14ac:dyDescent="0.25">
      <c r="A33" s="152" t="s">
        <v>284</v>
      </c>
      <c r="B33" s="264">
        <v>4.5240043102536038</v>
      </c>
      <c r="C33" s="264">
        <v>5.057600155685555</v>
      </c>
      <c r="D33" s="264">
        <v>3.919696626449384</v>
      </c>
      <c r="E33" s="264">
        <v>4.5591928834041262</v>
      </c>
      <c r="F33" s="264">
        <v>3.8118410344847966</v>
      </c>
      <c r="G33" s="264">
        <v>2.4869005232434187</v>
      </c>
      <c r="H33" s="264">
        <v>5.1738874266056261</v>
      </c>
      <c r="I33" s="264">
        <v>6.2000870858368868</v>
      </c>
      <c r="J33" s="264">
        <v>4.9447110435120738</v>
      </c>
      <c r="K33" s="264">
        <v>4.8254260653769299</v>
      </c>
      <c r="L33" s="264">
        <v>3.6826037696641603</v>
      </c>
      <c r="M33" s="264">
        <v>5.58626310603485</v>
      </c>
      <c r="N33" s="264">
        <v>5.6315861204831688</v>
      </c>
      <c r="O33" s="264">
        <v>7.161830599554901</v>
      </c>
      <c r="P33" s="264">
        <v>7.4707590180123917</v>
      </c>
      <c r="Q33" s="264">
        <v>8.5051552773523138</v>
      </c>
    </row>
    <row r="34" spans="1:17" x14ac:dyDescent="0.25">
      <c r="A34" s="156" t="s">
        <v>280</v>
      </c>
      <c r="B34" s="204">
        <v>30.735516813331472</v>
      </c>
      <c r="C34" s="204">
        <v>37.189376588567747</v>
      </c>
      <c r="D34" s="204">
        <v>27.983866506045452</v>
      </c>
      <c r="E34" s="204">
        <v>38.025824876856802</v>
      </c>
      <c r="F34" s="204">
        <v>25.472512442940832</v>
      </c>
      <c r="G34" s="204">
        <v>12.247003425550893</v>
      </c>
      <c r="H34" s="204">
        <v>29.097540309730398</v>
      </c>
      <c r="I34" s="204">
        <v>34.682940349160965</v>
      </c>
      <c r="J34" s="204">
        <v>23.144566303702486</v>
      </c>
      <c r="K34" s="204">
        <v>23.713880797782643</v>
      </c>
      <c r="L34" s="204">
        <v>25.036180745871118</v>
      </c>
      <c r="M34" s="204">
        <v>25.817056259981836</v>
      </c>
      <c r="N34" s="204">
        <v>24.844642888012668</v>
      </c>
      <c r="O34" s="204">
        <v>32.390437241322864</v>
      </c>
      <c r="P34" s="204">
        <v>26.428998677819393</v>
      </c>
      <c r="Q34" s="204">
        <v>36.201507874292851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1.7741328183709697</v>
      </c>
      <c r="C38" s="87">
        <v>0</v>
      </c>
      <c r="D38" s="87">
        <v>1.1821511598515462</v>
      </c>
      <c r="E38" s="87">
        <v>0.93724265237019377</v>
      </c>
      <c r="F38" s="87">
        <v>0.53054579284913805</v>
      </c>
      <c r="G38" s="87">
        <v>0</v>
      </c>
      <c r="H38" s="87">
        <v>0</v>
      </c>
      <c r="I38" s="87">
        <v>2.6408739641787293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5.683293970861012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1.2000782800020386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22.078011744097452</v>
      </c>
      <c r="C41" s="87">
        <v>37.189376588567747</v>
      </c>
      <c r="D41" s="87">
        <v>21.497228132615778</v>
      </c>
      <c r="E41" s="87">
        <v>30.803910679876417</v>
      </c>
      <c r="F41" s="87">
        <v>16.295768508433596</v>
      </c>
      <c r="G41" s="87">
        <v>7.0009319661536713</v>
      </c>
      <c r="H41" s="87">
        <v>26.96290277638262</v>
      </c>
      <c r="I41" s="87">
        <v>24.351118888656956</v>
      </c>
      <c r="J41" s="87">
        <v>21.615299388679269</v>
      </c>
      <c r="K41" s="87">
        <v>18.004711441524218</v>
      </c>
      <c r="L41" s="87">
        <v>21.566971539930162</v>
      </c>
      <c r="M41" s="87">
        <v>20.226669458868535</v>
      </c>
      <c r="N41" s="87">
        <v>17.080757542958203</v>
      </c>
      <c r="O41" s="87">
        <v>25.622813389092165</v>
      </c>
      <c r="P41" s="87">
        <v>20.27473924484379</v>
      </c>
      <c r="Q41" s="87">
        <v>28.036907805913039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5.3044872135781258</v>
      </c>
      <c r="E44" s="87">
        <v>6.2846715446101902</v>
      </c>
      <c r="F44" s="87">
        <v>8.6461981416580986</v>
      </c>
      <c r="G44" s="87">
        <v>5.2460714593972222</v>
      </c>
      <c r="H44" s="87">
        <v>2.1346375333477794</v>
      </c>
      <c r="I44" s="87">
        <v>7.6909474963252817</v>
      </c>
      <c r="J44" s="87">
        <v>1.5292669150232185</v>
      </c>
      <c r="K44" s="87">
        <v>5.7091693562584238</v>
      </c>
      <c r="L44" s="87">
        <v>3.4692092059409574</v>
      </c>
      <c r="M44" s="87">
        <v>5.5903868011133016</v>
      </c>
      <c r="N44" s="87">
        <v>7.7638853450544651</v>
      </c>
      <c r="O44" s="87">
        <v>6.7676238522307006</v>
      </c>
      <c r="P44" s="87">
        <v>6.1542594329756026</v>
      </c>
      <c r="Q44" s="87">
        <v>8.1646000683798139</v>
      </c>
    </row>
    <row r="45" spans="1:17" x14ac:dyDescent="0.25">
      <c r="A45" s="156" t="s">
        <v>279</v>
      </c>
      <c r="B45" s="204">
        <v>3.190966461709817</v>
      </c>
      <c r="C45" s="204">
        <v>3.7104211190398453</v>
      </c>
      <c r="D45" s="204">
        <v>2.7647233771923467</v>
      </c>
      <c r="E45" s="204">
        <v>3.2157864108208853</v>
      </c>
      <c r="F45" s="204">
        <v>2.6886483885176502</v>
      </c>
      <c r="G45" s="204">
        <v>1.8244716739856295</v>
      </c>
      <c r="H45" s="204">
        <v>3.7957332695886175</v>
      </c>
      <c r="I45" s="204">
        <v>4.3731766359604984</v>
      </c>
      <c r="J45" s="204">
        <v>3.6276019690429249</v>
      </c>
      <c r="K45" s="204">
        <v>3.540090602301273</v>
      </c>
      <c r="L45" s="204">
        <v>2.7016787368327431</v>
      </c>
      <c r="M45" s="204">
        <v>4.0982655740082414</v>
      </c>
      <c r="N45" s="204">
        <v>4.1315160218117422</v>
      </c>
      <c r="O45" s="204">
        <v>5.2541534897141808</v>
      </c>
      <c r="P45" s="204">
        <v>5.4807934954148614</v>
      </c>
      <c r="Q45" s="204">
        <v>6.2396604694669833</v>
      </c>
    </row>
    <row r="46" spans="1:17" x14ac:dyDescent="0.25">
      <c r="A46" s="72" t="s">
        <v>278</v>
      </c>
      <c r="B46" s="306">
        <v>4.5640903424993571</v>
      </c>
      <c r="C46" s="306">
        <v>5.3340808608409604</v>
      </c>
      <c r="D46" s="306">
        <v>4.0006898928631163</v>
      </c>
      <c r="E46" s="306">
        <v>8.3144388185083282E-2</v>
      </c>
      <c r="F46" s="306">
        <v>5.5915030149857792</v>
      </c>
      <c r="G46" s="306">
        <v>8.006730115981199</v>
      </c>
      <c r="H46" s="306">
        <v>13.09732699824327</v>
      </c>
      <c r="I46" s="306">
        <v>14.294243532326847</v>
      </c>
      <c r="J46" s="306">
        <v>16.403812679539833</v>
      </c>
      <c r="K46" s="306">
        <v>15.311653281862675</v>
      </c>
      <c r="L46" s="306">
        <v>5.8054933575815193</v>
      </c>
      <c r="M46" s="306">
        <v>19.039142156505445</v>
      </c>
      <c r="N46" s="306">
        <v>20.312630796209341</v>
      </c>
      <c r="O46" s="306">
        <v>24.97997315735396</v>
      </c>
      <c r="P46" s="306">
        <v>32.183571615960979</v>
      </c>
      <c r="Q46" s="306">
        <v>31.574583823552629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</v>
      </c>
      <c r="D50" s="77">
        <f t="shared" si="0"/>
        <v>1.0000000000000002</v>
      </c>
      <c r="E50" s="77">
        <f t="shared" si="0"/>
        <v>1</v>
      </c>
      <c r="F50" s="77">
        <f t="shared" si="0"/>
        <v>1.0000000000000002</v>
      </c>
      <c r="G50" s="77">
        <f t="shared" si="0"/>
        <v>0.99999999999999989</v>
      </c>
      <c r="H50" s="77">
        <f t="shared" si="0"/>
        <v>1.0000000000000002</v>
      </c>
      <c r="I50" s="77">
        <f t="shared" si="0"/>
        <v>1</v>
      </c>
      <c r="J50" s="77">
        <f t="shared" si="0"/>
        <v>0.99999999999999978</v>
      </c>
      <c r="K50" s="77">
        <f t="shared" si="0"/>
        <v>1</v>
      </c>
      <c r="L50" s="77">
        <f t="shared" si="0"/>
        <v>1.0000000000000002</v>
      </c>
      <c r="M50" s="77">
        <f t="shared" si="0"/>
        <v>0.99999999999999978</v>
      </c>
      <c r="N50" s="77">
        <f t="shared" si="0"/>
        <v>1.0000000000000002</v>
      </c>
      <c r="O50" s="77">
        <f t="shared" si="0"/>
        <v>1.0000000000000002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6.2284367634507587E-3</v>
      </c>
      <c r="C51" s="203">
        <f t="shared" si="1"/>
        <v>6.0764966717545927E-3</v>
      </c>
      <c r="D51" s="203">
        <f t="shared" si="1"/>
        <v>6.046094682990155E-3</v>
      </c>
      <c r="E51" s="203">
        <f t="shared" si="1"/>
        <v>5.9511763197089198E-3</v>
      </c>
      <c r="F51" s="203">
        <f t="shared" si="1"/>
        <v>6.0497974819340933E-3</v>
      </c>
      <c r="G51" s="203">
        <f t="shared" si="1"/>
        <v>6.2013780498437285E-3</v>
      </c>
      <c r="H51" s="203">
        <f t="shared" si="1"/>
        <v>6.1959768957705001E-3</v>
      </c>
      <c r="I51" s="203">
        <f t="shared" si="1"/>
        <v>6.1762014438295713E-3</v>
      </c>
      <c r="J51" s="203">
        <f t="shared" si="1"/>
        <v>6.2727869202297551E-3</v>
      </c>
      <c r="K51" s="203">
        <f t="shared" si="1"/>
        <v>6.2289007394955957E-3</v>
      </c>
      <c r="L51" s="203">
        <f t="shared" si="1"/>
        <v>6.0917894534980883E-3</v>
      </c>
      <c r="M51" s="203">
        <f t="shared" si="1"/>
        <v>6.257190029389811E-3</v>
      </c>
      <c r="N51" s="203">
        <f t="shared" si="1"/>
        <v>6.2626874794727352E-3</v>
      </c>
      <c r="O51" s="203">
        <f t="shared" si="1"/>
        <v>6.266629811746356E-3</v>
      </c>
      <c r="P51" s="203">
        <f t="shared" si="1"/>
        <v>6.349135853553233E-3</v>
      </c>
      <c r="Q51" s="203">
        <f t="shared" si="1"/>
        <v>6.2873075414164462E-3</v>
      </c>
    </row>
    <row r="52" spans="1:17" x14ac:dyDescent="0.25">
      <c r="A52" s="76" t="s">
        <v>82</v>
      </c>
      <c r="B52" s="202">
        <f t="shared" ref="B52:Q52" si="2">IF(B$7=0,0,B$7/B$5)</f>
        <v>2.6106920284562568E-3</v>
      </c>
      <c r="C52" s="202">
        <f t="shared" si="2"/>
        <v>2.5470052959326501E-3</v>
      </c>
      <c r="D52" s="202">
        <f t="shared" si="2"/>
        <v>2.5342620936282946E-3</v>
      </c>
      <c r="E52" s="202">
        <f t="shared" si="2"/>
        <v>2.4944764100316382E-3</v>
      </c>
      <c r="F52" s="202">
        <f t="shared" si="2"/>
        <v>2.5358141472258591E-3</v>
      </c>
      <c r="G52" s="202">
        <f t="shared" si="2"/>
        <v>2.5993501828861635E-3</v>
      </c>
      <c r="H52" s="202">
        <f t="shared" si="2"/>
        <v>2.5970862520767208E-3</v>
      </c>
      <c r="I52" s="202">
        <f t="shared" si="2"/>
        <v>2.5887972356345439E-3</v>
      </c>
      <c r="J52" s="202">
        <f t="shared" si="2"/>
        <v>2.6292817011399636E-3</v>
      </c>
      <c r="K52" s="202">
        <f t="shared" si="2"/>
        <v>2.6108865072007083E-3</v>
      </c>
      <c r="L52" s="202">
        <f t="shared" si="2"/>
        <v>2.553415370387438E-3</v>
      </c>
      <c r="M52" s="202">
        <f t="shared" si="2"/>
        <v>2.6227441572696476E-3</v>
      </c>
      <c r="N52" s="202">
        <f t="shared" si="2"/>
        <v>2.6250484512126394E-3</v>
      </c>
      <c r="O52" s="202">
        <f t="shared" si="2"/>
        <v>2.6267009068497689E-3</v>
      </c>
      <c r="P52" s="202">
        <f t="shared" si="2"/>
        <v>2.661283880688192E-3</v>
      </c>
      <c r="Q52" s="202">
        <f t="shared" si="2"/>
        <v>2.6353681191963814E-3</v>
      </c>
    </row>
    <row r="53" spans="1:17" x14ac:dyDescent="0.25">
      <c r="A53" s="76" t="s">
        <v>81</v>
      </c>
      <c r="B53" s="202">
        <f t="shared" ref="B53:Q53" si="3">IF(B$8=0,0,B$8/B$5)</f>
        <v>2.4658127518013568E-2</v>
      </c>
      <c r="C53" s="202">
        <f t="shared" si="3"/>
        <v>2.4056602882148597E-2</v>
      </c>
      <c r="D53" s="202">
        <f t="shared" si="3"/>
        <v>2.3936242646631099E-2</v>
      </c>
      <c r="E53" s="202">
        <f t="shared" si="3"/>
        <v>2.3560464711576155E-2</v>
      </c>
      <c r="F53" s="202">
        <f t="shared" si="3"/>
        <v>2.395090187686829E-2</v>
      </c>
      <c r="G53" s="202">
        <f t="shared" si="3"/>
        <v>2.4551003172702587E-2</v>
      </c>
      <c r="H53" s="202">
        <f t="shared" si="3"/>
        <v>2.4529620223667333E-2</v>
      </c>
      <c r="I53" s="202">
        <f t="shared" si="3"/>
        <v>2.4451330014710372E-2</v>
      </c>
      <c r="J53" s="202">
        <f t="shared" si="3"/>
        <v>2.4833707982716644E-2</v>
      </c>
      <c r="K53" s="202">
        <f t="shared" si="3"/>
        <v>2.4659964380281479E-2</v>
      </c>
      <c r="L53" s="202">
        <f t="shared" si="3"/>
        <v>2.4117146382332956E-2</v>
      </c>
      <c r="M53" s="202">
        <f t="shared" si="3"/>
        <v>2.4771960527003083E-2</v>
      </c>
      <c r="N53" s="202">
        <f t="shared" si="3"/>
        <v>2.4793724708019431E-2</v>
      </c>
      <c r="O53" s="202">
        <f t="shared" si="3"/>
        <v>2.4809332240954787E-2</v>
      </c>
      <c r="P53" s="202">
        <f t="shared" si="3"/>
        <v>2.513597030073552E-2</v>
      </c>
      <c r="Q53" s="202">
        <f t="shared" si="3"/>
        <v>2.4891194530699795E-2</v>
      </c>
    </row>
    <row r="54" spans="1:17" x14ac:dyDescent="0.25">
      <c r="A54" s="76" t="s">
        <v>80</v>
      </c>
      <c r="B54" s="202">
        <f t="shared" ref="B54:Q54" si="4">IF(B$9=0,0,B$9/B$5)</f>
        <v>7.6728061884303745E-3</v>
      </c>
      <c r="C54" s="202">
        <f t="shared" si="4"/>
        <v>7.4856313129177737E-3</v>
      </c>
      <c r="D54" s="202">
        <f t="shared" si="4"/>
        <v>7.4481791276597917E-3</v>
      </c>
      <c r="E54" s="202">
        <f t="shared" si="4"/>
        <v>7.3312492730526714E-3</v>
      </c>
      <c r="F54" s="202">
        <f t="shared" si="4"/>
        <v>7.4527406026703904E-3</v>
      </c>
      <c r="G54" s="202">
        <f t="shared" si="4"/>
        <v>7.6394725811224735E-3</v>
      </c>
      <c r="H54" s="202">
        <f t="shared" si="4"/>
        <v>7.6328189038079777E-3</v>
      </c>
      <c r="I54" s="202">
        <f t="shared" si="4"/>
        <v>7.6084575406290562E-3</v>
      </c>
      <c r="J54" s="202">
        <f t="shared" si="4"/>
        <v>7.7274411105329194E-3</v>
      </c>
      <c r="K54" s="202">
        <f t="shared" si="4"/>
        <v>7.6733777601430391E-3</v>
      </c>
      <c r="L54" s="202">
        <f t="shared" si="4"/>
        <v>7.5044704783225431E-3</v>
      </c>
      <c r="M54" s="202">
        <f t="shared" si="4"/>
        <v>7.7082273133793127E-3</v>
      </c>
      <c r="N54" s="202">
        <f t="shared" si="4"/>
        <v>7.7149996176699119E-3</v>
      </c>
      <c r="O54" s="202">
        <f t="shared" si="4"/>
        <v>7.7198561735947312E-3</v>
      </c>
      <c r="P54" s="202">
        <f t="shared" si="4"/>
        <v>7.8214952994623207E-3</v>
      </c>
      <c r="Q54" s="202">
        <f t="shared" si="4"/>
        <v>7.7453290519751226E-3</v>
      </c>
    </row>
    <row r="55" spans="1:17" x14ac:dyDescent="0.25">
      <c r="A55" s="129" t="s">
        <v>79</v>
      </c>
      <c r="B55" s="201">
        <f t="shared" ref="B55:Q55" si="5">IF(B$10=0,0,B$10/B$5)</f>
        <v>2.0737995764868074E-2</v>
      </c>
      <c r="C55" s="201">
        <f t="shared" si="5"/>
        <v>2.1496105647157603E-2</v>
      </c>
      <c r="D55" s="201">
        <f t="shared" si="5"/>
        <v>2.0130875642120901E-2</v>
      </c>
      <c r="E55" s="201">
        <f t="shared" si="5"/>
        <v>1.9814838618628046E-2</v>
      </c>
      <c r="F55" s="201">
        <f t="shared" si="5"/>
        <v>2.0143204358255284E-2</v>
      </c>
      <c r="G55" s="201">
        <f t="shared" si="5"/>
        <v>2.1937883770602466E-2</v>
      </c>
      <c r="H55" s="201">
        <f t="shared" si="5"/>
        <v>2.1918776744819925E-2</v>
      </c>
      <c r="I55" s="201">
        <f t="shared" si="5"/>
        <v>2.0564074783051674E-2</v>
      </c>
      <c r="J55" s="201">
        <f t="shared" si="5"/>
        <v>2.219049850979872E-2</v>
      </c>
      <c r="K55" s="201">
        <f t="shared" si="5"/>
        <v>2.2035247543909623E-2</v>
      </c>
      <c r="L55" s="201">
        <f t="shared" si="5"/>
        <v>2.1550205117585212E-2</v>
      </c>
      <c r="M55" s="201">
        <f t="shared" si="5"/>
        <v>2.2135323228485538E-2</v>
      </c>
      <c r="N55" s="201">
        <f t="shared" si="5"/>
        <v>2.2154770909304955E-2</v>
      </c>
      <c r="O55" s="201">
        <f t="shared" si="5"/>
        <v>2.2168717233252418E-2</v>
      </c>
      <c r="P55" s="201">
        <f t="shared" si="5"/>
        <v>2.2460589127045013E-2</v>
      </c>
      <c r="Q55" s="201">
        <f t="shared" si="5"/>
        <v>2.2241866398888879E-2</v>
      </c>
    </row>
    <row r="56" spans="1:17" x14ac:dyDescent="0.25">
      <c r="A56" s="127" t="s">
        <v>283</v>
      </c>
      <c r="B56" s="200">
        <f t="shared" ref="B56:Q56" si="6">IF(B$15=0,0,B$15/B$5)</f>
        <v>5.7477667404155885E-2</v>
      </c>
      <c r="C56" s="200">
        <f t="shared" si="6"/>
        <v>5.6519924771647231E-2</v>
      </c>
      <c r="D56" s="200">
        <f t="shared" si="6"/>
        <v>5.61217052873378E-2</v>
      </c>
      <c r="E56" s="200">
        <f t="shared" si="6"/>
        <v>5.5314768841604418E-2</v>
      </c>
      <c r="F56" s="200">
        <f t="shared" si="6"/>
        <v>5.6227288084804011E-2</v>
      </c>
      <c r="G56" s="200">
        <f t="shared" si="6"/>
        <v>5.7681496393629135E-2</v>
      </c>
      <c r="H56" s="200">
        <f t="shared" si="6"/>
        <v>5.7631258100351038E-2</v>
      </c>
      <c r="I56" s="200">
        <f t="shared" si="6"/>
        <v>5.7177417829735705E-2</v>
      </c>
      <c r="J56" s="200">
        <f t="shared" si="6"/>
        <v>5.8345698844526069E-2</v>
      </c>
      <c r="K56" s="200">
        <f t="shared" si="6"/>
        <v>5.7937495932947169E-2</v>
      </c>
      <c r="L56" s="200">
        <f t="shared" si="6"/>
        <v>5.6662169048305733E-2</v>
      </c>
      <c r="M56" s="200">
        <f t="shared" si="6"/>
        <v>5.8200625927586444E-2</v>
      </c>
      <c r="N56" s="200">
        <f t="shared" si="6"/>
        <v>5.8251759908547418E-2</v>
      </c>
      <c r="O56" s="200">
        <f t="shared" si="6"/>
        <v>5.8288429117067782E-2</v>
      </c>
      <c r="P56" s="200">
        <f t="shared" si="6"/>
        <v>5.905585079571482E-2</v>
      </c>
      <c r="Q56" s="200">
        <f t="shared" si="6"/>
        <v>5.8480760947155729E-2</v>
      </c>
    </row>
    <row r="57" spans="1:17" x14ac:dyDescent="0.25">
      <c r="A57" s="142" t="s">
        <v>289</v>
      </c>
      <c r="B57" s="199">
        <f t="shared" ref="B57:Q57" si="7">IF(B$16=0,0,B$16/B$5)</f>
        <v>3.73593925711109E-2</v>
      </c>
      <c r="C57" s="199">
        <f t="shared" si="7"/>
        <v>3.6892426780207037E-2</v>
      </c>
      <c r="D57" s="199">
        <f t="shared" si="7"/>
        <v>3.6592407789643212E-2</v>
      </c>
      <c r="E57" s="199">
        <f t="shared" si="7"/>
        <v>3.6092064120190441E-2</v>
      </c>
      <c r="F57" s="199">
        <f t="shared" si="7"/>
        <v>3.6686030294401178E-2</v>
      </c>
      <c r="G57" s="199">
        <f t="shared" si="7"/>
        <v>3.7650623047931556E-2</v>
      </c>
      <c r="H57" s="199">
        <f t="shared" si="7"/>
        <v>3.7617830850068368E-2</v>
      </c>
      <c r="I57" s="199">
        <f t="shared" si="7"/>
        <v>3.7227866635710018E-2</v>
      </c>
      <c r="J57" s="199">
        <f t="shared" si="7"/>
        <v>3.8084169985333732E-2</v>
      </c>
      <c r="K57" s="199">
        <f t="shared" si="7"/>
        <v>3.7817722425685776E-2</v>
      </c>
      <c r="L57" s="199">
        <f t="shared" si="7"/>
        <v>3.6985274330566129E-2</v>
      </c>
      <c r="M57" s="199">
        <f t="shared" si="7"/>
        <v>3.7989476087781505E-2</v>
      </c>
      <c r="N57" s="199">
        <f t="shared" si="7"/>
        <v>3.8022852930659573E-2</v>
      </c>
      <c r="O57" s="199">
        <f t="shared" si="7"/>
        <v>3.8046788137507268E-2</v>
      </c>
      <c r="P57" s="199">
        <f t="shared" si="7"/>
        <v>3.8547709683376556E-2</v>
      </c>
      <c r="Q57" s="199">
        <f t="shared" si="7"/>
        <v>3.8172329492837991E-2</v>
      </c>
    </row>
    <row r="58" spans="1:17" x14ac:dyDescent="0.25">
      <c r="A58" s="142" t="s">
        <v>288</v>
      </c>
      <c r="B58" s="199">
        <f t="shared" ref="B58:Q58" si="8">IF(B$22=0,0,B$22/B$5)</f>
        <v>2.0118274833044982E-2</v>
      </c>
      <c r="C58" s="199">
        <f t="shared" si="8"/>
        <v>1.9627497991440198E-2</v>
      </c>
      <c r="D58" s="199">
        <f t="shared" si="8"/>
        <v>1.9529297497694588E-2</v>
      </c>
      <c r="E58" s="199">
        <f t="shared" si="8"/>
        <v>1.922270472141397E-2</v>
      </c>
      <c r="F58" s="199">
        <f t="shared" si="8"/>
        <v>1.954125779040284E-2</v>
      </c>
      <c r="G58" s="199">
        <f t="shared" si="8"/>
        <v>2.0030873345697576E-2</v>
      </c>
      <c r="H58" s="199">
        <f t="shared" si="8"/>
        <v>2.001342725028267E-2</v>
      </c>
      <c r="I58" s="199">
        <f t="shared" si="8"/>
        <v>1.994955119402568E-2</v>
      </c>
      <c r="J58" s="199">
        <f t="shared" si="8"/>
        <v>2.0261528859192329E-2</v>
      </c>
      <c r="K58" s="199">
        <f t="shared" si="8"/>
        <v>2.0119773507261397E-2</v>
      </c>
      <c r="L58" s="199">
        <f t="shared" si="8"/>
        <v>1.9676894717739611E-2</v>
      </c>
      <c r="M58" s="199">
        <f t="shared" si="8"/>
        <v>2.0211149839804939E-2</v>
      </c>
      <c r="N58" s="199">
        <f t="shared" si="8"/>
        <v>2.0228906977887845E-2</v>
      </c>
      <c r="O58" s="199">
        <f t="shared" si="8"/>
        <v>2.0241640979560514E-2</v>
      </c>
      <c r="P58" s="199">
        <f t="shared" si="8"/>
        <v>2.0508141112338261E-2</v>
      </c>
      <c r="Q58" s="199">
        <f t="shared" si="8"/>
        <v>2.0308431454317745E-2</v>
      </c>
    </row>
    <row r="59" spans="1:17" x14ac:dyDescent="0.25">
      <c r="A59" s="127" t="s">
        <v>282</v>
      </c>
      <c r="B59" s="200">
        <f t="shared" ref="B59:Q59" si="9">IF(B$23=0,0,B$23/B$5)</f>
        <v>2.4828505845543608E-2</v>
      </c>
      <c r="C59" s="200">
        <f t="shared" si="9"/>
        <v>2.4222824902134527E-2</v>
      </c>
      <c r="D59" s="200">
        <f t="shared" si="9"/>
        <v>2.4101633022948484E-2</v>
      </c>
      <c r="E59" s="200">
        <f t="shared" si="9"/>
        <v>2.3723258604602161E-2</v>
      </c>
      <c r="F59" s="200">
        <f t="shared" si="9"/>
        <v>2.411639354291779E-2</v>
      </c>
      <c r="G59" s="200">
        <f t="shared" si="9"/>
        <v>2.4720641311555342E-2</v>
      </c>
      <c r="H59" s="200">
        <f t="shared" si="9"/>
        <v>2.4699110614436161E-2</v>
      </c>
      <c r="I59" s="200">
        <f t="shared" si="9"/>
        <v>2.4620279449769796E-2</v>
      </c>
      <c r="J59" s="200">
        <f t="shared" si="9"/>
        <v>2.5005299504796893E-2</v>
      </c>
      <c r="K59" s="200">
        <f t="shared" si="9"/>
        <v>2.4830355399834501E-2</v>
      </c>
      <c r="L59" s="200">
        <f t="shared" si="9"/>
        <v>2.4283786734988176E-2</v>
      </c>
      <c r="M59" s="200">
        <f t="shared" si="9"/>
        <v>2.4943125397537055E-2</v>
      </c>
      <c r="N59" s="200">
        <f t="shared" si="9"/>
        <v>2.496503996080603E-2</v>
      </c>
      <c r="O59" s="200">
        <f t="shared" si="9"/>
        <v>2.4980755335886191E-2</v>
      </c>
      <c r="P59" s="200">
        <f t="shared" si="9"/>
        <v>2.5309650341020635E-2</v>
      </c>
      <c r="Q59" s="200">
        <f t="shared" si="9"/>
        <v>2.5063183263066741E-2</v>
      </c>
    </row>
    <row r="60" spans="1:17" x14ac:dyDescent="0.25">
      <c r="A60" s="142" t="s">
        <v>287</v>
      </c>
      <c r="B60" s="199">
        <f t="shared" ref="B60:Q60" si="10">IF(B$24=0,0,B$24/B$5)</f>
        <v>1.6206388059952902E-2</v>
      </c>
      <c r="C60" s="199">
        <f t="shared" si="10"/>
        <v>1.5811040048660154E-2</v>
      </c>
      <c r="D60" s="199">
        <f t="shared" si="10"/>
        <v>1.573193409536509E-2</v>
      </c>
      <c r="E60" s="199">
        <f t="shared" si="10"/>
        <v>1.548495658113903E-2</v>
      </c>
      <c r="F60" s="199">
        <f t="shared" si="10"/>
        <v>1.5741568775602285E-2</v>
      </c>
      <c r="G60" s="199">
        <f t="shared" si="10"/>
        <v>1.6135981306256379E-2</v>
      </c>
      <c r="H60" s="199">
        <f t="shared" si="10"/>
        <v>1.6121927507172156E-2</v>
      </c>
      <c r="I60" s="199">
        <f t="shared" si="10"/>
        <v>1.607047179518736E-2</v>
      </c>
      <c r="J60" s="199">
        <f t="shared" si="10"/>
        <v>1.6321787136571602E-2</v>
      </c>
      <c r="K60" s="199">
        <f t="shared" si="10"/>
        <v>1.6207595325293901E-2</v>
      </c>
      <c r="L60" s="199">
        <f t="shared" si="10"/>
        <v>1.5850831855956909E-2</v>
      </c>
      <c r="M60" s="199">
        <f t="shared" si="10"/>
        <v>1.6281204037620647E-2</v>
      </c>
      <c r="N60" s="199">
        <f t="shared" si="10"/>
        <v>1.6295508398854099E-2</v>
      </c>
      <c r="O60" s="199">
        <f t="shared" si="10"/>
        <v>1.6305766344645971E-2</v>
      </c>
      <c r="P60" s="199">
        <f t="shared" si="10"/>
        <v>1.6520447007161376E-2</v>
      </c>
      <c r="Q60" s="199">
        <f t="shared" si="10"/>
        <v>1.6359569782644849E-2</v>
      </c>
    </row>
    <row r="61" spans="1:17" x14ac:dyDescent="0.25">
      <c r="A61" s="142" t="s">
        <v>286</v>
      </c>
      <c r="B61" s="199">
        <f t="shared" ref="B61:Q61" si="11">IF(B$25=0,0,B$25/B$5)</f>
        <v>8.6221177855907074E-3</v>
      </c>
      <c r="C61" s="199">
        <f t="shared" si="11"/>
        <v>8.4117848534743713E-3</v>
      </c>
      <c r="D61" s="199">
        <f t="shared" si="11"/>
        <v>8.369698927583399E-3</v>
      </c>
      <c r="E61" s="199">
        <f t="shared" si="11"/>
        <v>8.2383020234631319E-3</v>
      </c>
      <c r="F61" s="199">
        <f t="shared" si="11"/>
        <v>8.374824767315504E-3</v>
      </c>
      <c r="G61" s="199">
        <f t="shared" si="11"/>
        <v>8.5846600052989653E-3</v>
      </c>
      <c r="H61" s="199">
        <f t="shared" si="11"/>
        <v>8.5771831072640036E-3</v>
      </c>
      <c r="I61" s="199">
        <f t="shared" si="11"/>
        <v>8.5498076545824381E-3</v>
      </c>
      <c r="J61" s="199">
        <f t="shared" si="11"/>
        <v>8.6835123682252897E-3</v>
      </c>
      <c r="K61" s="199">
        <f t="shared" si="11"/>
        <v>8.6227600745405995E-3</v>
      </c>
      <c r="L61" s="199">
        <f t="shared" si="11"/>
        <v>8.4329548790312639E-3</v>
      </c>
      <c r="M61" s="199">
        <f t="shared" si="11"/>
        <v>8.661921359916407E-3</v>
      </c>
      <c r="N61" s="199">
        <f t="shared" si="11"/>
        <v>8.6695315619519341E-3</v>
      </c>
      <c r="O61" s="199">
        <f t="shared" si="11"/>
        <v>8.6749889912402216E-3</v>
      </c>
      <c r="P61" s="199">
        <f t="shared" si="11"/>
        <v>8.7892033338592569E-3</v>
      </c>
      <c r="Q61" s="199">
        <f t="shared" si="11"/>
        <v>8.7036134804218939E-3</v>
      </c>
    </row>
    <row r="62" spans="1:17" x14ac:dyDescent="0.25">
      <c r="A62" s="127" t="s">
        <v>281</v>
      </c>
      <c r="B62" s="200">
        <f t="shared" ref="B62:Q62" si="12">IF(B$26=0,0,B$26/B$5)</f>
        <v>0.16301069803148299</v>
      </c>
      <c r="C62" s="200">
        <f t="shared" si="12"/>
        <v>0.15940892458661407</v>
      </c>
      <c r="D62" s="200">
        <f t="shared" si="12"/>
        <v>0.1589519693628593</v>
      </c>
      <c r="E62" s="200">
        <f t="shared" si="12"/>
        <v>0.15661843673392478</v>
      </c>
      <c r="F62" s="200">
        <f t="shared" si="12"/>
        <v>0.15920482879158032</v>
      </c>
      <c r="G62" s="200">
        <f t="shared" si="12"/>
        <v>0.16268502383548197</v>
      </c>
      <c r="H62" s="200">
        <f t="shared" si="12"/>
        <v>0.16254333163867016</v>
      </c>
      <c r="I62" s="200">
        <f t="shared" si="12"/>
        <v>0.16204059019996089</v>
      </c>
      <c r="J62" s="200">
        <f t="shared" si="12"/>
        <v>0.16455834194114211</v>
      </c>
      <c r="K62" s="200">
        <f t="shared" si="12"/>
        <v>0.16340704551937899</v>
      </c>
      <c r="L62" s="200">
        <f t="shared" si="12"/>
        <v>0.15981011066855502</v>
      </c>
      <c r="M62" s="200">
        <f t="shared" si="12"/>
        <v>0.16414917795570821</v>
      </c>
      <c r="N62" s="200">
        <f t="shared" si="12"/>
        <v>0.16429339635210119</v>
      </c>
      <c r="O62" s="200">
        <f t="shared" si="12"/>
        <v>0.16439681827134994</v>
      </c>
      <c r="P62" s="200">
        <f t="shared" si="12"/>
        <v>0.16656125612210487</v>
      </c>
      <c r="Q62" s="200">
        <f t="shared" si="12"/>
        <v>0.16493927140309</v>
      </c>
    </row>
    <row r="63" spans="1:17" x14ac:dyDescent="0.25">
      <c r="A63" s="142" t="s">
        <v>285</v>
      </c>
      <c r="B63" s="199">
        <f t="shared" ref="B63:Q63" si="13">IF(B$27=0,0,B$27/B$5)</f>
        <v>8.1585114824556881E-2</v>
      </c>
      <c r="C63" s="199">
        <f t="shared" si="13"/>
        <v>8.3033154714905077E-2</v>
      </c>
      <c r="D63" s="199">
        <f t="shared" si="13"/>
        <v>7.9910180165337602E-2</v>
      </c>
      <c r="E63" s="199">
        <f t="shared" si="13"/>
        <v>7.8817534035014694E-2</v>
      </c>
      <c r="F63" s="199">
        <f t="shared" si="13"/>
        <v>8.0114632172588726E-2</v>
      </c>
      <c r="G63" s="199">
        <f t="shared" si="13"/>
        <v>8.4739614102282756E-2</v>
      </c>
      <c r="H63" s="199">
        <f t="shared" si="13"/>
        <v>8.4665809262746583E-2</v>
      </c>
      <c r="I63" s="199">
        <f t="shared" si="13"/>
        <v>8.1297889636897186E-2</v>
      </c>
      <c r="J63" s="199">
        <f t="shared" si="13"/>
        <v>8.5715390787941284E-2</v>
      </c>
      <c r="K63" s="199">
        <f t="shared" si="13"/>
        <v>8.5115701817208497E-2</v>
      </c>
      <c r="L63" s="199">
        <f t="shared" si="13"/>
        <v>8.3242125110368478E-2</v>
      </c>
      <c r="M63" s="199">
        <f t="shared" si="13"/>
        <v>8.5502264850391765E-2</v>
      </c>
      <c r="N63" s="199">
        <f t="shared" si="13"/>
        <v>8.5577385540475434E-2</v>
      </c>
      <c r="O63" s="199">
        <f t="shared" si="13"/>
        <v>8.5631256101638367E-2</v>
      </c>
      <c r="P63" s="199">
        <f t="shared" si="13"/>
        <v>8.6758671667602635E-2</v>
      </c>
      <c r="Q63" s="199">
        <f t="shared" si="13"/>
        <v>8.5913809885438036E-2</v>
      </c>
    </row>
    <row r="64" spans="1:17" x14ac:dyDescent="0.25">
      <c r="A64" s="142" t="s">
        <v>284</v>
      </c>
      <c r="B64" s="199">
        <f t="shared" ref="B64:Q64" si="14">IF(B$33=0,0,B$33/B$5)</f>
        <v>8.1425583206926139E-2</v>
      </c>
      <c r="C64" s="199">
        <f t="shared" si="14"/>
        <v>7.6375769871708993E-2</v>
      </c>
      <c r="D64" s="199">
        <f t="shared" si="14"/>
        <v>7.9041789197521709E-2</v>
      </c>
      <c r="E64" s="199">
        <f t="shared" si="14"/>
        <v>7.780090269891006E-2</v>
      </c>
      <c r="F64" s="199">
        <f t="shared" si="14"/>
        <v>7.9090196618991582E-2</v>
      </c>
      <c r="G64" s="199">
        <f t="shared" si="14"/>
        <v>7.7945409733199217E-2</v>
      </c>
      <c r="H64" s="199">
        <f t="shared" si="14"/>
        <v>7.7877522375923602E-2</v>
      </c>
      <c r="I64" s="199">
        <f t="shared" si="14"/>
        <v>8.0742700563063721E-2</v>
      </c>
      <c r="J64" s="199">
        <f t="shared" si="14"/>
        <v>7.8842951153200821E-2</v>
      </c>
      <c r="K64" s="199">
        <f t="shared" si="14"/>
        <v>7.8291343702170502E-2</v>
      </c>
      <c r="L64" s="199">
        <f t="shared" si="14"/>
        <v>7.6567985558186544E-2</v>
      </c>
      <c r="M64" s="199">
        <f t="shared" si="14"/>
        <v>7.8646913105316477E-2</v>
      </c>
      <c r="N64" s="199">
        <f t="shared" si="14"/>
        <v>7.871601081162577E-2</v>
      </c>
      <c r="O64" s="199">
        <f t="shared" si="14"/>
        <v>7.8765562169711575E-2</v>
      </c>
      <c r="P64" s="199">
        <f t="shared" si="14"/>
        <v>7.9802584454502265E-2</v>
      </c>
      <c r="Q64" s="199">
        <f t="shared" si="14"/>
        <v>7.9025461517651968E-2</v>
      </c>
    </row>
    <row r="65" spans="1:17" x14ac:dyDescent="0.25">
      <c r="A65" s="127" t="s">
        <v>280</v>
      </c>
      <c r="B65" s="200">
        <f t="shared" ref="B65:Q65" si="15">IF(B$34=0,0,B$34/B$5)</f>
        <v>0.55319518065434969</v>
      </c>
      <c r="C65" s="200">
        <f t="shared" si="15"/>
        <v>0.56160376078914487</v>
      </c>
      <c r="D65" s="200">
        <f t="shared" si="15"/>
        <v>0.56430256933074296</v>
      </c>
      <c r="E65" s="200">
        <f t="shared" si="15"/>
        <v>0.64889632374605855</v>
      </c>
      <c r="F65" s="200">
        <f t="shared" si="15"/>
        <v>0.52851784722029838</v>
      </c>
      <c r="G65" s="200">
        <f t="shared" si="15"/>
        <v>0.38385037563282642</v>
      </c>
      <c r="H65" s="200">
        <f t="shared" si="15"/>
        <v>0.4379771262325331</v>
      </c>
      <c r="I65" s="200">
        <f t="shared" si="15"/>
        <v>0.45167015051384679</v>
      </c>
      <c r="J65" s="200">
        <f t="shared" si="15"/>
        <v>0.36903792648088579</v>
      </c>
      <c r="K65" s="200">
        <f t="shared" si="15"/>
        <v>0.38475184717320449</v>
      </c>
      <c r="L65" s="200">
        <f t="shared" si="15"/>
        <v>0.52054742939581256</v>
      </c>
      <c r="M65" s="200">
        <f t="shared" si="15"/>
        <v>0.36346869844357654</v>
      </c>
      <c r="N65" s="200">
        <f t="shared" si="15"/>
        <v>0.34726827155685885</v>
      </c>
      <c r="O65" s="200">
        <f t="shared" si="15"/>
        <v>0.35622889466194779</v>
      </c>
      <c r="P65" s="200">
        <f t="shared" si="15"/>
        <v>0.28231433967411534</v>
      </c>
      <c r="Q65" s="200">
        <f t="shared" si="15"/>
        <v>0.33636550704944856</v>
      </c>
    </row>
    <row r="66" spans="1:17" x14ac:dyDescent="0.25">
      <c r="A66" s="127" t="s">
        <v>279</v>
      </c>
      <c r="B66" s="200">
        <f t="shared" ref="B66:Q66" si="16">IF(B$45=0,0,B$45/B$5)</f>
        <v>5.7432815558899897E-2</v>
      </c>
      <c r="C66" s="200">
        <f t="shared" si="16"/>
        <v>5.603176621155876E-2</v>
      </c>
      <c r="D66" s="200">
        <f t="shared" si="16"/>
        <v>5.5751427519902141E-2</v>
      </c>
      <c r="E66" s="200">
        <f t="shared" si="16"/>
        <v>5.4876179193793506E-2</v>
      </c>
      <c r="F66" s="200">
        <f t="shared" si="16"/>
        <v>5.5785571266860748E-2</v>
      </c>
      <c r="G66" s="200">
        <f t="shared" si="16"/>
        <v>5.7183305422267697E-2</v>
      </c>
      <c r="H66" s="200">
        <f t="shared" si="16"/>
        <v>5.7133501033546391E-2</v>
      </c>
      <c r="I66" s="200">
        <f t="shared" si="16"/>
        <v>5.6951150320670559E-2</v>
      </c>
      <c r="J66" s="200">
        <f t="shared" si="16"/>
        <v>5.7841771203957323E-2</v>
      </c>
      <c r="K66" s="200">
        <f t="shared" si="16"/>
        <v>5.7437093911818747E-2</v>
      </c>
      <c r="L66" s="200">
        <f t="shared" si="16"/>
        <v>5.6172781934542518E-2</v>
      </c>
      <c r="M66" s="200">
        <f t="shared" si="16"/>
        <v>5.7697951271456875E-2</v>
      </c>
      <c r="N66" s="200">
        <f t="shared" si="16"/>
        <v>5.7748643611870362E-2</v>
      </c>
      <c r="O66" s="200">
        <f t="shared" si="16"/>
        <v>5.7784996111051465E-2</v>
      </c>
      <c r="P66" s="200">
        <f t="shared" si="16"/>
        <v>5.854578962338116E-2</v>
      </c>
      <c r="Q66" s="200">
        <f t="shared" si="16"/>
        <v>5.7975666784837197E-2</v>
      </c>
    </row>
    <row r="67" spans="1:17" x14ac:dyDescent="0.25">
      <c r="A67" s="72" t="s">
        <v>278</v>
      </c>
      <c r="B67" s="71">
        <f t="shared" ref="B67:Q67" si="17">IF(B$46=0,0,B$46/B$5)</f>
        <v>8.2147074242348947E-2</v>
      </c>
      <c r="C67" s="71">
        <f t="shared" si="17"/>
        <v>8.0550956928989281E-2</v>
      </c>
      <c r="D67" s="71">
        <f t="shared" si="17"/>
        <v>8.0675041283179164E-2</v>
      </c>
      <c r="E67" s="71">
        <f t="shared" si="17"/>
        <v>1.4188275470192883E-3</v>
      </c>
      <c r="F67" s="71">
        <f t="shared" si="17"/>
        <v>0.11601561262658508</v>
      </c>
      <c r="G67" s="71">
        <f t="shared" si="17"/>
        <v>0.25095006964708189</v>
      </c>
      <c r="H67" s="71">
        <f t="shared" si="17"/>
        <v>0.19714139336032097</v>
      </c>
      <c r="I67" s="71">
        <f t="shared" si="17"/>
        <v>0.18615155066816114</v>
      </c>
      <c r="J67" s="71">
        <f t="shared" si="17"/>
        <v>0.26155724580027367</v>
      </c>
      <c r="K67" s="71">
        <f t="shared" si="17"/>
        <v>0.24842778513178559</v>
      </c>
      <c r="L67" s="71">
        <f t="shared" si="17"/>
        <v>0.12070669541566992</v>
      </c>
      <c r="M67" s="71">
        <f t="shared" si="17"/>
        <v>0.26804497574860736</v>
      </c>
      <c r="N67" s="71">
        <f t="shared" si="17"/>
        <v>0.28392165744413667</v>
      </c>
      <c r="O67" s="71">
        <f t="shared" si="17"/>
        <v>0.27472887013629882</v>
      </c>
      <c r="P67" s="71">
        <f t="shared" si="17"/>
        <v>0.34378463898217893</v>
      </c>
      <c r="Q67" s="71">
        <f t="shared" si="17"/>
        <v>0.29337454491022513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0.37935200032709565</v>
      </c>
      <c r="C71" s="253">
        <f>IF(C$5=0,0,C$5/TRE_fec!C$5)</f>
        <v>0.38883752806263205</v>
      </c>
      <c r="D71" s="253">
        <f>IF(D$5=0,0,D$5/TRE_fec!D$5)</f>
        <v>0.39079274622893206</v>
      </c>
      <c r="E71" s="253">
        <f>IF(E$5=0,0,E$5/TRE_fec!E$5)</f>
        <v>0.3970257001629946</v>
      </c>
      <c r="F71" s="253">
        <f>IF(F$5=0,0,F$5/TRE_fec!F$5)</f>
        <v>0.39055356021115939</v>
      </c>
      <c r="G71" s="253">
        <f>IF(G$5=0,0,G$5/TRE_fec!G$5)</f>
        <v>0.38100724163807548</v>
      </c>
      <c r="H71" s="253">
        <f>IF(H$5=0,0,H$5/TRE_fec!H$5)</f>
        <v>0.4031380660717121</v>
      </c>
      <c r="I71" s="253">
        <f>IF(I$5=0,0,I$5/TRE_fec!I$5)</f>
        <v>0.41551063212834866</v>
      </c>
      <c r="J71" s="253">
        <f>IF(J$5=0,0,J$5/TRE_fec!J$5)</f>
        <v>0.40911279128602218</v>
      </c>
      <c r="K71" s="253">
        <f>IF(K$5=0,0,K$5/TRE_fec!K$5)</f>
        <v>0.4119952257074268</v>
      </c>
      <c r="L71" s="253">
        <f>IF(L$5=0,0,L$5/TRE_fec!L$5)</f>
        <v>0.42126823089790338</v>
      </c>
      <c r="M71" s="253">
        <f>IF(M$5=0,0,M$5/TRE_fec!M$5)</f>
        <v>0.43093304958320017</v>
      </c>
      <c r="N71" s="253">
        <f>IF(N$5=0,0,N$5/TRE_fec!N$5)</f>
        <v>0.43055477221634597</v>
      </c>
      <c r="O71" s="253">
        <f>IF(O$5=0,0,O$5/TRE_fec!O$5)</f>
        <v>0.44286681811428458</v>
      </c>
      <c r="P71" s="253">
        <f>IF(P$5=0,0,P$5/TRE_fec!P$5)</f>
        <v>0.45196762083660813</v>
      </c>
      <c r="Q71" s="253">
        <f>IF(Q$5=0,0,Q$5/TRE_fec!Q$5)</f>
        <v>0.47602486349337519</v>
      </c>
    </row>
    <row r="72" spans="1:17" x14ac:dyDescent="0.25">
      <c r="A72" s="132" t="s">
        <v>83</v>
      </c>
      <c r="B72" s="282">
        <f>IF(B$6=0,0,B$6/TRE_fec!B$6)</f>
        <v>0.30979643735387941</v>
      </c>
      <c r="C72" s="282">
        <f>IF(C$6=0,0,C$6/TRE_fec!C$6)</f>
        <v>0.30979643735387929</v>
      </c>
      <c r="D72" s="282">
        <f>IF(D$6=0,0,D$6/TRE_fec!D$6)</f>
        <v>0.30979643735387935</v>
      </c>
      <c r="E72" s="282">
        <f>IF(E$6=0,0,E$6/TRE_fec!E$6)</f>
        <v>0.30979643735387935</v>
      </c>
      <c r="F72" s="282">
        <f>IF(F$6=0,0,F$6/TRE_fec!F$6)</f>
        <v>0.30979643735387935</v>
      </c>
      <c r="G72" s="282">
        <f>IF(G$6=0,0,G$6/TRE_fec!G$6)</f>
        <v>0.30979643735387929</v>
      </c>
      <c r="H72" s="282">
        <f>IF(H$6=0,0,H$6/TRE_fec!H$6)</f>
        <v>0.32750548577790489</v>
      </c>
      <c r="I72" s="282">
        <f>IF(I$6=0,0,I$6/TRE_fec!I$6)</f>
        <v>0.33647947271074674</v>
      </c>
      <c r="J72" s="282">
        <f>IF(J$6=0,0,J$6/TRE_fec!J$6)</f>
        <v>0.33647947271074669</v>
      </c>
      <c r="K72" s="282">
        <f>IF(K$6=0,0,K$6/TRE_fec!K$6)</f>
        <v>0.3364794727107468</v>
      </c>
      <c r="L72" s="282">
        <f>IF(L$6=0,0,L$6/TRE_fec!L$6)</f>
        <v>0.33647947271074674</v>
      </c>
      <c r="M72" s="282">
        <f>IF(M$6=0,0,M$6/TRE_fec!M$6)</f>
        <v>0.35354453507799288</v>
      </c>
      <c r="N72" s="282">
        <f>IF(N$6=0,0,N$6/TRE_fec!N$6)</f>
        <v>0.35354453507799294</v>
      </c>
      <c r="O72" s="282">
        <f>IF(O$6=0,0,O$6/TRE_fec!O$6)</f>
        <v>0.36388333257000605</v>
      </c>
      <c r="P72" s="282">
        <f>IF(P$6=0,0,P$6/TRE_fec!P$6)</f>
        <v>0.37625035978487148</v>
      </c>
      <c r="Q72" s="282">
        <f>IF(Q$6=0,0,Q$6/TRE_fec!Q$6)</f>
        <v>0.39241836373380345</v>
      </c>
    </row>
    <row r="73" spans="1:17" x14ac:dyDescent="0.25">
      <c r="A73" s="76" t="s">
        <v>82</v>
      </c>
      <c r="B73" s="281">
        <f>IF(B$7=0,0,B$7/TRE_fec!B$7)</f>
        <v>7.8502484136651396E-2</v>
      </c>
      <c r="C73" s="281">
        <f>IF(C$7=0,0,C$7/TRE_fec!C$7)</f>
        <v>7.8502484136651396E-2</v>
      </c>
      <c r="D73" s="281">
        <f>IF(D$7=0,0,D$7/TRE_fec!D$7)</f>
        <v>7.850248413665141E-2</v>
      </c>
      <c r="E73" s="281">
        <f>IF(E$7=0,0,E$7/TRE_fec!E$7)</f>
        <v>7.850248413665141E-2</v>
      </c>
      <c r="F73" s="281">
        <f>IF(F$7=0,0,F$7/TRE_fec!F$7)</f>
        <v>7.850248413665141E-2</v>
      </c>
      <c r="G73" s="281">
        <f>IF(G$7=0,0,G$7/TRE_fec!G$7)</f>
        <v>7.8502484136651396E-2</v>
      </c>
      <c r="H73" s="281">
        <f>IF(H$7=0,0,H$7/TRE_fec!H$7)</f>
        <v>8.2989960832176579E-2</v>
      </c>
      <c r="I73" s="281">
        <f>IF(I$7=0,0,I$7/TRE_fec!I$7)</f>
        <v>8.5263971059199334E-2</v>
      </c>
      <c r="J73" s="281">
        <f>IF(J$7=0,0,J$7/TRE_fec!J$7)</f>
        <v>8.526397105919932E-2</v>
      </c>
      <c r="K73" s="281">
        <f>IF(K$7=0,0,K$7/TRE_fec!K$7)</f>
        <v>8.526397105919932E-2</v>
      </c>
      <c r="L73" s="281">
        <f>IF(L$7=0,0,L$7/TRE_fec!L$7)</f>
        <v>8.5263971059199306E-2</v>
      </c>
      <c r="M73" s="281">
        <f>IF(M$7=0,0,M$7/TRE_fec!M$7)</f>
        <v>8.958826154884568E-2</v>
      </c>
      <c r="N73" s="281">
        <f>IF(N$7=0,0,N$7/TRE_fec!N$7)</f>
        <v>8.958826154884568E-2</v>
      </c>
      <c r="O73" s="281">
        <f>IF(O$7=0,0,O$7/TRE_fec!O$7)</f>
        <v>9.2208115066340149E-2</v>
      </c>
      <c r="P73" s="281">
        <f>IF(P$7=0,0,P$7/TRE_fec!P$7)</f>
        <v>9.5341922433671233E-2</v>
      </c>
      <c r="Q73" s="281">
        <f>IF(Q$7=0,0,Q$7/TRE_fec!Q$7)</f>
        <v>9.9438898126366221E-2</v>
      </c>
    </row>
    <row r="74" spans="1:17" x14ac:dyDescent="0.25">
      <c r="A74" s="76" t="s">
        <v>81</v>
      </c>
      <c r="B74" s="281">
        <f>IF(B$8=0,0,B$8/TRE_fec!B$8)</f>
        <v>0.42576599777203394</v>
      </c>
      <c r="C74" s="281">
        <f>IF(C$8=0,0,C$8/TRE_fec!C$8)</f>
        <v>0.42576599777203394</v>
      </c>
      <c r="D74" s="281">
        <f>IF(D$8=0,0,D$8/TRE_fec!D$8)</f>
        <v>0.42576599777203389</v>
      </c>
      <c r="E74" s="281">
        <f>IF(E$8=0,0,E$8/TRE_fec!E$8)</f>
        <v>0.42576599777203389</v>
      </c>
      <c r="F74" s="281">
        <f>IF(F$8=0,0,F$8/TRE_fec!F$8)</f>
        <v>0.42576599777203389</v>
      </c>
      <c r="G74" s="281">
        <f>IF(G$8=0,0,G$8/TRE_fec!G$8)</f>
        <v>0.42576599777203394</v>
      </c>
      <c r="H74" s="281">
        <f>IF(H$8=0,0,H$8/TRE_fec!H$8)</f>
        <v>0.45010427207967446</v>
      </c>
      <c r="I74" s="281">
        <f>IF(I$8=0,0,I$8/TRE_fec!I$8)</f>
        <v>0.46243759176885507</v>
      </c>
      <c r="J74" s="281">
        <f>IF(J$8=0,0,J$8/TRE_fec!J$8)</f>
        <v>0.46243759176885507</v>
      </c>
      <c r="K74" s="281">
        <f>IF(K$8=0,0,K$8/TRE_fec!K$8)</f>
        <v>0.46243759176885513</v>
      </c>
      <c r="L74" s="281">
        <f>IF(L$8=0,0,L$8/TRE_fec!L$8)</f>
        <v>0.46243759176885513</v>
      </c>
      <c r="M74" s="281">
        <f>IF(M$8=0,0,M$8/TRE_fec!M$8)</f>
        <v>0.48589080952659497</v>
      </c>
      <c r="N74" s="281">
        <f>IF(N$8=0,0,N$8/TRE_fec!N$8)</f>
        <v>0.48589080952659491</v>
      </c>
      <c r="O74" s="281">
        <f>IF(O$8=0,0,O$8/TRE_fec!O$8)</f>
        <v>0.50009984455472112</v>
      </c>
      <c r="P74" s="281">
        <f>IF(P$8=0,0,P$8/TRE_fec!P$8)</f>
        <v>0.51709635919054431</v>
      </c>
      <c r="Q74" s="281">
        <f>IF(Q$8=0,0,Q$8/TRE_fec!Q$8)</f>
        <v>0.53931671263326586</v>
      </c>
    </row>
    <row r="75" spans="1:17" x14ac:dyDescent="0.25">
      <c r="A75" s="76" t="s">
        <v>80</v>
      </c>
      <c r="B75" s="281">
        <f>IF(B$9=0,0,B$9/TRE_fec!B$9)</f>
        <v>0.30646300331806975</v>
      </c>
      <c r="C75" s="281">
        <f>IF(C$9=0,0,C$9/TRE_fec!C$9)</f>
        <v>0.3064630033180698</v>
      </c>
      <c r="D75" s="281">
        <f>IF(D$9=0,0,D$9/TRE_fec!D$9)</f>
        <v>0.3064630033180698</v>
      </c>
      <c r="E75" s="281">
        <f>IF(E$9=0,0,E$9/TRE_fec!E$9)</f>
        <v>0.3064630033180698</v>
      </c>
      <c r="F75" s="281">
        <f>IF(F$9=0,0,F$9/TRE_fec!F$9)</f>
        <v>0.3064630033180698</v>
      </c>
      <c r="G75" s="281">
        <f>IF(G$9=0,0,G$9/TRE_fec!G$9)</f>
        <v>0.3064630033180698</v>
      </c>
      <c r="H75" s="281">
        <f>IF(H$9=0,0,H$9/TRE_fec!H$9)</f>
        <v>0.32398150098798512</v>
      </c>
      <c r="I75" s="281">
        <f>IF(I$9=0,0,I$9/TRE_fec!I$9)</f>
        <v>0.3328589271154983</v>
      </c>
      <c r="J75" s="281">
        <f>IF(J$9=0,0,J$9/TRE_fec!J$9)</f>
        <v>0.3328589271154983</v>
      </c>
      <c r="K75" s="281">
        <f>IF(K$9=0,0,K$9/TRE_fec!K$9)</f>
        <v>0.3328589271154983</v>
      </c>
      <c r="L75" s="281">
        <f>IF(L$9=0,0,L$9/TRE_fec!L$9)</f>
        <v>0.33285892711549825</v>
      </c>
      <c r="M75" s="281">
        <f>IF(M$9=0,0,M$9/TRE_fec!M$9)</f>
        <v>0.34974036806926379</v>
      </c>
      <c r="N75" s="281">
        <f>IF(N$9=0,0,N$9/TRE_fec!N$9)</f>
        <v>0.34974036806926373</v>
      </c>
      <c r="O75" s="281">
        <f>IF(O$9=0,0,O$9/TRE_fec!O$9)</f>
        <v>0.35996791928696986</v>
      </c>
      <c r="P75" s="281">
        <f>IF(P$9=0,0,P$9/TRE_fec!P$9)</f>
        <v>0.37220187631616136</v>
      </c>
      <c r="Q75" s="281">
        <f>IF(Q$9=0,0,Q$9/TRE_fec!Q$9)</f>
        <v>0.38819591127075997</v>
      </c>
    </row>
    <row r="76" spans="1:17" x14ac:dyDescent="0.25">
      <c r="A76" s="129" t="s">
        <v>79</v>
      </c>
      <c r="B76" s="280">
        <f>IF(B$10=0,0,B$10/TRE_fec!B$10)</f>
        <v>0.46722533698168384</v>
      </c>
      <c r="C76" s="280">
        <f>IF(C$10=0,0,C$10/TRE_fec!C$10)</f>
        <v>0.49641533319015091</v>
      </c>
      <c r="D76" s="280">
        <f>IF(D$10=0,0,D$10/TRE_fec!D$10)</f>
        <v>0.46722533698168378</v>
      </c>
      <c r="E76" s="280">
        <f>IF(E$10=0,0,E$10/TRE_fec!E$10)</f>
        <v>0.46722533698168378</v>
      </c>
      <c r="F76" s="280">
        <f>IF(F$10=0,0,F$10/TRE_fec!F$10)</f>
        <v>0.46722533698168378</v>
      </c>
      <c r="G76" s="280">
        <f>IF(G$10=0,0,G$10/TRE_fec!G$10)</f>
        <v>0.49641533319015085</v>
      </c>
      <c r="H76" s="280">
        <f>IF(H$10=0,0,H$10/TRE_fec!H$10)</f>
        <v>0.52479217073218876</v>
      </c>
      <c r="I76" s="280">
        <f>IF(I$10=0,0,I$10/TRE_fec!I$10)</f>
        <v>0.50746785975823061</v>
      </c>
      <c r="J76" s="280">
        <f>IF(J$10=0,0,J$10/TRE_fec!J$10)</f>
        <v>0.53917201561149586</v>
      </c>
      <c r="K76" s="280">
        <f>IF(K$10=0,0,K$10/TRE_fec!K$10)</f>
        <v>0.53917201561149586</v>
      </c>
      <c r="L76" s="280">
        <f>IF(L$10=0,0,L$10/TRE_fec!L$10)</f>
        <v>0.53917201561149586</v>
      </c>
      <c r="M76" s="280">
        <f>IF(M$10=0,0,M$10/TRE_fec!M$10)</f>
        <v>0.56651693504731993</v>
      </c>
      <c r="N76" s="280">
        <f>IF(N$10=0,0,N$10/TRE_fec!N$10)</f>
        <v>0.56651693504732004</v>
      </c>
      <c r="O76" s="280">
        <f>IF(O$10=0,0,O$10/TRE_fec!O$10)</f>
        <v>0.58308374144968211</v>
      </c>
      <c r="P76" s="280">
        <f>IF(P$10=0,0,P$10/TRE_fec!P$10)</f>
        <v>0.60290056693636873</v>
      </c>
      <c r="Q76" s="280">
        <f>IF(Q$10=0,0,Q$10/TRE_fec!Q$10)</f>
        <v>0.62880804713815242</v>
      </c>
    </row>
    <row r="77" spans="1:17" x14ac:dyDescent="0.25">
      <c r="A77" s="127" t="s">
        <v>283</v>
      </c>
      <c r="B77" s="305">
        <f>IF(B$15=0,0,B$15/TRE_fec!B$15)</f>
        <v>0.35370854588204936</v>
      </c>
      <c r="C77" s="305">
        <f>IF(C$15=0,0,C$15/TRE_fec!C$15)</f>
        <v>0.35651170080313938</v>
      </c>
      <c r="D77" s="305">
        <f>IF(D$15=0,0,D$15/TRE_fec!D$15)</f>
        <v>0.35577988639508229</v>
      </c>
      <c r="E77" s="305">
        <f>IF(E$15=0,0,E$15/TRE_fec!E$15)</f>
        <v>0.35625729129255579</v>
      </c>
      <c r="F77" s="305">
        <f>IF(F$15=0,0,F$15/TRE_fec!F$15)</f>
        <v>0.35623105569818059</v>
      </c>
      <c r="G77" s="305">
        <f>IF(G$15=0,0,G$15/TRE_fec!G$15)</f>
        <v>0.35651170080313949</v>
      </c>
      <c r="H77" s="305">
        <f>IF(H$15=0,0,H$15/TRE_fec!H$15)</f>
        <v>0.37689115715577221</v>
      </c>
      <c r="I77" s="305">
        <f>IF(I$15=0,0,I$15/TRE_fec!I$15)</f>
        <v>0.38539912017168226</v>
      </c>
      <c r="J77" s="305">
        <f>IF(J$15=0,0,J$15/TRE_fec!J$15)</f>
        <v>0.38721836224482881</v>
      </c>
      <c r="K77" s="305">
        <f>IF(K$15=0,0,K$15/TRE_fec!K$15)</f>
        <v>0.38721836224482875</v>
      </c>
      <c r="L77" s="305">
        <f>IF(L$15=0,0,L$15/TRE_fec!L$15)</f>
        <v>0.38721836224482886</v>
      </c>
      <c r="M77" s="305">
        <f>IF(M$15=0,0,M$15/TRE_fec!M$15)</f>
        <v>0.4068567236825007</v>
      </c>
      <c r="N77" s="305">
        <f>IF(N$15=0,0,N$15/TRE_fec!N$15)</f>
        <v>0.40685672368250081</v>
      </c>
      <c r="O77" s="305">
        <f>IF(O$15=0,0,O$15/TRE_fec!O$15)</f>
        <v>0.41875454377888371</v>
      </c>
      <c r="P77" s="305">
        <f>IF(P$15=0,0,P$15/TRE_fec!P$15)</f>
        <v>0.43298643728905345</v>
      </c>
      <c r="Q77" s="305">
        <f>IF(Q$15=0,0,Q$15/TRE_fec!Q$15)</f>
        <v>0.4515924698040153</v>
      </c>
    </row>
    <row r="78" spans="1:17" x14ac:dyDescent="0.25">
      <c r="A78" s="127" t="s">
        <v>282</v>
      </c>
      <c r="B78" s="305">
        <f>IF(B$23=0,0,B$23/TRE_fec!B$23)</f>
        <v>0.30558145783126239</v>
      </c>
      <c r="C78" s="305">
        <f>IF(C$23=0,0,C$23/TRE_fec!C$23)</f>
        <v>0.30558145783126234</v>
      </c>
      <c r="D78" s="305">
        <f>IF(D$23=0,0,D$23/TRE_fec!D$23)</f>
        <v>0.30558145783126239</v>
      </c>
      <c r="E78" s="305">
        <f>IF(E$23=0,0,E$23/TRE_fec!E$23)</f>
        <v>0.30558145783126239</v>
      </c>
      <c r="F78" s="305">
        <f>IF(F$23=0,0,F$23/TRE_fec!F$23)</f>
        <v>0.30558145783126234</v>
      </c>
      <c r="G78" s="305">
        <f>IF(G$23=0,0,G$23/TRE_fec!G$23)</f>
        <v>0.30558145783126239</v>
      </c>
      <c r="H78" s="305">
        <f>IF(H$23=0,0,H$23/TRE_fec!H$23)</f>
        <v>0.32304956327637618</v>
      </c>
      <c r="I78" s="305">
        <f>IF(I$23=0,0,I$23/TRE_fec!I$23)</f>
        <v>0.33190145335271043</v>
      </c>
      <c r="J78" s="305">
        <f>IF(J$23=0,0,J$23/TRE_fec!J$23)</f>
        <v>0.33190145335271048</v>
      </c>
      <c r="K78" s="305">
        <f>IF(K$23=0,0,K$23/TRE_fec!K$23)</f>
        <v>0.33190145335271043</v>
      </c>
      <c r="L78" s="305">
        <f>IF(L$23=0,0,L$23/TRE_fec!L$23)</f>
        <v>0.33190145335271043</v>
      </c>
      <c r="M78" s="305">
        <f>IF(M$23=0,0,M$23/TRE_fec!M$23)</f>
        <v>0.34873433458500064</v>
      </c>
      <c r="N78" s="305">
        <f>IF(N$23=0,0,N$23/TRE_fec!N$23)</f>
        <v>0.34873433458500058</v>
      </c>
      <c r="O78" s="305">
        <f>IF(O$23=0,0,O$23/TRE_fec!O$23)</f>
        <v>0.35893246609618601</v>
      </c>
      <c r="P78" s="305">
        <f>IF(P$23=0,0,P$23/TRE_fec!P$23)</f>
        <v>0.37113123196204584</v>
      </c>
      <c r="Q78" s="305">
        <f>IF(Q$23=0,0,Q$23/TRE_fec!Q$23)</f>
        <v>0.38707925983201313</v>
      </c>
    </row>
    <row r="79" spans="1:17" x14ac:dyDescent="0.25">
      <c r="A79" s="127" t="s">
        <v>281</v>
      </c>
      <c r="B79" s="305">
        <f>IF(B$26=0,0,B$26/TRE_fec!B$26)</f>
        <v>0.31348195507889531</v>
      </c>
      <c r="C79" s="305">
        <f>IF(C$26=0,0,C$26/TRE_fec!C$26)</f>
        <v>0.31422075410343858</v>
      </c>
      <c r="D79" s="305">
        <f>IF(D$26=0,0,D$26/TRE_fec!D$26)</f>
        <v>0.3148955098602908</v>
      </c>
      <c r="E79" s="305">
        <f>IF(E$26=0,0,E$26/TRE_fec!E$26)</f>
        <v>0.3152213075604946</v>
      </c>
      <c r="F79" s="305">
        <f>IF(F$26=0,0,F$26/TRE_fec!F$26)</f>
        <v>0.31520340347874726</v>
      </c>
      <c r="G79" s="305">
        <f>IF(G$26=0,0,G$26/TRE_fec!G$26)</f>
        <v>0.31422075410343875</v>
      </c>
      <c r="H79" s="305">
        <f>IF(H$26=0,0,H$26/TRE_fec!H$26)</f>
        <v>0.33218271195479782</v>
      </c>
      <c r="I79" s="305">
        <f>IF(I$26=0,0,I$26/TRE_fec!I$26)</f>
        <v>0.34131864939849954</v>
      </c>
      <c r="J79" s="305">
        <f>IF(J$26=0,0,J$26/TRE_fec!J$26)</f>
        <v>0.34128485969231664</v>
      </c>
      <c r="K79" s="305">
        <f>IF(K$26=0,0,K$26/TRE_fec!K$26)</f>
        <v>0.34128485969231659</v>
      </c>
      <c r="L79" s="305">
        <f>IF(L$26=0,0,L$26/TRE_fec!L$26)</f>
        <v>0.34128485969231659</v>
      </c>
      <c r="M79" s="305">
        <f>IF(M$26=0,0,M$26/TRE_fec!M$26)</f>
        <v>0.35859363448540127</v>
      </c>
      <c r="N79" s="305">
        <f>IF(N$26=0,0,N$26/TRE_fec!N$26)</f>
        <v>0.35859363448540138</v>
      </c>
      <c r="O79" s="305">
        <f>IF(O$26=0,0,O$26/TRE_fec!O$26)</f>
        <v>0.3690800841431558</v>
      </c>
      <c r="P79" s="305">
        <f>IF(P$26=0,0,P$26/TRE_fec!P$26)</f>
        <v>0.38162372941766165</v>
      </c>
      <c r="Q79" s="305">
        <f>IF(Q$26=0,0,Q$26/TRE_fec!Q$26)</f>
        <v>0.39802263457155651</v>
      </c>
    </row>
    <row r="80" spans="1:17" x14ac:dyDescent="0.25">
      <c r="A80" s="127" t="s">
        <v>280</v>
      </c>
      <c r="B80" s="305">
        <f>IF(B$34=0,0,B$34/TRE_fec!B$34)</f>
        <v>0.41874260147013004</v>
      </c>
      <c r="C80" s="305">
        <f>IF(C$34=0,0,C$34/TRE_fec!C$34)</f>
        <v>0.43611390100353736</v>
      </c>
      <c r="D80" s="305">
        <f>IF(D$34=0,0,D$34/TRE_fec!D$34)</f>
        <v>0.44090836946935474</v>
      </c>
      <c r="E80" s="305">
        <f>IF(E$34=0,0,E$34/TRE_fec!E$34)</f>
        <v>0.44061405261366654</v>
      </c>
      <c r="F80" s="305">
        <f>IF(F$34=0,0,F$34/TRE_fec!F$34)</f>
        <v>0.44627378522164041</v>
      </c>
      <c r="G80" s="305">
        <f>IF(G$34=0,0,G$34/TRE_fec!G$34)</f>
        <v>0.44974553944239465</v>
      </c>
      <c r="H80" s="305">
        <f>IF(H$34=0,0,H$34/TRE_fec!H$34)</f>
        <v>0.46344942856154342</v>
      </c>
      <c r="I80" s="305">
        <f>IF(I$34=0,0,I$34/TRE_fec!I$34)</f>
        <v>0.47900089334666707</v>
      </c>
      <c r="J80" s="305">
        <f>IF(J$34=0,0,J$34/TRE_fec!J$34)</f>
        <v>0.47590176052826855</v>
      </c>
      <c r="K80" s="305">
        <f>IF(K$34=0,0,K$34/TRE_fec!K$34)</f>
        <v>0.48188578751321759</v>
      </c>
      <c r="L80" s="305">
        <f>IF(L$34=0,0,L$34/TRE_fec!L$34)</f>
        <v>0.47836706772996607</v>
      </c>
      <c r="M80" s="305">
        <f>IF(M$34=0,0,M$34/TRE_fec!M$34)</f>
        <v>0.50544435455006886</v>
      </c>
      <c r="N80" s="305">
        <f>IF(N$34=0,0,N$34/TRE_fec!N$34)</f>
        <v>0.50895386073368698</v>
      </c>
      <c r="O80" s="305">
        <f>IF(O$34=0,0,O$34/TRE_fec!O$34)</f>
        <v>0.519941260010374</v>
      </c>
      <c r="P80" s="305">
        <f>IF(P$34=0,0,P$34/TRE_fec!P$34)</f>
        <v>0.53853732650961217</v>
      </c>
      <c r="Q80" s="305">
        <f>IF(Q$34=0,0,Q$34/TRE_fec!Q$34)</f>
        <v>0.56138306309597452</v>
      </c>
    </row>
    <row r="81" spans="1:17" x14ac:dyDescent="0.25">
      <c r="A81" s="127" t="s">
        <v>279</v>
      </c>
      <c r="B81" s="305">
        <f>IF(B$45=0,0,B$45/TRE_fec!B$45)</f>
        <v>0.3927028162938212</v>
      </c>
      <c r="C81" s="305">
        <f>IF(C$45=0,0,C$45/TRE_fec!C$45)</f>
        <v>0.39270281629382109</v>
      </c>
      <c r="D81" s="305">
        <f>IF(D$45=0,0,D$45/TRE_fec!D$45)</f>
        <v>0.39270281629382114</v>
      </c>
      <c r="E81" s="305">
        <f>IF(E$45=0,0,E$45/TRE_fec!E$45)</f>
        <v>0.39270281629382109</v>
      </c>
      <c r="F81" s="305">
        <f>IF(F$45=0,0,F$45/TRE_fec!F$45)</f>
        <v>0.39270281629382114</v>
      </c>
      <c r="G81" s="305">
        <f>IF(G$45=0,0,G$45/TRE_fec!G$45)</f>
        <v>0.39270281629382114</v>
      </c>
      <c r="H81" s="305">
        <f>IF(H$45=0,0,H$45/TRE_fec!H$45)</f>
        <v>0.4151510834507946</v>
      </c>
      <c r="I81" s="305">
        <f>IF(I$45=0,0,I$45/TRE_fec!I$45)</f>
        <v>0.42652664984533445</v>
      </c>
      <c r="J81" s="305">
        <f>IF(J$45=0,0,J$45/TRE_fec!J$45)</f>
        <v>0.42652664984533445</v>
      </c>
      <c r="K81" s="305">
        <f>IF(K$45=0,0,K$45/TRE_fec!K$45)</f>
        <v>0.42652664984533445</v>
      </c>
      <c r="L81" s="305">
        <f>IF(L$45=0,0,L$45/TRE_fec!L$45)</f>
        <v>0.42652664984533439</v>
      </c>
      <c r="M81" s="305">
        <f>IF(M$45=0,0,M$45/TRE_fec!M$45)</f>
        <v>0.44815859019005883</v>
      </c>
      <c r="N81" s="305">
        <f>IF(N$45=0,0,N$45/TRE_fec!N$45)</f>
        <v>0.44815859019005877</v>
      </c>
      <c r="O81" s="305">
        <f>IF(O$45=0,0,O$45/TRE_fec!O$45)</f>
        <v>0.46126421182626648</v>
      </c>
      <c r="P81" s="305">
        <f>IF(P$45=0,0,P$45/TRE_fec!P$45)</f>
        <v>0.47694084922707791</v>
      </c>
      <c r="Q81" s="305">
        <f>IF(Q$45=0,0,Q$45/TRE_fec!Q$45)</f>
        <v>0.49743566427023</v>
      </c>
    </row>
    <row r="82" spans="1:17" x14ac:dyDescent="0.25">
      <c r="A82" s="72" t="s">
        <v>278</v>
      </c>
      <c r="B82" s="304">
        <f>IF(B$46=0,0,B$46/TRE_fec!B$46)</f>
        <v>0.36625496476208225</v>
      </c>
      <c r="C82" s="304">
        <f>IF(C$46=0,0,C$46/TRE_fec!C$46)</f>
        <v>0.36625496476208225</v>
      </c>
      <c r="D82" s="304">
        <f>IF(D$46=0,0,D$46/TRE_fec!D$46)</f>
        <v>0.3662549647620823</v>
      </c>
      <c r="E82" s="304">
        <f>IF(E$46=0,0,E$46/TRE_fec!E$46)</f>
        <v>0.36625496476208236</v>
      </c>
      <c r="F82" s="304">
        <f>IF(F$46=0,0,F$46/TRE_fec!F$46)</f>
        <v>0.36625496476208219</v>
      </c>
      <c r="G82" s="304">
        <f>IF(G$46=0,0,G$46/TRE_fec!G$46)</f>
        <v>0.36625496476208219</v>
      </c>
      <c r="H82" s="304">
        <f>IF(H$46=0,0,H$46/TRE_fec!H$46)</f>
        <v>0.38719138017702942</v>
      </c>
      <c r="I82" s="304">
        <f>IF(I$46=0,0,I$46/TRE_fec!I$46)</f>
        <v>0.39780082196382749</v>
      </c>
      <c r="J82" s="304">
        <f>IF(J$46=0,0,J$46/TRE_fec!J$46)</f>
        <v>0.39780082196382743</v>
      </c>
      <c r="K82" s="304">
        <f>IF(K$46=0,0,K$46/TRE_fec!K$46)</f>
        <v>0.39780082196382743</v>
      </c>
      <c r="L82" s="304">
        <f>IF(L$46=0,0,L$46/TRE_fec!L$46)</f>
        <v>0.39780082196382738</v>
      </c>
      <c r="M82" s="304">
        <f>IF(M$46=0,0,M$46/TRE_fec!M$46)</f>
        <v>0.41797588875724861</v>
      </c>
      <c r="N82" s="304">
        <f>IF(N$46=0,0,N$46/TRE_fec!N$46)</f>
        <v>0.41797588875724867</v>
      </c>
      <c r="O82" s="304">
        <f>IF(O$46=0,0,O$46/TRE_fec!O$46)</f>
        <v>0.43019886957479159</v>
      </c>
      <c r="P82" s="304">
        <f>IF(P$46=0,0,P$46/TRE_fec!P$46)</f>
        <v>0.44481971271773013</v>
      </c>
      <c r="Q82" s="304">
        <f>IF(Q$46=0,0,Q$46/TRE_fec!Q$46)</f>
        <v>0.46393423762049718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256.15191121292588</v>
      </c>
      <c r="C5" s="96">
        <v>273.52712255385956</v>
      </c>
      <c r="D5" s="96">
        <v>180.18619552472401</v>
      </c>
      <c r="E5" s="96">
        <v>237.05966047348804</v>
      </c>
      <c r="F5" s="96">
        <v>145.37084999266804</v>
      </c>
      <c r="G5" s="96">
        <v>73.715925384214657</v>
      </c>
      <c r="H5" s="96">
        <v>208.23068837379603</v>
      </c>
      <c r="I5" s="96">
        <v>221.03072422606809</v>
      </c>
      <c r="J5" s="96">
        <v>173.10490841080804</v>
      </c>
      <c r="K5" s="96">
        <v>153.61099201641602</v>
      </c>
      <c r="L5" s="96">
        <v>156.0389988383458</v>
      </c>
      <c r="M5" s="96">
        <v>166.33628923892161</v>
      </c>
      <c r="N5" s="96">
        <v>152.06486760564212</v>
      </c>
      <c r="O5" s="96">
        <v>205.77612727182881</v>
      </c>
      <c r="P5" s="96">
        <v>178.97965718635655</v>
      </c>
      <c r="Q5" s="96">
        <v>216.43330681462265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3.2678224912067799</v>
      </c>
      <c r="C10" s="158">
        <v>2.0205510278268286</v>
      </c>
      <c r="D10" s="158">
        <v>2.8313131279710446</v>
      </c>
      <c r="E10" s="158">
        <v>3.2932402412549262</v>
      </c>
      <c r="F10" s="158">
        <v>2.7534058349949015</v>
      </c>
      <c r="G10" s="158">
        <v>0.99353631241365581</v>
      </c>
      <c r="H10" s="158">
        <v>1.955240327800799</v>
      </c>
      <c r="I10" s="158">
        <v>4.1233583653039556</v>
      </c>
      <c r="J10" s="158">
        <v>1.8187964288681842</v>
      </c>
      <c r="K10" s="158">
        <v>1.7749202366416474</v>
      </c>
      <c r="L10" s="158">
        <v>1.3545597561236618</v>
      </c>
      <c r="M10" s="158">
        <v>1.9555954045623629</v>
      </c>
      <c r="N10" s="158">
        <v>1.9714617318537331</v>
      </c>
      <c r="O10" s="158">
        <v>2.4359234195217581</v>
      </c>
      <c r="P10" s="158">
        <v>2.4574775203051962</v>
      </c>
      <c r="Q10" s="158">
        <v>2.6824687687353865</v>
      </c>
    </row>
    <row r="11" spans="1:17" x14ac:dyDescent="0.25">
      <c r="A11" s="92" t="s">
        <v>125</v>
      </c>
      <c r="B11" s="91">
        <v>1.5301462660247862</v>
      </c>
      <c r="C11" s="91">
        <v>0</v>
      </c>
      <c r="D11" s="91">
        <v>1.325752308263219</v>
      </c>
      <c r="E11" s="91">
        <v>1.5420480371373777</v>
      </c>
      <c r="F11" s="91">
        <v>1.2892724952487973</v>
      </c>
      <c r="G11" s="91">
        <v>0</v>
      </c>
      <c r="H11" s="91">
        <v>0</v>
      </c>
      <c r="I11" s="91">
        <v>1.9307478980664969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1.7376762251819939</v>
      </c>
      <c r="C12" s="91">
        <v>2.0205510278268286</v>
      </c>
      <c r="D12" s="91">
        <v>1.5055608197078256</v>
      </c>
      <c r="E12" s="91">
        <v>1.7511922041175485</v>
      </c>
      <c r="F12" s="91">
        <v>1.464133339746104</v>
      </c>
      <c r="G12" s="91">
        <v>0.99353631241365581</v>
      </c>
      <c r="H12" s="91">
        <v>1.955240327800799</v>
      </c>
      <c r="I12" s="91">
        <v>2.1926104672374587</v>
      </c>
      <c r="J12" s="91">
        <v>1.8187964288681842</v>
      </c>
      <c r="K12" s="91">
        <v>1.7749202366416474</v>
      </c>
      <c r="L12" s="91">
        <v>1.3545597561236618</v>
      </c>
      <c r="M12" s="91">
        <v>1.9555954045623629</v>
      </c>
      <c r="N12" s="91">
        <v>1.9714617318537331</v>
      </c>
      <c r="O12" s="91">
        <v>2.4359234195217581</v>
      </c>
      <c r="P12" s="91">
        <v>2.4574775203051962</v>
      </c>
      <c r="Q12" s="91">
        <v>2.6824687687353865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15.308861775404452</v>
      </c>
      <c r="C15" s="204">
        <v>17.260755258255205</v>
      </c>
      <c r="D15" s="204">
        <v>13.031011129340138</v>
      </c>
      <c r="E15" s="204">
        <v>15.028314638676491</v>
      </c>
      <c r="F15" s="204">
        <v>12.570757020032884</v>
      </c>
      <c r="G15" s="204">
        <v>8.4873813591364868</v>
      </c>
      <c r="H15" s="204">
        <v>16.702832199956063</v>
      </c>
      <c r="I15" s="204">
        <v>19.295946617149493</v>
      </c>
      <c r="J15" s="204">
        <v>15.537246815809148</v>
      </c>
      <c r="K15" s="204">
        <v>15.162430141913537</v>
      </c>
      <c r="L15" s="204">
        <v>11.57145952323666</v>
      </c>
      <c r="M15" s="204">
        <v>16.705865478004888</v>
      </c>
      <c r="N15" s="204">
        <v>16.84140513449071</v>
      </c>
      <c r="O15" s="204">
        <v>20.8091146391086</v>
      </c>
      <c r="P15" s="204">
        <v>20.993242658302862</v>
      </c>
      <c r="Q15" s="204">
        <v>22.915252457075262</v>
      </c>
    </row>
    <row r="16" spans="1:17" x14ac:dyDescent="0.25">
      <c r="A16" s="152" t="s">
        <v>289</v>
      </c>
      <c r="B16" s="264">
        <v>15.308861775404452</v>
      </c>
      <c r="C16" s="264">
        <v>17.260755258255205</v>
      </c>
      <c r="D16" s="264">
        <v>13.031011129340138</v>
      </c>
      <c r="E16" s="264">
        <v>15.028314638676491</v>
      </c>
      <c r="F16" s="264">
        <v>12.570757020032884</v>
      </c>
      <c r="G16" s="264">
        <v>8.4873813591364868</v>
      </c>
      <c r="H16" s="264">
        <v>16.702832199956063</v>
      </c>
      <c r="I16" s="264">
        <v>19.295946617149493</v>
      </c>
      <c r="J16" s="264">
        <v>15.537246815809148</v>
      </c>
      <c r="K16" s="264">
        <v>15.162430141913537</v>
      </c>
      <c r="L16" s="264">
        <v>11.57145952323666</v>
      </c>
      <c r="M16" s="264">
        <v>16.705865478004888</v>
      </c>
      <c r="N16" s="264">
        <v>16.84140513449071</v>
      </c>
      <c r="O16" s="264">
        <v>20.8091146391086</v>
      </c>
      <c r="P16" s="264">
        <v>20.993242658302862</v>
      </c>
      <c r="Q16" s="264">
        <v>22.915252457075262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1.6362858141225785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1.1653083211886559</v>
      </c>
      <c r="C19" s="83">
        <v>0</v>
      </c>
      <c r="D19" s="83">
        <v>0.69822872120387447</v>
      </c>
      <c r="E19" s="83">
        <v>0.28233557708755114</v>
      </c>
      <c r="F19" s="83">
        <v>0.26039734447321627</v>
      </c>
      <c r="G19" s="83">
        <v>0</v>
      </c>
      <c r="H19" s="83">
        <v>0</v>
      </c>
      <c r="I19" s="83">
        <v>2.3273851982565086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12.507267640093218</v>
      </c>
      <c r="C21" s="83">
        <v>17.260755258255205</v>
      </c>
      <c r="D21" s="83">
        <v>12.332782408136264</v>
      </c>
      <c r="E21" s="83">
        <v>14.74597906158894</v>
      </c>
      <c r="F21" s="83">
        <v>12.310359675559669</v>
      </c>
      <c r="G21" s="83">
        <v>8.4873813591364868</v>
      </c>
      <c r="H21" s="83">
        <v>16.702832199956063</v>
      </c>
      <c r="I21" s="83">
        <v>16.968561418892985</v>
      </c>
      <c r="J21" s="83">
        <v>15.537246815809148</v>
      </c>
      <c r="K21" s="83">
        <v>15.162430141913537</v>
      </c>
      <c r="L21" s="83">
        <v>11.57145952323666</v>
      </c>
      <c r="M21" s="83">
        <v>16.705865478004888</v>
      </c>
      <c r="N21" s="83">
        <v>16.84140513449071</v>
      </c>
      <c r="O21" s="83">
        <v>20.8091146391086</v>
      </c>
      <c r="P21" s="83">
        <v>20.993242658302862</v>
      </c>
      <c r="Q21" s="83">
        <v>22.915252457075262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7.422134761232507</v>
      </c>
      <c r="C23" s="204">
        <v>8.6303776291276009</v>
      </c>
      <c r="D23" s="204">
        <v>6.4307004568315431</v>
      </c>
      <c r="E23" s="204">
        <v>7.4798655488417811</v>
      </c>
      <c r="F23" s="204">
        <v>6.2537513021856874</v>
      </c>
      <c r="G23" s="204">
        <v>4.2436906795682425</v>
      </c>
      <c r="H23" s="204">
        <v>8.3514160999780316</v>
      </c>
      <c r="I23" s="204">
        <v>9.3652949444140354</v>
      </c>
      <c r="J23" s="204">
        <v>7.7686234079045731</v>
      </c>
      <c r="K23" s="204">
        <v>7.5812150709567678</v>
      </c>
      <c r="L23" s="204">
        <v>5.7857297616183301</v>
      </c>
      <c r="M23" s="204">
        <v>8.3529327390024459</v>
      </c>
      <c r="N23" s="204">
        <v>8.420702567245355</v>
      </c>
      <c r="O23" s="204">
        <v>10.4045573195543</v>
      </c>
      <c r="P23" s="204">
        <v>10.496621329151431</v>
      </c>
      <c r="Q23" s="204">
        <v>11.457626228537631</v>
      </c>
    </row>
    <row r="24" spans="1:17" x14ac:dyDescent="0.25">
      <c r="A24" s="152" t="s">
        <v>287</v>
      </c>
      <c r="B24" s="151">
        <v>7.422134761232507</v>
      </c>
      <c r="C24" s="151">
        <v>8.6303776291276009</v>
      </c>
      <c r="D24" s="151">
        <v>6.4307004568315431</v>
      </c>
      <c r="E24" s="151">
        <v>7.4798655488417811</v>
      </c>
      <c r="F24" s="151">
        <v>6.2537513021856874</v>
      </c>
      <c r="G24" s="151">
        <v>4.2436906795682425</v>
      </c>
      <c r="H24" s="151">
        <v>8.3514160999780316</v>
      </c>
      <c r="I24" s="151">
        <v>9.3652949444140354</v>
      </c>
      <c r="J24" s="151">
        <v>7.7686234079045731</v>
      </c>
      <c r="K24" s="151">
        <v>7.5812150709567678</v>
      </c>
      <c r="L24" s="151">
        <v>5.7857297616183301</v>
      </c>
      <c r="M24" s="151">
        <v>8.3529327390024459</v>
      </c>
      <c r="N24" s="151">
        <v>8.420702567245355</v>
      </c>
      <c r="O24" s="151">
        <v>10.4045573195543</v>
      </c>
      <c r="P24" s="151">
        <v>10.496621329151431</v>
      </c>
      <c r="Q24" s="151">
        <v>11.457626228537631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39.003251564365222</v>
      </c>
      <c r="C26" s="204">
        <v>45.323234823387466</v>
      </c>
      <c r="D26" s="204">
        <v>33.199842853912507</v>
      </c>
      <c r="E26" s="204">
        <v>38.288485782950779</v>
      </c>
      <c r="F26" s="204">
        <v>32.027227471253298</v>
      </c>
      <c r="G26" s="204">
        <v>22.286138272646383</v>
      </c>
      <c r="H26" s="204">
        <v>43.858242277792961</v>
      </c>
      <c r="I26" s="204">
        <v>49.161372747541186</v>
      </c>
      <c r="J26" s="204">
        <v>40.797651980208293</v>
      </c>
      <c r="K26" s="204">
        <v>39.813459581178321</v>
      </c>
      <c r="L26" s="204">
        <v>30.384300650468319</v>
      </c>
      <c r="M26" s="204">
        <v>43.866207049393907</v>
      </c>
      <c r="N26" s="204">
        <v>44.222106637035097</v>
      </c>
      <c r="O26" s="204">
        <v>54.640505304890318</v>
      </c>
      <c r="P26" s="204">
        <v>55.123988056754143</v>
      </c>
      <c r="Q26" s="204">
        <v>60.170795113528207</v>
      </c>
    </row>
    <row r="27" spans="1:17" x14ac:dyDescent="0.25">
      <c r="A27" s="152" t="s">
        <v>285</v>
      </c>
      <c r="B27" s="264">
        <v>39.003251564365222</v>
      </c>
      <c r="C27" s="264">
        <v>45.323234823387466</v>
      </c>
      <c r="D27" s="264">
        <v>33.199842853912507</v>
      </c>
      <c r="E27" s="264">
        <v>38.288485782950779</v>
      </c>
      <c r="F27" s="264">
        <v>32.027227471253298</v>
      </c>
      <c r="G27" s="264">
        <v>22.286138272646383</v>
      </c>
      <c r="H27" s="264">
        <v>43.858242277792961</v>
      </c>
      <c r="I27" s="264">
        <v>49.161372747541186</v>
      </c>
      <c r="J27" s="264">
        <v>40.797651980208293</v>
      </c>
      <c r="K27" s="264">
        <v>39.813459581178321</v>
      </c>
      <c r="L27" s="264">
        <v>30.384300650468319</v>
      </c>
      <c r="M27" s="264">
        <v>43.866207049393907</v>
      </c>
      <c r="N27" s="264">
        <v>44.222106637035097</v>
      </c>
      <c r="O27" s="264">
        <v>54.640505304890318</v>
      </c>
      <c r="P27" s="264">
        <v>55.123988056754143</v>
      </c>
      <c r="Q27" s="264">
        <v>60.170795113528207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4.1688577619768186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2.9689218093530316</v>
      </c>
      <c r="C30" s="83">
        <v>0</v>
      </c>
      <c r="D30" s="83">
        <v>1.7789167386913864</v>
      </c>
      <c r="E30" s="83">
        <v>0.71932229190338093</v>
      </c>
      <c r="F30" s="83">
        <v>0.66342901792339171</v>
      </c>
      <c r="G30" s="83">
        <v>0</v>
      </c>
      <c r="H30" s="83">
        <v>0</v>
      </c>
      <c r="I30" s="83">
        <v>5.9296106860550948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31.865471993035374</v>
      </c>
      <c r="C32" s="83">
        <v>45.323234823387466</v>
      </c>
      <c r="D32" s="83">
        <v>31.420926115221118</v>
      </c>
      <c r="E32" s="83">
        <v>37.569163491047398</v>
      </c>
      <c r="F32" s="83">
        <v>31.363798453329903</v>
      </c>
      <c r="G32" s="83">
        <v>22.286138272646383</v>
      </c>
      <c r="H32" s="83">
        <v>43.858242277792961</v>
      </c>
      <c r="I32" s="83">
        <v>43.231762061486094</v>
      </c>
      <c r="J32" s="83">
        <v>40.797651980208293</v>
      </c>
      <c r="K32" s="83">
        <v>39.813459581178321</v>
      </c>
      <c r="L32" s="83">
        <v>30.384300650468319</v>
      </c>
      <c r="M32" s="83">
        <v>43.866207049393907</v>
      </c>
      <c r="N32" s="83">
        <v>44.222106637035097</v>
      </c>
      <c r="O32" s="83">
        <v>54.640505304890318</v>
      </c>
      <c r="P32" s="83">
        <v>55.123988056754143</v>
      </c>
      <c r="Q32" s="83">
        <v>60.170795113528207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191.1498406207169</v>
      </c>
      <c r="C34" s="204">
        <v>200.29220381526241</v>
      </c>
      <c r="D34" s="204">
        <v>124.69332795666878</v>
      </c>
      <c r="E34" s="204">
        <v>172.96975426176402</v>
      </c>
      <c r="F34" s="204">
        <v>91.765708364201274</v>
      </c>
      <c r="G34" s="204">
        <v>37.70517876044989</v>
      </c>
      <c r="H34" s="204">
        <v>137.36295746826818</v>
      </c>
      <c r="I34" s="204">
        <v>139.08475155165939</v>
      </c>
      <c r="J34" s="204">
        <v>107.18258977801781</v>
      </c>
      <c r="K34" s="204">
        <v>89.278966985725745</v>
      </c>
      <c r="L34" s="204">
        <v>106.94294914689883</v>
      </c>
      <c r="M34" s="204">
        <v>95.455688567958006</v>
      </c>
      <c r="N34" s="204">
        <v>80.609191535017246</v>
      </c>
      <c r="O34" s="204">
        <v>117.48602658875383</v>
      </c>
      <c r="P34" s="204">
        <v>89.908327621842929</v>
      </c>
      <c r="Q34" s="204">
        <v>119.20716424674616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13.379197475156689</v>
      </c>
      <c r="C38" s="87">
        <v>0</v>
      </c>
      <c r="D38" s="87">
        <v>8.9149096670575201</v>
      </c>
      <c r="E38" s="87">
        <v>7.0679908507156899</v>
      </c>
      <c r="F38" s="87">
        <v>4.0009839503785951</v>
      </c>
      <c r="G38" s="87">
        <v>0</v>
      </c>
      <c r="H38" s="87">
        <v>0</v>
      </c>
      <c r="I38" s="87">
        <v>18.336204906701905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49.53650952989549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9.3277675045454203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118.9063661111193</v>
      </c>
      <c r="C41" s="87">
        <v>200.29220381526241</v>
      </c>
      <c r="D41" s="87">
        <v>115.77841828961127</v>
      </c>
      <c r="E41" s="87">
        <v>165.90176341104834</v>
      </c>
      <c r="F41" s="87">
        <v>87.764724413822677</v>
      </c>
      <c r="G41" s="87">
        <v>37.70517876044989</v>
      </c>
      <c r="H41" s="87">
        <v>137.36295746826818</v>
      </c>
      <c r="I41" s="87">
        <v>120.74854664495749</v>
      </c>
      <c r="J41" s="87">
        <v>107.18258977801781</v>
      </c>
      <c r="K41" s="87">
        <v>89.278966985725745</v>
      </c>
      <c r="L41" s="87">
        <v>106.94294914689883</v>
      </c>
      <c r="M41" s="87">
        <v>95.455688567958006</v>
      </c>
      <c r="N41" s="87">
        <v>80.609191535017246</v>
      </c>
      <c r="O41" s="87">
        <v>117.48602658875383</v>
      </c>
      <c r="P41" s="87">
        <v>89.908327621842929</v>
      </c>
      <c r="Q41" s="87">
        <v>119.20716424674616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0.99999999999999989</v>
      </c>
      <c r="C50" s="77">
        <f t="shared" si="0"/>
        <v>0.99999999999999989</v>
      </c>
      <c r="D50" s="77">
        <f t="shared" si="0"/>
        <v>1</v>
      </c>
      <c r="E50" s="77">
        <f t="shared" si="0"/>
        <v>0.99999999999999989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0.99999999999999978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1.0000000000000002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1.2757361347541957E-2</v>
      </c>
      <c r="C55" s="201">
        <f t="shared" si="5"/>
        <v>7.387022570052324E-3</v>
      </c>
      <c r="D55" s="201">
        <f t="shared" si="5"/>
        <v>1.5713263270396037E-2</v>
      </c>
      <c r="E55" s="201">
        <f t="shared" si="5"/>
        <v>1.389203137588747E-2</v>
      </c>
      <c r="F55" s="201">
        <f t="shared" si="5"/>
        <v>1.8940563635238928E-2</v>
      </c>
      <c r="G55" s="201">
        <f t="shared" si="5"/>
        <v>1.3477905991619134E-2</v>
      </c>
      <c r="H55" s="201">
        <f t="shared" si="5"/>
        <v>9.3897798786072139E-3</v>
      </c>
      <c r="I55" s="201">
        <f t="shared" si="5"/>
        <v>1.8655136654606552E-2</v>
      </c>
      <c r="J55" s="201">
        <f t="shared" si="5"/>
        <v>1.0506902695975923E-2</v>
      </c>
      <c r="K55" s="201">
        <f t="shared" si="5"/>
        <v>1.1554643410231777E-2</v>
      </c>
      <c r="L55" s="201">
        <f t="shared" si="5"/>
        <v>8.6809051981099061E-3</v>
      </c>
      <c r="M55" s="201">
        <f t="shared" si="5"/>
        <v>1.1756877669390537E-2</v>
      </c>
      <c r="N55" s="201">
        <f t="shared" si="5"/>
        <v>1.2964610188373223E-2</v>
      </c>
      <c r="O55" s="201">
        <f t="shared" si="5"/>
        <v>1.1837735755926247E-2</v>
      </c>
      <c r="P55" s="201">
        <f t="shared" si="5"/>
        <v>1.3730485122934561E-2</v>
      </c>
      <c r="Q55" s="201">
        <f t="shared" si="5"/>
        <v>1.2393973959991974E-2</v>
      </c>
    </row>
    <row r="56" spans="1:17" x14ac:dyDescent="0.25">
      <c r="A56" s="127" t="s">
        <v>283</v>
      </c>
      <c r="B56" s="200">
        <f t="shared" ref="B56:Q56" si="6">IF(B$15=0,0,B$15/B$5)</f>
        <v>5.9764776701896179E-2</v>
      </c>
      <c r="C56" s="200">
        <f t="shared" si="6"/>
        <v>6.3104364558423026E-2</v>
      </c>
      <c r="D56" s="200">
        <f t="shared" si="6"/>
        <v>7.2319697363009722E-2</v>
      </c>
      <c r="E56" s="200">
        <f t="shared" si="6"/>
        <v>6.3394651830091561E-2</v>
      </c>
      <c r="F56" s="200">
        <f t="shared" si="6"/>
        <v>8.6473712031448574E-2</v>
      </c>
      <c r="G56" s="200">
        <f t="shared" si="6"/>
        <v>0.11513633336215234</v>
      </c>
      <c r="H56" s="200">
        <f t="shared" si="6"/>
        <v>8.0213115225229045E-2</v>
      </c>
      <c r="I56" s="200">
        <f t="shared" si="6"/>
        <v>8.7299838901191792E-2</v>
      </c>
      <c r="J56" s="200">
        <f t="shared" si="6"/>
        <v>8.9756246419867888E-2</v>
      </c>
      <c r="K56" s="200">
        <f t="shared" si="6"/>
        <v>9.870667419616147E-2</v>
      </c>
      <c r="L56" s="200">
        <f t="shared" si="6"/>
        <v>7.4157483766122648E-2</v>
      </c>
      <c r="M56" s="200">
        <f t="shared" si="6"/>
        <v>0.10043428018289484</v>
      </c>
      <c r="N56" s="200">
        <f t="shared" si="6"/>
        <v>0.11075145363731495</v>
      </c>
      <c r="O56" s="200">
        <f t="shared" si="6"/>
        <v>0.101125018314782</v>
      </c>
      <c r="P56" s="200">
        <f t="shared" si="6"/>
        <v>0.11729401535530015</v>
      </c>
      <c r="Q56" s="200">
        <f t="shared" si="6"/>
        <v>0.10587673770887034</v>
      </c>
    </row>
    <row r="57" spans="1:17" x14ac:dyDescent="0.25">
      <c r="A57" s="142" t="s">
        <v>289</v>
      </c>
      <c r="B57" s="199">
        <f t="shared" ref="B57:Q57" si="7">IF(B$16=0,0,B$16/B$5)</f>
        <v>5.9764776701896179E-2</v>
      </c>
      <c r="C57" s="199">
        <f t="shared" si="7"/>
        <v>6.3104364558423026E-2</v>
      </c>
      <c r="D57" s="199">
        <f t="shared" si="7"/>
        <v>7.2319697363009722E-2</v>
      </c>
      <c r="E57" s="199">
        <f t="shared" si="7"/>
        <v>6.3394651830091561E-2</v>
      </c>
      <c r="F57" s="199">
        <f t="shared" si="7"/>
        <v>8.6473712031448574E-2</v>
      </c>
      <c r="G57" s="199">
        <f t="shared" si="7"/>
        <v>0.11513633336215234</v>
      </c>
      <c r="H57" s="199">
        <f t="shared" si="7"/>
        <v>8.0213115225229045E-2</v>
      </c>
      <c r="I57" s="199">
        <f t="shared" si="7"/>
        <v>8.7299838901191792E-2</v>
      </c>
      <c r="J57" s="199">
        <f t="shared" si="7"/>
        <v>8.9756246419867888E-2</v>
      </c>
      <c r="K57" s="199">
        <f t="shared" si="7"/>
        <v>9.870667419616147E-2</v>
      </c>
      <c r="L57" s="199">
        <f t="shared" si="7"/>
        <v>7.4157483766122648E-2</v>
      </c>
      <c r="M57" s="199">
        <f t="shared" si="7"/>
        <v>0.10043428018289484</v>
      </c>
      <c r="N57" s="199">
        <f t="shared" si="7"/>
        <v>0.11075145363731495</v>
      </c>
      <c r="O57" s="199">
        <f t="shared" si="7"/>
        <v>0.101125018314782</v>
      </c>
      <c r="P57" s="199">
        <f t="shared" si="7"/>
        <v>0.11729401535530015</v>
      </c>
      <c r="Q57" s="199">
        <f t="shared" si="7"/>
        <v>0.10587673770887034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2.8975519745635898E-2</v>
      </c>
      <c r="C59" s="200">
        <f t="shared" si="9"/>
        <v>3.1552182279211506E-2</v>
      </c>
      <c r="D59" s="200">
        <f t="shared" si="9"/>
        <v>3.5689196045815635E-2</v>
      </c>
      <c r="E59" s="200">
        <f t="shared" si="9"/>
        <v>3.155267131447826E-2</v>
      </c>
      <c r="F59" s="200">
        <f t="shared" si="9"/>
        <v>4.3019293775203922E-2</v>
      </c>
      <c r="G59" s="200">
        <f t="shared" si="9"/>
        <v>5.7568166681076158E-2</v>
      </c>
      <c r="H59" s="200">
        <f t="shared" si="9"/>
        <v>4.0106557612614523E-2</v>
      </c>
      <c r="I59" s="200">
        <f t="shared" si="9"/>
        <v>4.2371009628667293E-2</v>
      </c>
      <c r="J59" s="200">
        <f t="shared" si="9"/>
        <v>4.4878123209933937E-2</v>
      </c>
      <c r="K59" s="200">
        <f t="shared" si="9"/>
        <v>4.9353337098080728E-2</v>
      </c>
      <c r="L59" s="200">
        <f t="shared" si="9"/>
        <v>3.7078741883061324E-2</v>
      </c>
      <c r="M59" s="200">
        <f t="shared" si="9"/>
        <v>5.0217140091447426E-2</v>
      </c>
      <c r="N59" s="200">
        <f t="shared" si="9"/>
        <v>5.5375726818657475E-2</v>
      </c>
      <c r="O59" s="200">
        <f t="shared" si="9"/>
        <v>5.0562509157391002E-2</v>
      </c>
      <c r="P59" s="200">
        <f t="shared" si="9"/>
        <v>5.8647007677650076E-2</v>
      </c>
      <c r="Q59" s="200">
        <f t="shared" si="9"/>
        <v>5.2938368854435168E-2</v>
      </c>
    </row>
    <row r="60" spans="1:17" x14ac:dyDescent="0.25">
      <c r="A60" s="142" t="s">
        <v>287</v>
      </c>
      <c r="B60" s="199">
        <f t="shared" ref="B60:Q60" si="10">IF(B$24=0,0,B$24/B$5)</f>
        <v>2.8975519745635898E-2</v>
      </c>
      <c r="C60" s="199">
        <f t="shared" si="10"/>
        <v>3.1552182279211506E-2</v>
      </c>
      <c r="D60" s="199">
        <f t="shared" si="10"/>
        <v>3.5689196045815635E-2</v>
      </c>
      <c r="E60" s="199">
        <f t="shared" si="10"/>
        <v>3.155267131447826E-2</v>
      </c>
      <c r="F60" s="199">
        <f t="shared" si="10"/>
        <v>4.3019293775203922E-2</v>
      </c>
      <c r="G60" s="199">
        <f t="shared" si="10"/>
        <v>5.7568166681076158E-2</v>
      </c>
      <c r="H60" s="199">
        <f t="shared" si="10"/>
        <v>4.0106557612614523E-2</v>
      </c>
      <c r="I60" s="199">
        <f t="shared" si="10"/>
        <v>4.2371009628667293E-2</v>
      </c>
      <c r="J60" s="199">
        <f t="shared" si="10"/>
        <v>4.4878123209933937E-2</v>
      </c>
      <c r="K60" s="199">
        <f t="shared" si="10"/>
        <v>4.9353337098080728E-2</v>
      </c>
      <c r="L60" s="199">
        <f t="shared" si="10"/>
        <v>3.7078741883061324E-2</v>
      </c>
      <c r="M60" s="199">
        <f t="shared" si="10"/>
        <v>5.0217140091447426E-2</v>
      </c>
      <c r="N60" s="199">
        <f t="shared" si="10"/>
        <v>5.5375726818657475E-2</v>
      </c>
      <c r="O60" s="199">
        <f t="shared" si="10"/>
        <v>5.0562509157391002E-2</v>
      </c>
      <c r="P60" s="199">
        <f t="shared" si="10"/>
        <v>5.8647007677650076E-2</v>
      </c>
      <c r="Q60" s="199">
        <f t="shared" si="10"/>
        <v>5.2938368854435168E-2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0.15226609623827414</v>
      </c>
      <c r="C62" s="200">
        <f t="shared" si="12"/>
        <v>0.16569923450447946</v>
      </c>
      <c r="D62" s="200">
        <f t="shared" si="12"/>
        <v>0.18425297652370398</v>
      </c>
      <c r="E62" s="200">
        <f t="shared" si="12"/>
        <v>0.16151413406429321</v>
      </c>
      <c r="F62" s="200">
        <f t="shared" si="12"/>
        <v>0.22031395890488795</v>
      </c>
      <c r="G62" s="200">
        <f t="shared" si="12"/>
        <v>0.30232460837314107</v>
      </c>
      <c r="H62" s="200">
        <f t="shared" si="12"/>
        <v>0.21062333616773524</v>
      </c>
      <c r="I62" s="200">
        <f t="shared" si="12"/>
        <v>0.22241872897841755</v>
      </c>
      <c r="J62" s="200">
        <f t="shared" si="12"/>
        <v>0.23568165891280432</v>
      </c>
      <c r="K62" s="200">
        <f t="shared" si="12"/>
        <v>0.2591836629563824</v>
      </c>
      <c r="L62" s="200">
        <f t="shared" si="12"/>
        <v>0.19472247884611221</v>
      </c>
      <c r="M62" s="200">
        <f t="shared" si="12"/>
        <v>0.26372000511797816</v>
      </c>
      <c r="N62" s="200">
        <f t="shared" si="12"/>
        <v>0.29081080550254795</v>
      </c>
      <c r="O62" s="200">
        <f t="shared" si="12"/>
        <v>0.26553374305033256</v>
      </c>
      <c r="P62" s="200">
        <f t="shared" si="12"/>
        <v>0.3079902427087462</v>
      </c>
      <c r="Q62" s="200">
        <f t="shared" si="12"/>
        <v>0.27801079232719533</v>
      </c>
    </row>
    <row r="63" spans="1:17" x14ac:dyDescent="0.25">
      <c r="A63" s="142" t="s">
        <v>285</v>
      </c>
      <c r="B63" s="199">
        <f t="shared" ref="B63:Q63" si="13">IF(B$27=0,0,B$27/B$5)</f>
        <v>0.15226609623827414</v>
      </c>
      <c r="C63" s="199">
        <f t="shared" si="13"/>
        <v>0.16569923450447946</v>
      </c>
      <c r="D63" s="199">
        <f t="shared" si="13"/>
        <v>0.18425297652370398</v>
      </c>
      <c r="E63" s="199">
        <f t="shared" si="13"/>
        <v>0.16151413406429321</v>
      </c>
      <c r="F63" s="199">
        <f t="shared" si="13"/>
        <v>0.22031395890488795</v>
      </c>
      <c r="G63" s="199">
        <f t="shared" si="13"/>
        <v>0.30232460837314107</v>
      </c>
      <c r="H63" s="199">
        <f t="shared" si="13"/>
        <v>0.21062333616773524</v>
      </c>
      <c r="I63" s="199">
        <f t="shared" si="13"/>
        <v>0.22241872897841755</v>
      </c>
      <c r="J63" s="199">
        <f t="shared" si="13"/>
        <v>0.23568165891280432</v>
      </c>
      <c r="K63" s="199">
        <f t="shared" si="13"/>
        <v>0.2591836629563824</v>
      </c>
      <c r="L63" s="199">
        <f t="shared" si="13"/>
        <v>0.19472247884611221</v>
      </c>
      <c r="M63" s="199">
        <f t="shared" si="13"/>
        <v>0.26372000511797816</v>
      </c>
      <c r="N63" s="199">
        <f t="shared" si="13"/>
        <v>0.29081080550254795</v>
      </c>
      <c r="O63" s="199">
        <f t="shared" si="13"/>
        <v>0.26553374305033256</v>
      </c>
      <c r="P63" s="199">
        <f t="shared" si="13"/>
        <v>0.3079902427087462</v>
      </c>
      <c r="Q63" s="199">
        <f t="shared" si="13"/>
        <v>0.27801079232719533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0.74623624596665172</v>
      </c>
      <c r="C65" s="200">
        <f t="shared" si="15"/>
        <v>0.73225719608783357</v>
      </c>
      <c r="D65" s="200">
        <f t="shared" si="15"/>
        <v>0.69202486679707464</v>
      </c>
      <c r="E65" s="200">
        <f t="shared" si="15"/>
        <v>0.72964651141524939</v>
      </c>
      <c r="F65" s="200">
        <f t="shared" si="15"/>
        <v>0.63125247165322063</v>
      </c>
      <c r="G65" s="200">
        <f t="shared" si="15"/>
        <v>0.51149298559201128</v>
      </c>
      <c r="H65" s="200">
        <f t="shared" si="15"/>
        <v>0.65966721111581395</v>
      </c>
      <c r="I65" s="200">
        <f t="shared" si="15"/>
        <v>0.62925528583711676</v>
      </c>
      <c r="J65" s="200">
        <f t="shared" si="15"/>
        <v>0.61917706876141776</v>
      </c>
      <c r="K65" s="200">
        <f t="shared" si="15"/>
        <v>0.5812016823391436</v>
      </c>
      <c r="L65" s="200">
        <f t="shared" si="15"/>
        <v>0.6853603903065939</v>
      </c>
      <c r="M65" s="200">
        <f t="shared" si="15"/>
        <v>0.57387169693828899</v>
      </c>
      <c r="N65" s="200">
        <f t="shared" si="15"/>
        <v>0.53009740385310655</v>
      </c>
      <c r="O65" s="200">
        <f t="shared" si="15"/>
        <v>0.57094099372156815</v>
      </c>
      <c r="P65" s="200">
        <f t="shared" si="15"/>
        <v>0.50233824913536906</v>
      </c>
      <c r="Q65" s="200">
        <f t="shared" si="15"/>
        <v>0.55078012714950719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1.748951824639871</v>
      </c>
      <c r="C71" s="230">
        <f>IF(C$5=0,0,C$5/TRE_fec!C$5)</f>
        <v>1.6061262476417508</v>
      </c>
      <c r="D71" s="230">
        <f>IF(D$5=0,0,D$5/TRE_fec!D$5)</f>
        <v>1.4199475960165289</v>
      </c>
      <c r="E71" s="230">
        <f>IF(E$5=0,0,E$5/TRE_fec!E$5)</f>
        <v>1.6061013542699627</v>
      </c>
      <c r="F71" s="230">
        <f>IF(F$5=0,0,F$5/TRE_fec!F$5)</f>
        <v>1.1780013961602587</v>
      </c>
      <c r="G71" s="230">
        <f>IF(G$5=0,0,G$5/TRE_fec!G$5)</f>
        <v>0.88029185313064739</v>
      </c>
      <c r="H71" s="230">
        <f>IF(H$5=0,0,H$5/TRE_fec!H$5)</f>
        <v>1.263553671658906</v>
      </c>
      <c r="I71" s="230">
        <f>IF(I$5=0,0,I$5/TRE_fec!I$5)</f>
        <v>1.1960250315756393</v>
      </c>
      <c r="J71" s="230">
        <f>IF(J$5=0,0,J$5/TRE_fec!J$5)</f>
        <v>1.1292091670580608</v>
      </c>
      <c r="K71" s="230">
        <f>IF(K$5=0,0,K$5/TRE_fec!K$5)</f>
        <v>1.0268158367550235</v>
      </c>
      <c r="L71" s="230">
        <f>IF(L$5=0,0,L$5/TRE_fec!L$5)</f>
        <v>1.3667342945141614</v>
      </c>
      <c r="M71" s="230">
        <f>IF(M$5=0,0,M$5/TRE_fec!M$5)</f>
        <v>1.0091532101735396</v>
      </c>
      <c r="N71" s="230">
        <f>IF(N$5=0,0,N$5/TRE_fec!N$5)</f>
        <v>0.91514443313716021</v>
      </c>
      <c r="O71" s="230">
        <f>IF(O$5=0,0,O$5/TRE_fec!O$5)</f>
        <v>1.0022601523051753</v>
      </c>
      <c r="P71" s="230">
        <f>IF(P$5=0,0,P$5/TRE_fec!P$5)</f>
        <v>0.8640984448441188</v>
      </c>
      <c r="Q71" s="230">
        <f>IF(Q$5=0,0,Q$5/TRE_fec!Q$5)</f>
        <v>0.95727898735158778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1.3251222000000002</v>
      </c>
      <c r="C76" s="273">
        <f>IF(C$10=0,0,C$10/TRE_fec!C$10)</f>
        <v>0.70463843999999998</v>
      </c>
      <c r="D76" s="273">
        <f>IF(D$10=0,0,D$10/TRE_fec!D$10)</f>
        <v>1.3251222000000002</v>
      </c>
      <c r="E76" s="273">
        <f>IF(E$10=0,0,E$10/TRE_fec!E$10)</f>
        <v>1.3251222</v>
      </c>
      <c r="F76" s="273">
        <f>IF(F$10=0,0,F$10/TRE_fec!F$10)</f>
        <v>1.3251222000000005</v>
      </c>
      <c r="G76" s="273">
        <f>IF(G$10=0,0,G$10/TRE_fec!G$10)</f>
        <v>0.70463844000000009</v>
      </c>
      <c r="H76" s="273">
        <f>IF(H$10=0,0,H$10/TRE_fec!H$10)</f>
        <v>0.70463843999999998</v>
      </c>
      <c r="I76" s="273">
        <f>IF(I$10=0,0,I$10/TRE_fec!I$10)</f>
        <v>1.3251222000000002</v>
      </c>
      <c r="J76" s="273">
        <f>IF(J$10=0,0,J$10/TRE_fec!J$10)</f>
        <v>0.70463844000000009</v>
      </c>
      <c r="K76" s="273">
        <f>IF(K$10=0,0,K$10/TRE_fec!K$10)</f>
        <v>0.70463844000000009</v>
      </c>
      <c r="L76" s="273">
        <f>IF(L$10=0,0,L$10/TRE_fec!L$10)</f>
        <v>0.7046384400000002</v>
      </c>
      <c r="M76" s="273">
        <f>IF(M$10=0,0,M$10/TRE_fec!M$10)</f>
        <v>0.70463844000000009</v>
      </c>
      <c r="N76" s="273">
        <f>IF(N$10=0,0,N$10/TRE_fec!N$10)</f>
        <v>0.70463844000000009</v>
      </c>
      <c r="O76" s="273">
        <f>IF(O$10=0,0,O$10/TRE_fec!O$10)</f>
        <v>0.70463844000000009</v>
      </c>
      <c r="P76" s="273">
        <f>IF(P$10=0,0,P$10/TRE_fec!P$10)</f>
        <v>0.70463844000000009</v>
      </c>
      <c r="Q76" s="273">
        <f>IF(Q$10=0,0,Q$10/TRE_fec!Q$10)</f>
        <v>0.7046384400000002</v>
      </c>
    </row>
    <row r="77" spans="1:17" x14ac:dyDescent="0.25">
      <c r="A77" s="127" t="s">
        <v>283</v>
      </c>
      <c r="B77" s="296">
        <f>IF(B$15=0,0,B$15/TRE_fec!B$15)</f>
        <v>1.695614756542928</v>
      </c>
      <c r="C77" s="296">
        <f>IF(C$15=0,0,C$15/TRE_fec!C$15)</f>
        <v>1.6441563600000002</v>
      </c>
      <c r="D77" s="296">
        <f>IF(D$15=0,0,D$15/TRE_fec!D$15)</f>
        <v>1.6658387347815957</v>
      </c>
      <c r="E77" s="296">
        <f>IF(E$15=0,0,E$15/TRE_fec!E$15)</f>
        <v>1.6516940666859381</v>
      </c>
      <c r="F77" s="296">
        <f>IF(F$15=0,0,F$15/TRE_fec!F$15)</f>
        <v>1.6524713812394611</v>
      </c>
      <c r="G77" s="296">
        <f>IF(G$15=0,0,G$15/TRE_fec!G$15)</f>
        <v>1.6441563600000004</v>
      </c>
      <c r="H77" s="296">
        <f>IF(H$15=0,0,H$15/TRE_fec!H$15)</f>
        <v>1.6441563600000002</v>
      </c>
      <c r="I77" s="296">
        <f>IF(I$15=0,0,I$15/TRE_fec!I$15)</f>
        <v>1.6937829262777062</v>
      </c>
      <c r="J77" s="296">
        <f>IF(J$15=0,0,J$15/TRE_fec!J$15)</f>
        <v>1.6441563600000004</v>
      </c>
      <c r="K77" s="296">
        <f>IF(K$15=0,0,K$15/TRE_fec!K$15)</f>
        <v>1.6441563600000002</v>
      </c>
      <c r="L77" s="296">
        <f>IF(L$15=0,0,L$15/TRE_fec!L$15)</f>
        <v>1.6441563600000002</v>
      </c>
      <c r="M77" s="296">
        <f>IF(M$15=0,0,M$15/TRE_fec!M$15)</f>
        <v>1.6441563600000002</v>
      </c>
      <c r="N77" s="296">
        <f>IF(N$15=0,0,N$15/TRE_fec!N$15)</f>
        <v>1.6441563600000002</v>
      </c>
      <c r="O77" s="296">
        <f>IF(O$15=0,0,O$15/TRE_fec!O$15)</f>
        <v>1.6441563600000004</v>
      </c>
      <c r="P77" s="296">
        <f>IF(P$15=0,0,P$15/TRE_fec!P$15)</f>
        <v>1.64415636</v>
      </c>
      <c r="Q77" s="296">
        <f>IF(Q$15=0,0,Q$15/TRE_fec!Q$15)</f>
        <v>1.6441563600000002</v>
      </c>
    </row>
    <row r="78" spans="1:17" x14ac:dyDescent="0.25">
      <c r="A78" s="127" t="s">
        <v>282</v>
      </c>
      <c r="B78" s="296">
        <f>IF(B$23=0,0,B$23/TRE_fec!B$23)</f>
        <v>1.64415636</v>
      </c>
      <c r="C78" s="296">
        <f>IF(C$23=0,0,C$23/TRE_fec!C$23)</f>
        <v>1.64415636</v>
      </c>
      <c r="D78" s="296">
        <f>IF(D$23=0,0,D$23/TRE_fec!D$23)</f>
        <v>1.6441563600000002</v>
      </c>
      <c r="E78" s="296">
        <f>IF(E$23=0,0,E$23/TRE_fec!E$23)</f>
        <v>1.64415636</v>
      </c>
      <c r="F78" s="296">
        <f>IF(F$23=0,0,F$23/TRE_fec!F$23)</f>
        <v>1.6441563600000004</v>
      </c>
      <c r="G78" s="296">
        <f>IF(G$23=0,0,G$23/TRE_fec!G$23)</f>
        <v>1.64415636</v>
      </c>
      <c r="H78" s="296">
        <f>IF(H$23=0,0,H$23/TRE_fec!H$23)</f>
        <v>1.6441563600000002</v>
      </c>
      <c r="I78" s="296">
        <f>IF(I$23=0,0,I$23/TRE_fec!I$23)</f>
        <v>1.64415636</v>
      </c>
      <c r="J78" s="296">
        <f>IF(J$23=0,0,J$23/TRE_fec!J$23)</f>
        <v>1.6441563600000002</v>
      </c>
      <c r="K78" s="296">
        <f>IF(K$23=0,0,K$23/TRE_fec!K$23)</f>
        <v>1.6441563600000002</v>
      </c>
      <c r="L78" s="296">
        <f>IF(L$23=0,0,L$23/TRE_fec!L$23)</f>
        <v>1.64415636</v>
      </c>
      <c r="M78" s="296">
        <f>IF(M$23=0,0,M$23/TRE_fec!M$23)</f>
        <v>1.6441563600000002</v>
      </c>
      <c r="N78" s="296">
        <f>IF(N$23=0,0,N$23/TRE_fec!N$23)</f>
        <v>1.6441563600000002</v>
      </c>
      <c r="O78" s="296">
        <f>IF(O$23=0,0,O$23/TRE_fec!O$23)</f>
        <v>1.6441563600000002</v>
      </c>
      <c r="P78" s="296">
        <f>IF(P$23=0,0,P$23/TRE_fec!P$23)</f>
        <v>1.64415636</v>
      </c>
      <c r="Q78" s="296">
        <f>IF(Q$23=0,0,Q$23/TRE_fec!Q$23)</f>
        <v>1.6441563600000002</v>
      </c>
    </row>
    <row r="79" spans="1:17" x14ac:dyDescent="0.25">
      <c r="A79" s="127" t="s">
        <v>281</v>
      </c>
      <c r="B79" s="296">
        <f>IF(B$26=0,0,B$26/TRE_fec!B$26)</f>
        <v>1.3500042058145287</v>
      </c>
      <c r="C79" s="296">
        <f>IF(C$26=0,0,C$26/TRE_fec!C$26)</f>
        <v>1.3491313762727453</v>
      </c>
      <c r="D79" s="296">
        <f>IF(D$26=0,0,D$26/TRE_fec!D$26)</f>
        <v>1.3262973145792918</v>
      </c>
      <c r="E79" s="296">
        <f>IF(E$26=0,0,E$26/TRE_fec!E$26)</f>
        <v>1.3150356990824341</v>
      </c>
      <c r="F79" s="296">
        <f>IF(F$26=0,0,F$26/TRE_fec!F$26)</f>
        <v>1.3156545766384637</v>
      </c>
      <c r="G79" s="296">
        <f>IF(G$26=0,0,G$26/TRE_fec!G$26)</f>
        <v>1.3491313762727428</v>
      </c>
      <c r="H79" s="296">
        <f>IF(H$26=0,0,H$26/TRE_fec!H$26)</f>
        <v>1.3491313762727448</v>
      </c>
      <c r="I79" s="296">
        <f>IF(I$26=0,0,I$26/TRE_fec!I$26)</f>
        <v>1.3485457503765548</v>
      </c>
      <c r="J79" s="296">
        <f>IF(J$26=0,0,J$26/TRE_fec!J$26)</f>
        <v>1.3491313762727437</v>
      </c>
      <c r="K79" s="296">
        <f>IF(K$26=0,0,K$26/TRE_fec!K$26)</f>
        <v>1.3491313762727442</v>
      </c>
      <c r="L79" s="296">
        <f>IF(L$26=0,0,L$26/TRE_fec!L$26)</f>
        <v>1.3491313762727446</v>
      </c>
      <c r="M79" s="296">
        <f>IF(M$26=0,0,M$26/TRE_fec!M$26)</f>
        <v>1.3491313762727448</v>
      </c>
      <c r="N79" s="296">
        <f>IF(N$26=0,0,N$26/TRE_fec!N$26)</f>
        <v>1.3491313762727459</v>
      </c>
      <c r="O79" s="296">
        <f>IF(O$26=0,0,O$26/TRE_fec!O$26)</f>
        <v>1.3491313762727428</v>
      </c>
      <c r="P79" s="296">
        <f>IF(P$26=0,0,P$26/TRE_fec!P$26)</f>
        <v>1.3491313762727464</v>
      </c>
      <c r="Q79" s="296">
        <f>IF(Q$26=0,0,Q$26/TRE_fec!Q$26)</f>
        <v>1.3491313762727455</v>
      </c>
    </row>
    <row r="80" spans="1:17" x14ac:dyDescent="0.25">
      <c r="A80" s="127" t="s">
        <v>280</v>
      </c>
      <c r="B80" s="296">
        <f>IF(B$34=0,0,B$34/TRE_fec!B$34)</f>
        <v>2.6042373719709642</v>
      </c>
      <c r="C80" s="296">
        <f>IF(C$34=0,0,C$34/TRE_fec!C$34)</f>
        <v>2.3487948000000003</v>
      </c>
      <c r="D80" s="296">
        <f>IF(D$34=0,0,D$34/TRE_fec!D$34)</f>
        <v>1.9646438743983137</v>
      </c>
      <c r="E80" s="296">
        <f>IF(E$34=0,0,E$34/TRE_fec!E$34)</f>
        <v>2.0042406614892503</v>
      </c>
      <c r="F80" s="296">
        <f>IF(F$34=0,0,F$34/TRE_fec!F$34)</f>
        <v>1.6077185207769484</v>
      </c>
      <c r="G80" s="296">
        <f>IF(G$34=0,0,G$34/TRE_fec!G$34)</f>
        <v>1.3846436856555109</v>
      </c>
      <c r="H80" s="296">
        <f>IF(H$34=0,0,H$34/TRE_fec!H$34)</f>
        <v>2.1878407407138782</v>
      </c>
      <c r="I80" s="296">
        <f>IF(I$34=0,0,I$34/TRE_fec!I$34)</f>
        <v>1.9208786675364962</v>
      </c>
      <c r="J80" s="296">
        <f>IF(J$34=0,0,J$34/TRE_fec!J$34)</f>
        <v>2.2039031755448342</v>
      </c>
      <c r="K80" s="296">
        <f>IF(K$34=0,0,K$34/TRE_fec!K$34)</f>
        <v>1.81422288832226</v>
      </c>
      <c r="L80" s="296">
        <f>IF(L$34=0,0,L$34/TRE_fec!L$34)</f>
        <v>2.0433621851940682</v>
      </c>
      <c r="M80" s="296">
        <f>IF(M$34=0,0,M$34/TRE_fec!M$34)</f>
        <v>1.8688241761765394</v>
      </c>
      <c r="N80" s="296">
        <f>IF(N$34=0,0,N$34/TRE_fec!N$34)</f>
        <v>1.6513161178164144</v>
      </c>
      <c r="O80" s="296">
        <f>IF(O$34=0,0,O$34/TRE_fec!O$34)</f>
        <v>1.8859218306641836</v>
      </c>
      <c r="P80" s="296">
        <f>IF(P$34=0,0,P$34/TRE_fec!P$34)</f>
        <v>1.8320402894814694</v>
      </c>
      <c r="Q80" s="296">
        <f>IF(Q$34=0,0,Q$34/TRE_fec!Q$34)</f>
        <v>1.84856617686206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2596.6417008939356</v>
      </c>
      <c r="C3" s="46">
        <v>2799.5044787497618</v>
      </c>
      <c r="D3" s="46">
        <v>2974.9491708791106</v>
      </c>
      <c r="E3" s="46">
        <v>3038.2278992090146</v>
      </c>
      <c r="F3" s="46">
        <v>3319.2165166754894</v>
      </c>
      <c r="G3" s="46">
        <v>3739.5446891812339</v>
      </c>
      <c r="H3" s="46">
        <v>4312.9499439265855</v>
      </c>
      <c r="I3" s="46">
        <v>4724.5491977850343</v>
      </c>
      <c r="J3" s="46">
        <v>4858.3081833171018</v>
      </c>
      <c r="K3" s="46">
        <v>4594.2889753128165</v>
      </c>
      <c r="L3" s="46">
        <v>5152.5</v>
      </c>
      <c r="M3" s="46">
        <v>4564.0801244651884</v>
      </c>
      <c r="N3" s="46">
        <v>5096.3526428710747</v>
      </c>
      <c r="O3" s="46">
        <v>4764.4366230143505</v>
      </c>
      <c r="P3" s="46">
        <v>5078.9534400812145</v>
      </c>
      <c r="Q3" s="46">
        <v>5093.9939533414563</v>
      </c>
    </row>
    <row r="5" spans="1:17" x14ac:dyDescent="0.25">
      <c r="A5" s="31" t="s">
        <v>257</v>
      </c>
      <c r="B5" s="46">
        <v>16295.387156894285</v>
      </c>
      <c r="C5" s="46">
        <v>18477.085926680615</v>
      </c>
      <c r="D5" s="46">
        <v>18968.828482349105</v>
      </c>
      <c r="E5" s="46">
        <v>14782.235611279364</v>
      </c>
      <c r="F5" s="46">
        <v>13984.764582959157</v>
      </c>
      <c r="G5" s="46">
        <v>12107.833790524535</v>
      </c>
      <c r="H5" s="46">
        <v>11853.278403542265</v>
      </c>
      <c r="I5" s="46">
        <v>11203.94130625642</v>
      </c>
      <c r="J5" s="46">
        <v>10870.376961595095</v>
      </c>
      <c r="K5" s="46">
        <v>7567.6699254964169</v>
      </c>
      <c r="L5" s="46">
        <v>8284.2406890536422</v>
      </c>
      <c r="M5" s="46">
        <v>8384.735995466428</v>
      </c>
      <c r="N5" s="46">
        <v>8534.3208422706011</v>
      </c>
      <c r="O5" s="46">
        <v>8560.835746816776</v>
      </c>
      <c r="P5" s="46">
        <v>10135.848622666043</v>
      </c>
      <c r="Q5" s="46">
        <v>8974.3806856583888</v>
      </c>
    </row>
    <row r="6" spans="1:17" x14ac:dyDescent="0.25">
      <c r="A6" s="294" t="s">
        <v>256</v>
      </c>
      <c r="B6" s="293">
        <v>20369.233946117856</v>
      </c>
      <c r="C6" s="293">
        <v>20139.481155507179</v>
      </c>
      <c r="D6" s="293">
        <v>20174.493110385523</v>
      </c>
      <c r="E6" s="293">
        <v>18455.005874822873</v>
      </c>
      <c r="F6" s="293">
        <v>17429.14134792933</v>
      </c>
      <c r="G6" s="293">
        <v>14544.488003613984</v>
      </c>
      <c r="H6" s="293">
        <v>13393.651642430355</v>
      </c>
      <c r="I6" s="293">
        <v>12392.821626704346</v>
      </c>
      <c r="J6" s="293">
        <v>11601.407381317618</v>
      </c>
      <c r="K6" s="293">
        <v>10765.450991529122</v>
      </c>
      <c r="L6" s="293">
        <v>9595.2507513891596</v>
      </c>
      <c r="M6" s="293">
        <v>9703.6043258859645</v>
      </c>
      <c r="N6" s="293">
        <v>9496.863618591331</v>
      </c>
      <c r="O6" s="293">
        <v>9673.5966557827505</v>
      </c>
      <c r="P6" s="293">
        <v>10871.832084588532</v>
      </c>
      <c r="Q6" s="293">
        <v>10129.651673302022</v>
      </c>
    </row>
    <row r="7" spans="1:17" x14ac:dyDescent="0.25">
      <c r="A7" s="292" t="s">
        <v>255</v>
      </c>
      <c r="B7" s="291"/>
      <c r="C7" s="291">
        <v>0</v>
      </c>
      <c r="D7" s="291">
        <v>35.011954878344113</v>
      </c>
      <c r="E7" s="291">
        <v>0</v>
      </c>
      <c r="F7" s="291">
        <v>0</v>
      </c>
      <c r="G7" s="291">
        <v>0</v>
      </c>
      <c r="H7" s="291">
        <v>0</v>
      </c>
      <c r="I7" s="291">
        <v>883.37353417755855</v>
      </c>
      <c r="J7" s="291">
        <v>0</v>
      </c>
      <c r="K7" s="291">
        <v>0</v>
      </c>
      <c r="L7" s="291">
        <v>0</v>
      </c>
      <c r="M7" s="291">
        <v>108.35357449680487</v>
      </c>
      <c r="N7" s="291">
        <v>789.49925791416467</v>
      </c>
      <c r="O7" s="291">
        <v>176.7330371914195</v>
      </c>
      <c r="P7" s="291">
        <v>1668.8704192139076</v>
      </c>
      <c r="Q7" s="291">
        <v>777.47135455110435</v>
      </c>
    </row>
    <row r="8" spans="1:17" x14ac:dyDescent="0.25">
      <c r="A8" s="290" t="s">
        <v>254</v>
      </c>
      <c r="B8" s="289"/>
      <c r="C8" s="289">
        <f>B6+C7-C6</f>
        <v>229.75279061067704</v>
      </c>
      <c r="D8" s="289">
        <f t="shared" ref="D8:Q8" si="0">C6+D7-D6</f>
        <v>0</v>
      </c>
      <c r="E8" s="289">
        <f t="shared" si="0"/>
        <v>1719.4872355626503</v>
      </c>
      <c r="F8" s="289">
        <f t="shared" si="0"/>
        <v>1025.8645268935434</v>
      </c>
      <c r="G8" s="289">
        <f t="shared" si="0"/>
        <v>2884.6533443153457</v>
      </c>
      <c r="H8" s="289">
        <f t="shared" si="0"/>
        <v>1150.8363611836285</v>
      </c>
      <c r="I8" s="289">
        <f t="shared" si="0"/>
        <v>1884.2035499035683</v>
      </c>
      <c r="J8" s="289">
        <f t="shared" si="0"/>
        <v>791.414245386728</v>
      </c>
      <c r="K8" s="289">
        <f t="shared" si="0"/>
        <v>835.95638978849638</v>
      </c>
      <c r="L8" s="289">
        <f t="shared" si="0"/>
        <v>1170.2002401399623</v>
      </c>
      <c r="M8" s="289">
        <f t="shared" si="0"/>
        <v>0</v>
      </c>
      <c r="N8" s="289">
        <f t="shared" si="0"/>
        <v>996.23996520879882</v>
      </c>
      <c r="O8" s="289">
        <f t="shared" si="0"/>
        <v>0</v>
      </c>
      <c r="P8" s="289">
        <f t="shared" si="0"/>
        <v>470.6349904081253</v>
      </c>
      <c r="Q8" s="289">
        <f t="shared" si="0"/>
        <v>1519.6517658376142</v>
      </c>
    </row>
    <row r="9" spans="1:17" x14ac:dyDescent="0.25">
      <c r="A9" s="288" t="s">
        <v>253</v>
      </c>
      <c r="B9" s="287">
        <f>B6-B5</f>
        <v>4073.8467892235712</v>
      </c>
      <c r="C9" s="287">
        <f t="shared" ref="C9:Q9" si="1">C6-C5</f>
        <v>1662.3952288265646</v>
      </c>
      <c r="D9" s="287">
        <f t="shared" si="1"/>
        <v>1205.6646280364184</v>
      </c>
      <c r="E9" s="287">
        <f t="shared" si="1"/>
        <v>3672.7702635435089</v>
      </c>
      <c r="F9" s="287">
        <f t="shared" si="1"/>
        <v>3444.3767649701731</v>
      </c>
      <c r="G9" s="287">
        <f t="shared" si="1"/>
        <v>2436.6542130894486</v>
      </c>
      <c r="H9" s="287">
        <f t="shared" si="1"/>
        <v>1540.3732388880908</v>
      </c>
      <c r="I9" s="287">
        <f t="shared" si="1"/>
        <v>1188.8803204479264</v>
      </c>
      <c r="J9" s="287">
        <f t="shared" si="1"/>
        <v>731.03041972252322</v>
      </c>
      <c r="K9" s="287">
        <f t="shared" si="1"/>
        <v>3197.781066032705</v>
      </c>
      <c r="L9" s="287">
        <f t="shared" si="1"/>
        <v>1311.0100623355174</v>
      </c>
      <c r="M9" s="287">
        <f t="shared" si="1"/>
        <v>1318.8683304195365</v>
      </c>
      <c r="N9" s="287">
        <f t="shared" si="1"/>
        <v>962.5427763207299</v>
      </c>
      <c r="O9" s="287">
        <f t="shared" si="1"/>
        <v>1112.7609089659745</v>
      </c>
      <c r="P9" s="287">
        <f t="shared" si="1"/>
        <v>735.98346192248937</v>
      </c>
      <c r="Q9" s="287">
        <f t="shared" si="1"/>
        <v>1155.2709876436329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700.89187970019509</v>
      </c>
      <c r="C12" s="38">
        <v>789.24082999999996</v>
      </c>
      <c r="D12" s="38">
        <v>812.82409000000007</v>
      </c>
      <c r="E12" s="38">
        <v>638.32823999999994</v>
      </c>
      <c r="F12" s="38">
        <v>596.90277000000003</v>
      </c>
      <c r="G12" s="38">
        <v>518.77567198767144</v>
      </c>
      <c r="H12" s="38">
        <v>506.48333000000008</v>
      </c>
      <c r="I12" s="38">
        <v>473.63268000000005</v>
      </c>
      <c r="J12" s="38">
        <v>464.81092999999998</v>
      </c>
      <c r="K12" s="38">
        <v>325.22129999999999</v>
      </c>
      <c r="L12" s="38">
        <v>364.93110102931342</v>
      </c>
      <c r="M12" s="38">
        <v>362.23258715422736</v>
      </c>
      <c r="N12" s="38">
        <v>359.81497603074041</v>
      </c>
      <c r="O12" s="38">
        <v>360.2002577840297</v>
      </c>
      <c r="P12" s="38">
        <v>401.43270262444832</v>
      </c>
      <c r="Q12" s="38">
        <v>351.48744296035574</v>
      </c>
    </row>
    <row r="13" spans="1:17" x14ac:dyDescent="0.25">
      <c r="A13" s="55" t="s">
        <v>33</v>
      </c>
      <c r="B13" s="54">
        <v>3.8478010391817929</v>
      </c>
      <c r="C13" s="54">
        <v>2.00013</v>
      </c>
      <c r="D13" s="54">
        <v>1.9999699999999998</v>
      </c>
      <c r="E13" s="54">
        <v>1.5000300000000002</v>
      </c>
      <c r="F13" s="54">
        <v>6.9990999999999994</v>
      </c>
      <c r="G13" s="54">
        <v>0.85988282425298412</v>
      </c>
      <c r="H13" s="54">
        <v>1.5005300000000001</v>
      </c>
      <c r="I13" s="54">
        <v>0.8996599999999999</v>
      </c>
      <c r="J13" s="54">
        <v>0.19993</v>
      </c>
      <c r="K13" s="54">
        <v>0.19983999999999999</v>
      </c>
      <c r="L13" s="54">
        <v>0.19108961893331167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55.242535391286381</v>
      </c>
      <c r="C14" s="51">
        <v>120.54885000000002</v>
      </c>
      <c r="D14" s="51">
        <v>111.14772000000001</v>
      </c>
      <c r="E14" s="51">
        <v>112.84992</v>
      </c>
      <c r="F14" s="51">
        <v>39.595489999999998</v>
      </c>
      <c r="G14" s="51">
        <v>49.46478257026866</v>
      </c>
      <c r="H14" s="51">
        <v>44.603190000000012</v>
      </c>
      <c r="I14" s="51">
        <v>31.806370000000015</v>
      </c>
      <c r="J14" s="51">
        <v>26.915820000000004</v>
      </c>
      <c r="K14" s="51">
        <v>20.21797999999999</v>
      </c>
      <c r="L14" s="51">
        <v>12.893763293979008</v>
      </c>
      <c r="M14" s="51">
        <v>19.033714742505481</v>
      </c>
      <c r="N14" s="51">
        <v>16.331230783554407</v>
      </c>
      <c r="O14" s="51">
        <v>32.025541754700285</v>
      </c>
      <c r="P14" s="51">
        <v>18.488711840078391</v>
      </c>
      <c r="Q14" s="51">
        <v>15.048302913525408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1.0986430068606241</v>
      </c>
      <c r="C16" s="51">
        <v>6.5998000000000001</v>
      </c>
      <c r="D16" s="51">
        <v>3.2985000000000002</v>
      </c>
      <c r="E16" s="51">
        <v>7.71136</v>
      </c>
      <c r="F16" s="51">
        <v>5.4983399999999998</v>
      </c>
      <c r="G16" s="51">
        <v>14.951670474566559</v>
      </c>
      <c r="H16" s="51">
        <v>13.808339999999999</v>
      </c>
      <c r="I16" s="51">
        <v>6.9039299999999999</v>
      </c>
      <c r="J16" s="51">
        <v>11.47443</v>
      </c>
      <c r="K16" s="51">
        <v>4.5787100000000001</v>
      </c>
      <c r="L16" s="51">
        <v>5.7569290453659061</v>
      </c>
      <c r="M16" s="51">
        <v>4.6084978417978784</v>
      </c>
      <c r="N16" s="51">
        <v>8.0478093035607401</v>
      </c>
      <c r="O16" s="51">
        <v>20.682460518016093</v>
      </c>
      <c r="P16" s="51">
        <v>9.1842985836147193</v>
      </c>
      <c r="Q16" s="51">
        <v>5.7466485923036377</v>
      </c>
    </row>
    <row r="17" spans="1:17" x14ac:dyDescent="0.25">
      <c r="A17" s="53" t="s">
        <v>76</v>
      </c>
      <c r="B17" s="51">
        <v>29.711220272332035</v>
      </c>
      <c r="C17" s="51">
        <v>81.982100000000003</v>
      </c>
      <c r="D17" s="51">
        <v>62.489699999999999</v>
      </c>
      <c r="E17" s="51">
        <v>71.780090000000001</v>
      </c>
      <c r="F17" s="51">
        <v>15.407780000000001</v>
      </c>
      <c r="G17" s="51">
        <v>16.387267602148668</v>
      </c>
      <c r="H17" s="51">
        <v>17.402760000000001</v>
      </c>
      <c r="I17" s="51">
        <v>16.394870000000001</v>
      </c>
      <c r="J17" s="51">
        <v>8.1681100000000004</v>
      </c>
      <c r="K17" s="51">
        <v>7.1661299999999999</v>
      </c>
      <c r="L17" s="51">
        <v>1.0269469867060368</v>
      </c>
      <c r="M17" s="51">
        <v>10.245429349684404</v>
      </c>
      <c r="N17" s="51">
        <v>6.0915555887141482</v>
      </c>
      <c r="O17" s="51">
        <v>9.1238782445292657</v>
      </c>
      <c r="P17" s="51">
        <v>7.0846207969707482</v>
      </c>
      <c r="Q17" s="51">
        <v>7.0837523937594398</v>
      </c>
    </row>
    <row r="18" spans="1:17" x14ac:dyDescent="0.25">
      <c r="A18" s="53" t="s">
        <v>29</v>
      </c>
      <c r="B18" s="51">
        <v>19.107217149280586</v>
      </c>
      <c r="C18" s="51">
        <v>27.697410000000001</v>
      </c>
      <c r="D18" s="51">
        <v>14.29998</v>
      </c>
      <c r="E18" s="51">
        <v>16.206060000000001</v>
      </c>
      <c r="F18" s="51">
        <v>13.39044</v>
      </c>
      <c r="G18" s="51">
        <v>9.5535216284708824</v>
      </c>
      <c r="H18" s="51">
        <v>4.8006000000000002</v>
      </c>
      <c r="I18" s="51">
        <v>0.99858000000000002</v>
      </c>
      <c r="J18" s="51">
        <v>0.99443000000000004</v>
      </c>
      <c r="K18" s="51">
        <v>0</v>
      </c>
      <c r="L18" s="51">
        <v>2.8662181976229757</v>
      </c>
      <c r="M18" s="51">
        <v>0.95533552448486614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5.3254549628131418</v>
      </c>
      <c r="C19" s="51">
        <v>4.2695400000000072</v>
      </c>
      <c r="D19" s="51">
        <v>31.059540000000002</v>
      </c>
      <c r="E19" s="51">
        <v>17.152409999999996</v>
      </c>
      <c r="F19" s="51">
        <v>5.2989299999999968</v>
      </c>
      <c r="G19" s="51">
        <v>8.5723228650825476</v>
      </c>
      <c r="H19" s="51">
        <v>8.5914900000000074</v>
      </c>
      <c r="I19" s="51">
        <v>7.5089900000000132</v>
      </c>
      <c r="J19" s="51">
        <v>6.2788500000000003</v>
      </c>
      <c r="K19" s="51">
        <v>8.4731399999999901</v>
      </c>
      <c r="L19" s="51">
        <v>3.2436690642840897</v>
      </c>
      <c r="M19" s="51">
        <v>3.2244520265383354</v>
      </c>
      <c r="N19" s="51">
        <v>2.1918658912795186</v>
      </c>
      <c r="O19" s="51">
        <v>2.219202992154929</v>
      </c>
      <c r="P19" s="51">
        <v>2.2197924594929255</v>
      </c>
      <c r="Q19" s="51">
        <v>2.2179019274623304</v>
      </c>
    </row>
    <row r="20" spans="1:17" x14ac:dyDescent="0.25">
      <c r="A20" s="52" t="s">
        <v>27</v>
      </c>
      <c r="B20" s="51">
        <v>320.80733873768145</v>
      </c>
      <c r="C20" s="51">
        <v>342.90102999999999</v>
      </c>
      <c r="D20" s="51">
        <v>425.59996000000001</v>
      </c>
      <c r="E20" s="51">
        <v>261.24558999999999</v>
      </c>
      <c r="F20" s="51">
        <v>311.93576999999999</v>
      </c>
      <c r="G20" s="51">
        <v>283.23850909590431</v>
      </c>
      <c r="H20" s="51">
        <v>264.45124000000004</v>
      </c>
      <c r="I20" s="51">
        <v>262.46008</v>
      </c>
      <c r="J20" s="51">
        <v>228.39831999999998</v>
      </c>
      <c r="K20" s="51">
        <v>136.75753999999998</v>
      </c>
      <c r="L20" s="51">
        <v>142.18627862376457</v>
      </c>
      <c r="M20" s="51">
        <v>175.6115872072036</v>
      </c>
      <c r="N20" s="51">
        <v>158.28278662720595</v>
      </c>
      <c r="O20" s="51">
        <v>152.55185814718618</v>
      </c>
      <c r="P20" s="51">
        <v>187.73289403898798</v>
      </c>
      <c r="Q20" s="51">
        <v>149.87545861337671</v>
      </c>
    </row>
    <row r="21" spans="1:17" x14ac:dyDescent="0.25">
      <c r="A21" s="53" t="s">
        <v>66</v>
      </c>
      <c r="B21" s="51">
        <v>320.68789303908312</v>
      </c>
      <c r="C21" s="51">
        <v>327.00921</v>
      </c>
      <c r="D21" s="51">
        <v>412.09514999999999</v>
      </c>
      <c r="E21" s="51">
        <v>258.54487999999998</v>
      </c>
      <c r="F21" s="51">
        <v>309.73775999999998</v>
      </c>
      <c r="G21" s="51">
        <v>281.42319792773725</v>
      </c>
      <c r="H21" s="51">
        <v>261.65410000000003</v>
      </c>
      <c r="I21" s="51">
        <v>259.95832999999999</v>
      </c>
      <c r="J21" s="51">
        <v>227.79831999999999</v>
      </c>
      <c r="K21" s="51">
        <v>136.25793999999999</v>
      </c>
      <c r="L21" s="51">
        <v>141.56527179096665</v>
      </c>
      <c r="M21" s="51">
        <v>174.847330458969</v>
      </c>
      <c r="N21" s="51">
        <v>157.97228696159021</v>
      </c>
      <c r="O21" s="51">
        <v>152.55185814718618</v>
      </c>
      <c r="P21" s="51">
        <v>187.73289403898798</v>
      </c>
      <c r="Q21" s="51">
        <v>149.87545861337671</v>
      </c>
    </row>
    <row r="22" spans="1:17" x14ac:dyDescent="0.25">
      <c r="A22" s="53" t="s">
        <v>25</v>
      </c>
      <c r="B22" s="51">
        <v>0.11944569859833511</v>
      </c>
      <c r="C22" s="51">
        <v>15.891819999999999</v>
      </c>
      <c r="D22" s="51">
        <v>13.504810000000001</v>
      </c>
      <c r="E22" s="51">
        <v>2.7007099999999999</v>
      </c>
      <c r="F22" s="51">
        <v>2.19801</v>
      </c>
      <c r="G22" s="51">
        <v>1.8153111681670515</v>
      </c>
      <c r="H22" s="51">
        <v>2.7971400000000002</v>
      </c>
      <c r="I22" s="51">
        <v>2.5017499999999999</v>
      </c>
      <c r="J22" s="51">
        <v>0.6</v>
      </c>
      <c r="K22" s="51">
        <v>0.49959999999999999</v>
      </c>
      <c r="L22" s="51">
        <v>0.62100683279791535</v>
      </c>
      <c r="M22" s="51">
        <v>0.76425674823459366</v>
      </c>
      <c r="N22" s="51">
        <v>0.31049966561574999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1.6002624902722453</v>
      </c>
      <c r="C23" s="51">
        <v>2.2995299999999999</v>
      </c>
      <c r="D23" s="51">
        <v>2.2967599999999999</v>
      </c>
      <c r="E23" s="51">
        <v>1.9067100000000021</v>
      </c>
      <c r="F23" s="51">
        <v>5.5997500000000002</v>
      </c>
      <c r="G23" s="51">
        <v>1.0748588981003795</v>
      </c>
      <c r="H23" s="51">
        <v>14.39958</v>
      </c>
      <c r="I23" s="51">
        <v>3.0991200000000001</v>
      </c>
      <c r="J23" s="51">
        <v>3.5012399999999997</v>
      </c>
      <c r="K23" s="51">
        <v>0.7984</v>
      </c>
      <c r="L23" s="51">
        <v>2.2928972952229696</v>
      </c>
      <c r="M23" s="51">
        <v>2.7943486254798824</v>
      </c>
      <c r="N23" s="51">
        <v>4.0124368623202091</v>
      </c>
      <c r="O23" s="51">
        <v>3.3916764225256135</v>
      </c>
      <c r="P23" s="51">
        <v>4.3470127946178989</v>
      </c>
      <c r="Q23" s="51">
        <v>2.6750801886387126</v>
      </c>
    </row>
    <row r="24" spans="1:17" x14ac:dyDescent="0.25">
      <c r="A24" s="53" t="s">
        <v>23</v>
      </c>
      <c r="B24" s="51">
        <v>1.4808441267711658</v>
      </c>
      <c r="C24" s="51">
        <v>2.2995299999999999</v>
      </c>
      <c r="D24" s="51">
        <v>1.79999</v>
      </c>
      <c r="E24" s="51">
        <v>1.61768</v>
      </c>
      <c r="F24" s="51">
        <v>5.5997500000000002</v>
      </c>
      <c r="G24" s="51">
        <v>1.0748588981003795</v>
      </c>
      <c r="H24" s="51">
        <v>14.39958</v>
      </c>
      <c r="I24" s="51">
        <v>3.0991200000000001</v>
      </c>
      <c r="J24" s="51">
        <v>3.5012399999999997</v>
      </c>
      <c r="K24" s="51">
        <v>0.7984</v>
      </c>
      <c r="L24" s="51">
        <v>2.2928972952229696</v>
      </c>
      <c r="M24" s="51">
        <v>1.8390287067963074</v>
      </c>
      <c r="N24" s="51">
        <v>3.3197856762312323</v>
      </c>
      <c r="O24" s="51">
        <v>3.2483741194951898</v>
      </c>
      <c r="P24" s="51">
        <v>4.1320505702673369</v>
      </c>
      <c r="Q24" s="51">
        <v>2.4840034713367127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9.5532203750132522E-2</v>
      </c>
      <c r="P27" s="51">
        <v>0.19107665597304949</v>
      </c>
      <c r="Q27" s="51">
        <v>0.16719212763925001</v>
      </c>
    </row>
    <row r="28" spans="1:17" x14ac:dyDescent="0.25">
      <c r="A28" s="53" t="s">
        <v>71</v>
      </c>
      <c r="B28" s="51">
        <v>0.11941836350107959</v>
      </c>
      <c r="C28" s="51">
        <v>0</v>
      </c>
      <c r="D28" s="51">
        <v>0.49676999999999971</v>
      </c>
      <c r="E28" s="51">
        <v>0.28903000000000223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0.95531991868357491</v>
      </c>
      <c r="N28" s="51">
        <v>0.69265118608897713</v>
      </c>
      <c r="O28" s="51">
        <v>4.7770099280291078E-2</v>
      </c>
      <c r="P28" s="51">
        <v>2.3885568377511893E-2</v>
      </c>
      <c r="Q28" s="51">
        <v>2.3884589662749998E-2</v>
      </c>
    </row>
    <row r="29" spans="1:17" x14ac:dyDescent="0.25">
      <c r="A29" s="52" t="s">
        <v>22</v>
      </c>
      <c r="B29" s="51">
        <v>70.385425760884317</v>
      </c>
      <c r="C29" s="51">
        <v>87.496189999999999</v>
      </c>
      <c r="D29" s="51">
        <v>41.308909999999997</v>
      </c>
      <c r="E29" s="51">
        <v>52.008229999999998</v>
      </c>
      <c r="F29" s="51">
        <v>52.113370000000003</v>
      </c>
      <c r="G29" s="51">
        <v>24.291710730138089</v>
      </c>
      <c r="H29" s="51">
        <v>36.105339999999998</v>
      </c>
      <c r="I29" s="51">
        <v>21.58971</v>
      </c>
      <c r="J29" s="51">
        <v>24.50048</v>
      </c>
      <c r="K29" s="51">
        <v>27.691590000000001</v>
      </c>
      <c r="L29" s="51">
        <v>12.611218417422268</v>
      </c>
      <c r="M29" s="51">
        <v>8.0486451511055161</v>
      </c>
      <c r="N29" s="51">
        <v>14.641123757488288</v>
      </c>
      <c r="O29" s="51">
        <v>14.450122439976145</v>
      </c>
      <c r="P29" s="51">
        <v>16.838550267275185</v>
      </c>
      <c r="Q29" s="51">
        <v>8.7418642233086583</v>
      </c>
    </row>
    <row r="30" spans="1:17" x14ac:dyDescent="0.25">
      <c r="A30" s="63" t="s">
        <v>21</v>
      </c>
      <c r="B30" s="62">
        <v>249.00851628088884</v>
      </c>
      <c r="C30" s="62">
        <v>233.99510000000001</v>
      </c>
      <c r="D30" s="62">
        <v>230.47076999999999</v>
      </c>
      <c r="E30" s="62">
        <v>208.81775999999999</v>
      </c>
      <c r="F30" s="62">
        <v>180.65929</v>
      </c>
      <c r="G30" s="62">
        <v>159.84592786900708</v>
      </c>
      <c r="H30" s="62">
        <v>145.42345</v>
      </c>
      <c r="I30" s="62">
        <v>153.77773999999999</v>
      </c>
      <c r="J30" s="62">
        <v>181.29514</v>
      </c>
      <c r="K30" s="62">
        <v>139.55595</v>
      </c>
      <c r="L30" s="62">
        <v>194.7558537799913</v>
      </c>
      <c r="M30" s="62">
        <v>156.74429142793289</v>
      </c>
      <c r="N30" s="62">
        <v>166.54739800017154</v>
      </c>
      <c r="O30" s="62">
        <v>157.78105901964148</v>
      </c>
      <c r="P30" s="62">
        <v>174.02553368348885</v>
      </c>
      <c r="Q30" s="62">
        <v>175.14673702150628</v>
      </c>
    </row>
    <row r="32" spans="1:17" x14ac:dyDescent="0.25">
      <c r="A32" s="31" t="s">
        <v>63</v>
      </c>
      <c r="B32" s="70">
        <v>945.81362837120389</v>
      </c>
      <c r="C32" s="70">
        <v>1315.0165627498682</v>
      </c>
      <c r="D32" s="70">
        <v>1448.7937577997479</v>
      </c>
      <c r="E32" s="70">
        <v>965.61896233744801</v>
      </c>
      <c r="F32" s="70">
        <v>885.90438645886809</v>
      </c>
      <c r="G32" s="70">
        <v>815.61162234688857</v>
      </c>
      <c r="H32" s="70">
        <v>761.42893496569206</v>
      </c>
      <c r="I32" s="70">
        <v>715.98380978973614</v>
      </c>
      <c r="J32" s="70">
        <v>621.04379402984398</v>
      </c>
      <c r="K32" s="70">
        <v>383.25980112091196</v>
      </c>
      <c r="L32" s="70">
        <v>377.72696915787577</v>
      </c>
      <c r="M32" s="70">
        <v>475.53686755565923</v>
      </c>
      <c r="N32" s="70">
        <v>421.06871396816598</v>
      </c>
      <c r="O32" s="70">
        <v>448.15219973626142</v>
      </c>
      <c r="P32" s="70">
        <v>494.08365101603829</v>
      </c>
      <c r="Q32" s="70">
        <v>397.15609915912796</v>
      </c>
    </row>
    <row r="34" spans="1:17" x14ac:dyDescent="0.25">
      <c r="A34" s="184" t="s">
        <v>252</v>
      </c>
      <c r="B34" s="190">
        <f t="shared" ref="B34:Q34" si="2">IF(B$12=0,"",B$12/B$3*1000)</f>
        <v>269.92244615762809</v>
      </c>
      <c r="C34" s="190">
        <f t="shared" si="2"/>
        <v>281.92161719722242</v>
      </c>
      <c r="D34" s="190">
        <f t="shared" si="2"/>
        <v>273.2228496394132</v>
      </c>
      <c r="E34" s="190">
        <f t="shared" si="2"/>
        <v>210.09886722657805</v>
      </c>
      <c r="F34" s="190">
        <f t="shared" si="2"/>
        <v>179.83242943062203</v>
      </c>
      <c r="G34" s="190">
        <f t="shared" si="2"/>
        <v>138.72696146365786</v>
      </c>
      <c r="H34" s="190">
        <f t="shared" si="2"/>
        <v>117.43315748730642</v>
      </c>
      <c r="I34" s="190">
        <f t="shared" si="2"/>
        <v>100.24928520631107</v>
      </c>
      <c r="J34" s="190">
        <f t="shared" si="2"/>
        <v>95.673413966637554</v>
      </c>
      <c r="K34" s="190">
        <f t="shared" si="2"/>
        <v>70.788168038092607</v>
      </c>
      <c r="L34" s="190">
        <f t="shared" si="2"/>
        <v>70.826026400643073</v>
      </c>
      <c r="M34" s="190">
        <f t="shared" si="2"/>
        <v>79.365957055075398</v>
      </c>
      <c r="N34" s="190">
        <f t="shared" si="2"/>
        <v>70.602448701045049</v>
      </c>
      <c r="O34" s="190">
        <f t="shared" si="2"/>
        <v>75.601857320150316</v>
      </c>
      <c r="P34" s="190">
        <f t="shared" si="2"/>
        <v>79.038468723987606</v>
      </c>
      <c r="Q34" s="190">
        <f t="shared" si="2"/>
        <v>69.000365171182438</v>
      </c>
    </row>
    <row r="35" spans="1:17" x14ac:dyDescent="0.25">
      <c r="A35" s="286" t="s">
        <v>251</v>
      </c>
      <c r="B35" s="285">
        <f t="shared" ref="B35:Q35" si="3">IF(B$12=0,"",B$12/B$5*1000)</f>
        <v>43.011673975703019</v>
      </c>
      <c r="C35" s="285">
        <f t="shared" si="3"/>
        <v>42.714572694623278</v>
      </c>
      <c r="D35" s="285">
        <f t="shared" si="3"/>
        <v>42.850516085184175</v>
      </c>
      <c r="E35" s="285">
        <f t="shared" si="3"/>
        <v>43.182117832902968</v>
      </c>
      <c r="F35" s="285">
        <f t="shared" si="3"/>
        <v>42.68236096926104</v>
      </c>
      <c r="G35" s="285">
        <f t="shared" si="3"/>
        <v>42.846282907654377</v>
      </c>
      <c r="H35" s="285">
        <f t="shared" si="3"/>
        <v>42.729387833212563</v>
      </c>
      <c r="I35" s="285">
        <f t="shared" si="3"/>
        <v>42.273755909049406</v>
      </c>
      <c r="J35" s="285">
        <f t="shared" si="3"/>
        <v>42.759412267133982</v>
      </c>
      <c r="K35" s="285">
        <f t="shared" si="3"/>
        <v>42.975090510262497</v>
      </c>
      <c r="L35" s="285">
        <f t="shared" si="3"/>
        <v>44.051243164809797</v>
      </c>
      <c r="M35" s="285">
        <f t="shared" si="3"/>
        <v>43.20143023585765</v>
      </c>
      <c r="N35" s="285">
        <f t="shared" si="3"/>
        <v>42.160938483654398</v>
      </c>
      <c r="O35" s="285">
        <f t="shared" si="3"/>
        <v>42.075361382557183</v>
      </c>
      <c r="P35" s="285">
        <f t="shared" si="3"/>
        <v>39.605238551684202</v>
      </c>
      <c r="Q35" s="285">
        <f t="shared" si="3"/>
        <v>39.165648892302315</v>
      </c>
    </row>
    <row r="36" spans="1:17" x14ac:dyDescent="0.25">
      <c r="A36" s="286" t="s">
        <v>250</v>
      </c>
      <c r="B36" s="285">
        <f>IF(MAE_ued!B$5=0,"",MAE_ued!B$5/B$5*1000)</f>
        <v>19.246501885753517</v>
      </c>
      <c r="C36" s="285">
        <f>IF(MAE_ued!C$5=0,"",MAE_ued!C$5/C$5*1000)</f>
        <v>19.246501885753517</v>
      </c>
      <c r="D36" s="285">
        <f>IF(MAE_ued!D$5=0,"",MAE_ued!D$5/D$5*1000)</f>
        <v>19.246501885753521</v>
      </c>
      <c r="E36" s="285">
        <f>IF(MAE_ued!E$5=0,"",MAE_ued!E$5/E$5*1000)</f>
        <v>19.246501885753517</v>
      </c>
      <c r="F36" s="285">
        <f>IF(MAE_ued!F$5=0,"",MAE_ued!F$5/F$5*1000)</f>
        <v>19.246501885753517</v>
      </c>
      <c r="G36" s="285">
        <f>IF(MAE_ued!G$5=0,"",MAE_ued!G$5/G$5*1000)</f>
        <v>19.246501885753517</v>
      </c>
      <c r="H36" s="285">
        <f>IF(MAE_ued!H$5=0,"",MAE_ued!H$5/H$5*1000)</f>
        <v>19.246501885753514</v>
      </c>
      <c r="I36" s="285">
        <f>IF(MAE_ued!I$5=0,"",MAE_ued!I$5/I$5*1000)</f>
        <v>19.246501885753517</v>
      </c>
      <c r="J36" s="285">
        <f>IF(MAE_ued!J$5=0,"",MAE_ued!J$5/J$5*1000)</f>
        <v>19.246501885753517</v>
      </c>
      <c r="K36" s="285">
        <f>IF(MAE_ued!K$5=0,"",MAE_ued!K$5/K$5*1000)</f>
        <v>19.246501885753517</v>
      </c>
      <c r="L36" s="285">
        <f>IF(MAE_ued!L$5=0,"",MAE_ued!L$5/L$5*1000)</f>
        <v>19.246501885753517</v>
      </c>
      <c r="M36" s="285">
        <f>IF(MAE_ued!M$5=0,"",MAE_ued!M$5/M$5*1000)</f>
        <v>19.246501885753517</v>
      </c>
      <c r="N36" s="285">
        <f>IF(MAE_ued!N$5=0,"",MAE_ued!N$5/N$5*1000)</f>
        <v>19.246501885753514</v>
      </c>
      <c r="O36" s="285">
        <f>IF(MAE_ued!O$5=0,"",MAE_ued!O$5/O$5*1000)</f>
        <v>19.246501885753514</v>
      </c>
      <c r="P36" s="285">
        <f>IF(MAE_ued!P$5=0,"",MAE_ued!P$5/P$5*1000)</f>
        <v>19.246501885753514</v>
      </c>
      <c r="Q36" s="285">
        <f>IF(MAE_ued!Q$5=0,"",MAE_ued!Q$5/Q$5*1000)</f>
        <v>19.246501885753517</v>
      </c>
    </row>
    <row r="37" spans="1:17" x14ac:dyDescent="0.25">
      <c r="A37" s="284" t="s">
        <v>60</v>
      </c>
      <c r="B37" s="283">
        <f t="shared" ref="B37:Q37" si="4">IF(B$12=0,"",B$32/B$12)</f>
        <v>1.3494429822411034</v>
      </c>
      <c r="C37" s="283">
        <f t="shared" si="4"/>
        <v>1.6661790834489243</v>
      </c>
      <c r="D37" s="283">
        <f t="shared" si="4"/>
        <v>1.7824198072177557</v>
      </c>
      <c r="E37" s="283">
        <f t="shared" si="4"/>
        <v>1.5127310713018871</v>
      </c>
      <c r="F37" s="283">
        <f t="shared" si="4"/>
        <v>1.4841686636147928</v>
      </c>
      <c r="G37" s="283">
        <f t="shared" si="4"/>
        <v>1.5721855637946556</v>
      </c>
      <c r="H37" s="283">
        <f t="shared" si="4"/>
        <v>1.503364256757852</v>
      </c>
      <c r="I37" s="283">
        <f t="shared" si="4"/>
        <v>1.5116858274849956</v>
      </c>
      <c r="J37" s="283">
        <f t="shared" si="4"/>
        <v>1.3361213214797767</v>
      </c>
      <c r="K37" s="283">
        <f t="shared" si="4"/>
        <v>1.178458486946925</v>
      </c>
      <c r="L37" s="283">
        <f t="shared" si="4"/>
        <v>1.0350637917471839</v>
      </c>
      <c r="M37" s="283">
        <f t="shared" si="4"/>
        <v>1.3127942775429822</v>
      </c>
      <c r="N37" s="283">
        <f t="shared" si="4"/>
        <v>1.1702367661655984</v>
      </c>
      <c r="O37" s="283">
        <f t="shared" si="4"/>
        <v>1.2441751221759711</v>
      </c>
      <c r="P37" s="283">
        <f t="shared" si="4"/>
        <v>1.2308006990608027</v>
      </c>
      <c r="Q37" s="283">
        <f t="shared" si="4"/>
        <v>1.1299296948253232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700.8918797001952</v>
      </c>
      <c r="C5" s="96">
        <v>789.24082999999996</v>
      </c>
      <c r="D5" s="96">
        <v>812.82409000000007</v>
      </c>
      <c r="E5" s="96">
        <v>638.32823999999982</v>
      </c>
      <c r="F5" s="96">
        <v>596.90277000000003</v>
      </c>
      <c r="G5" s="96">
        <v>518.77567198767156</v>
      </c>
      <c r="H5" s="96">
        <v>506.48333000000002</v>
      </c>
      <c r="I5" s="96">
        <v>473.63268000000005</v>
      </c>
      <c r="J5" s="96">
        <v>464.81092999999998</v>
      </c>
      <c r="K5" s="96">
        <v>325.22129999999999</v>
      </c>
      <c r="L5" s="96">
        <v>364.93110102931337</v>
      </c>
      <c r="M5" s="96">
        <v>362.2325871542273</v>
      </c>
      <c r="N5" s="96">
        <v>359.81497603074035</v>
      </c>
      <c r="O5" s="96">
        <v>360.20025778402959</v>
      </c>
      <c r="P5" s="96">
        <v>401.43270262444832</v>
      </c>
      <c r="Q5" s="96">
        <v>351.48744296035568</v>
      </c>
    </row>
    <row r="6" spans="1:17" x14ac:dyDescent="0.25">
      <c r="A6" s="132" t="s">
        <v>83</v>
      </c>
      <c r="B6" s="160">
        <v>18.156359308634979</v>
      </c>
      <c r="C6" s="160">
        <v>20.445008004165793</v>
      </c>
      <c r="D6" s="160">
        <v>21.055924116380016</v>
      </c>
      <c r="E6" s="160">
        <v>16.535670076882695</v>
      </c>
      <c r="F6" s="160">
        <v>15.462557747245203</v>
      </c>
      <c r="G6" s="160">
        <v>13.438702564532084</v>
      </c>
      <c r="H6" s="160">
        <v>13.120273739292665</v>
      </c>
      <c r="I6" s="160">
        <v>12.269289126405811</v>
      </c>
      <c r="J6" s="160">
        <v>12.040764774262561</v>
      </c>
      <c r="K6" s="160">
        <v>8.4247441704520085</v>
      </c>
      <c r="L6" s="160">
        <v>9.453412694719999</v>
      </c>
      <c r="M6" s="160">
        <v>9.3835086354286332</v>
      </c>
      <c r="N6" s="160">
        <v>9.3208812637927139</v>
      </c>
      <c r="O6" s="160">
        <v>9.3308618530253558</v>
      </c>
      <c r="P6" s="160">
        <v>10.398973933331291</v>
      </c>
      <c r="Q6" s="160">
        <v>9.1051594285716835</v>
      </c>
    </row>
    <row r="7" spans="1:17" x14ac:dyDescent="0.25">
      <c r="A7" s="76" t="s">
        <v>82</v>
      </c>
      <c r="B7" s="159">
        <v>20.491160026655102</v>
      </c>
      <c r="C7" s="159">
        <v>23.074115445620265</v>
      </c>
      <c r="D7" s="159">
        <v>23.76359176658567</v>
      </c>
      <c r="E7" s="159">
        <v>18.662059718780135</v>
      </c>
      <c r="F7" s="159">
        <v>17.450951472937003</v>
      </c>
      <c r="G7" s="159">
        <v>15.166840450743992</v>
      </c>
      <c r="H7" s="159">
        <v>14.80746355672221</v>
      </c>
      <c r="I7" s="159">
        <v>13.847047341859547</v>
      </c>
      <c r="J7" s="159">
        <v>13.589136105903341</v>
      </c>
      <c r="K7" s="159">
        <v>9.5081165803024934</v>
      </c>
      <c r="L7" s="159">
        <v>10.669065809542179</v>
      </c>
      <c r="M7" s="159">
        <v>10.590172500531107</v>
      </c>
      <c r="N7" s="159">
        <v>10.519491618288924</v>
      </c>
      <c r="O7" s="159">
        <v>10.530755652429793</v>
      </c>
      <c r="P7" s="159">
        <v>11.736220646369588</v>
      </c>
      <c r="Q7" s="159">
        <v>10.276029227419871</v>
      </c>
    </row>
    <row r="8" spans="1:17" x14ac:dyDescent="0.25">
      <c r="A8" s="76" t="s">
        <v>81</v>
      </c>
      <c r="B8" s="159">
        <v>22.099706372329823</v>
      </c>
      <c r="C8" s="159">
        <v>24.885422566908108</v>
      </c>
      <c r="D8" s="159">
        <v>25.629022452136123</v>
      </c>
      <c r="E8" s="159">
        <v>20.127022557602267</v>
      </c>
      <c r="F8" s="159">
        <v>18.820842888738994</v>
      </c>
      <c r="G8" s="159">
        <v>16.357430234374618</v>
      </c>
      <c r="H8" s="159">
        <v>15.969842424580047</v>
      </c>
      <c r="I8" s="159">
        <v>14.934033992257051</v>
      </c>
      <c r="J8" s="159">
        <v>14.655876846573619</v>
      </c>
      <c r="K8" s="159">
        <v>10.2544992233349</v>
      </c>
      <c r="L8" s="159">
        <v>11.506582416575558</v>
      </c>
      <c r="M8" s="159">
        <v>11.421496020216438</v>
      </c>
      <c r="N8" s="159">
        <v>11.345266722233426</v>
      </c>
      <c r="O8" s="159">
        <v>11.357414977713217</v>
      </c>
      <c r="P8" s="159">
        <v>12.657508402074635</v>
      </c>
      <c r="Q8" s="159">
        <v>11.082692649125191</v>
      </c>
    </row>
    <row r="9" spans="1:17" x14ac:dyDescent="0.25">
      <c r="A9" s="76" t="s">
        <v>80</v>
      </c>
      <c r="B9" s="159">
        <v>18.882613680980377</v>
      </c>
      <c r="C9" s="159">
        <v>21.262808324332422</v>
      </c>
      <c r="D9" s="159">
        <v>21.898161081035212</v>
      </c>
      <c r="E9" s="159">
        <v>17.197096879958004</v>
      </c>
      <c r="F9" s="159">
        <v>16.081060057135009</v>
      </c>
      <c r="G9" s="159">
        <v>13.976250667113367</v>
      </c>
      <c r="H9" s="159">
        <v>13.645084688864371</v>
      </c>
      <c r="I9" s="159">
        <v>12.760060691462042</v>
      </c>
      <c r="J9" s="159">
        <v>12.522395365233063</v>
      </c>
      <c r="K9" s="159">
        <v>8.7617339372700886</v>
      </c>
      <c r="L9" s="159">
        <v>9.831549202508798</v>
      </c>
      <c r="M9" s="159">
        <v>9.7588489808457783</v>
      </c>
      <c r="N9" s="159">
        <v>9.6937165143444215</v>
      </c>
      <c r="O9" s="159">
        <v>9.7040963271463685</v>
      </c>
      <c r="P9" s="159">
        <v>10.814932890664542</v>
      </c>
      <c r="Q9" s="159">
        <v>9.4693658057145491</v>
      </c>
    </row>
    <row r="10" spans="1:17" x14ac:dyDescent="0.25">
      <c r="A10" s="129" t="s">
        <v>79</v>
      </c>
      <c r="B10" s="158">
        <v>19.608868053325775</v>
      </c>
      <c r="C10" s="158">
        <v>22.080608644499051</v>
      </c>
      <c r="D10" s="158">
        <v>22.740398045690412</v>
      </c>
      <c r="E10" s="158">
        <v>17.858523683033308</v>
      </c>
      <c r="F10" s="158">
        <v>16.699562367024818</v>
      </c>
      <c r="G10" s="158">
        <v>14.513798769694649</v>
      </c>
      <c r="H10" s="158">
        <v>14.169895638436076</v>
      </c>
      <c r="I10" s="158">
        <v>13.250832256518276</v>
      </c>
      <c r="J10" s="158">
        <v>13.004025956203563</v>
      </c>
      <c r="K10" s="158">
        <v>9.0987237040881688</v>
      </c>
      <c r="L10" s="158">
        <v>10.209685710297597</v>
      </c>
      <c r="M10" s="158">
        <v>10.13418932626292</v>
      </c>
      <c r="N10" s="158">
        <v>10.066551764896133</v>
      </c>
      <c r="O10" s="158">
        <v>10.077330801267383</v>
      </c>
      <c r="P10" s="158">
        <v>11.230891847997793</v>
      </c>
      <c r="Q10" s="158">
        <v>9.8335721828574165</v>
      </c>
    </row>
    <row r="11" spans="1:17" x14ac:dyDescent="0.25">
      <c r="A11" s="92" t="s">
        <v>125</v>
      </c>
      <c r="B11" s="91">
        <v>3.8978899379649392</v>
      </c>
      <c r="C11" s="91">
        <v>4.4161217288998103</v>
      </c>
      <c r="D11" s="91">
        <v>4.4487256091380827</v>
      </c>
      <c r="E11" s="91">
        <v>3.5138987366066612</v>
      </c>
      <c r="F11" s="91">
        <v>3.3399124734049637</v>
      </c>
      <c r="G11" s="91">
        <v>2.90275975393893</v>
      </c>
      <c r="H11" s="91">
        <v>2.8339791276872153</v>
      </c>
      <c r="I11" s="91">
        <v>2.6501664513036549</v>
      </c>
      <c r="J11" s="91">
        <v>2.6008051912407129</v>
      </c>
      <c r="K11" s="91">
        <v>1.8197447408176335</v>
      </c>
      <c r="L11" s="91">
        <v>0.88156761758384627</v>
      </c>
      <c r="M11" s="91">
        <v>1.8357738815158695</v>
      </c>
      <c r="N11" s="91">
        <v>1.874780115761431</v>
      </c>
      <c r="O11" s="91">
        <v>1.986805699647392</v>
      </c>
      <c r="P11" s="91">
        <v>2.2031859247294463</v>
      </c>
      <c r="Q11" s="91">
        <v>1.9284990931110835</v>
      </c>
    </row>
    <row r="12" spans="1:17" x14ac:dyDescent="0.25">
      <c r="A12" s="92" t="s">
        <v>26</v>
      </c>
      <c r="B12" s="91">
        <v>5.8468349069474082</v>
      </c>
      <c r="C12" s="91">
        <v>6.6241825933497154</v>
      </c>
      <c r="D12" s="91">
        <v>6.6730884137071245</v>
      </c>
      <c r="E12" s="91">
        <v>5.2708481049099909</v>
      </c>
      <c r="F12" s="91">
        <v>5.0098687101074448</v>
      </c>
      <c r="G12" s="91">
        <v>4.3541396309083948</v>
      </c>
      <c r="H12" s="91">
        <v>4.2509686915308222</v>
      </c>
      <c r="I12" s="91">
        <v>3.9752496769554821</v>
      </c>
      <c r="J12" s="91">
        <v>3.9012077868610686</v>
      </c>
      <c r="K12" s="91">
        <v>2.72961711122645</v>
      </c>
      <c r="L12" s="91">
        <v>3.0629057130892789</v>
      </c>
      <c r="M12" s="91">
        <v>2.7536608222738042</v>
      </c>
      <c r="N12" s="91">
        <v>2.8121701736421461</v>
      </c>
      <c r="O12" s="91">
        <v>2.9802085494710875</v>
      </c>
      <c r="P12" s="91">
        <v>3.3047788870941694</v>
      </c>
      <c r="Q12" s="91">
        <v>2.8927486396666251</v>
      </c>
    </row>
    <row r="13" spans="1:17" x14ac:dyDescent="0.25">
      <c r="A13" s="92" t="s">
        <v>126</v>
      </c>
      <c r="B13" s="91">
        <v>0.11941836350107959</v>
      </c>
      <c r="C13" s="91">
        <v>0</v>
      </c>
      <c r="D13" s="91">
        <v>0.49676999999999971</v>
      </c>
      <c r="E13" s="91">
        <v>0.28903000000000223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0.95531991868357491</v>
      </c>
      <c r="N13" s="91">
        <v>0.69265118608897713</v>
      </c>
      <c r="O13" s="91">
        <v>0.1433023030304236</v>
      </c>
      <c r="P13" s="91">
        <v>0.21496222435056139</v>
      </c>
      <c r="Q13" s="91">
        <v>0.19107671730200002</v>
      </c>
    </row>
    <row r="14" spans="1:17" x14ac:dyDescent="0.25">
      <c r="A14" s="92" t="s">
        <v>21</v>
      </c>
      <c r="B14" s="157">
        <v>9.7447248449123478</v>
      </c>
      <c r="C14" s="157">
        <v>11.040304322249526</v>
      </c>
      <c r="D14" s="157">
        <v>11.121814022845205</v>
      </c>
      <c r="E14" s="157">
        <v>8.7847468415166539</v>
      </c>
      <c r="F14" s="157">
        <v>8.3497811835124089</v>
      </c>
      <c r="G14" s="157">
        <v>7.2568993848473236</v>
      </c>
      <c r="H14" s="157">
        <v>7.0849478192180388</v>
      </c>
      <c r="I14" s="157">
        <v>6.6254161282591379</v>
      </c>
      <c r="J14" s="157">
        <v>6.5020129781017815</v>
      </c>
      <c r="K14" s="157">
        <v>4.5493618520440844</v>
      </c>
      <c r="L14" s="157">
        <v>6.2652123796244723</v>
      </c>
      <c r="M14" s="157">
        <v>4.5894347037896726</v>
      </c>
      <c r="N14" s="157">
        <v>4.6869502894035779</v>
      </c>
      <c r="O14" s="157">
        <v>4.9670142491184812</v>
      </c>
      <c r="P14" s="157">
        <v>5.5079648118236157</v>
      </c>
      <c r="Q14" s="157">
        <v>4.8212477327777084</v>
      </c>
    </row>
    <row r="15" spans="1:17" x14ac:dyDescent="0.25">
      <c r="A15" s="156" t="s">
        <v>295</v>
      </c>
      <c r="B15" s="204">
        <v>105.03721582721178</v>
      </c>
      <c r="C15" s="204">
        <v>118.27738600113031</v>
      </c>
      <c r="D15" s="204">
        <v>121.81162579227875</v>
      </c>
      <c r="E15" s="204">
        <v>95.661289644508301</v>
      </c>
      <c r="F15" s="204">
        <v>89.453176582911851</v>
      </c>
      <c r="G15" s="204">
        <v>77.744875925491058</v>
      </c>
      <c r="H15" s="204">
        <v>75.902718217895384</v>
      </c>
      <c r="I15" s="204">
        <v>70.979646751308891</v>
      </c>
      <c r="J15" s="204">
        <v>69.657599677343541</v>
      </c>
      <c r="K15" s="204">
        <v>48.738387287805928</v>
      </c>
      <c r="L15" s="204">
        <v>54.689386381925502</v>
      </c>
      <c r="M15" s="204">
        <v>54.284981091295833</v>
      </c>
      <c r="N15" s="204">
        <v>53.922672511729196</v>
      </c>
      <c r="O15" s="204">
        <v>53.980411692117251</v>
      </c>
      <c r="P15" s="204">
        <v>60.159597574024183</v>
      </c>
      <c r="Q15" s="204">
        <v>52.674689885940467</v>
      </c>
    </row>
    <row r="16" spans="1:17" x14ac:dyDescent="0.25">
      <c r="A16" s="152" t="s">
        <v>301</v>
      </c>
      <c r="B16" s="264">
        <v>73.526051079048244</v>
      </c>
      <c r="C16" s="264">
        <v>82.794170200791228</v>
      </c>
      <c r="D16" s="264">
        <v>85.268138054595127</v>
      </c>
      <c r="E16" s="264">
        <v>66.962902751155809</v>
      </c>
      <c r="F16" s="264">
        <v>62.617223608038294</v>
      </c>
      <c r="G16" s="264">
        <v>54.421413147843737</v>
      </c>
      <c r="H16" s="264">
        <v>53.13190275252677</v>
      </c>
      <c r="I16" s="264">
        <v>49.685752725916224</v>
      </c>
      <c r="J16" s="264">
        <v>48.760319774140477</v>
      </c>
      <c r="K16" s="264">
        <v>34.116871101464149</v>
      </c>
      <c r="L16" s="264">
        <v>38.282570467347853</v>
      </c>
      <c r="M16" s="264">
        <v>37.999486763907086</v>
      </c>
      <c r="N16" s="264">
        <v>37.745870758210437</v>
      </c>
      <c r="O16" s="264">
        <v>37.786288184482075</v>
      </c>
      <c r="P16" s="264">
        <v>42.111718301816929</v>
      </c>
      <c r="Q16" s="264">
        <v>36.872282920158327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0.44044151038493345</v>
      </c>
      <c r="C18" s="83">
        <v>2.6449718632830646</v>
      </c>
      <c r="D18" s="83">
        <v>1.3234699114280637</v>
      </c>
      <c r="E18" s="83">
        <v>3.0931219746187906</v>
      </c>
      <c r="F18" s="83">
        <v>2.203544742986729</v>
      </c>
      <c r="G18" s="83">
        <v>5.9921130510483165</v>
      </c>
      <c r="H18" s="83">
        <v>5.5339056908764004</v>
      </c>
      <c r="I18" s="83">
        <v>2.7668566617285149</v>
      </c>
      <c r="J18" s="83">
        <v>4.598555183067834</v>
      </c>
      <c r="K18" s="83">
        <v>1.8349888057415047</v>
      </c>
      <c r="L18" s="83">
        <v>2.2794883051797696</v>
      </c>
      <c r="M18" s="83">
        <v>1.8562780962738927</v>
      </c>
      <c r="N18" s="83">
        <v>3.2371874349379177</v>
      </c>
      <c r="O18" s="83">
        <v>8.2951195338959582</v>
      </c>
      <c r="P18" s="83">
        <v>3.6845183942376281</v>
      </c>
      <c r="Q18" s="83">
        <v>2.3054522495498051</v>
      </c>
    </row>
    <row r="19" spans="1:17" x14ac:dyDescent="0.25">
      <c r="A19" s="154" t="s">
        <v>125</v>
      </c>
      <c r="B19" s="83">
        <v>6.4242052222597685</v>
      </c>
      <c r="C19" s="83">
        <v>18.824116852653805</v>
      </c>
      <c r="D19" s="83">
        <v>12.125561747787902</v>
      </c>
      <c r="E19" s="83">
        <v>16.387714628757042</v>
      </c>
      <c r="F19" s="83">
        <v>2.3152039189545865</v>
      </c>
      <c r="G19" s="83">
        <v>2.2394491155837173</v>
      </c>
      <c r="H19" s="83">
        <v>2.6716034718309776</v>
      </c>
      <c r="I19" s="83">
        <v>2.4642755870069291</v>
      </c>
      <c r="J19" s="83">
        <v>0.94131687205773462</v>
      </c>
      <c r="K19" s="83">
        <v>1.4089143130025585</v>
      </c>
      <c r="L19" s="83">
        <v>0</v>
      </c>
      <c r="M19" s="83">
        <v>1.8300469965165016</v>
      </c>
      <c r="N19" s="83">
        <v>0.93274256053188165</v>
      </c>
      <c r="O19" s="83">
        <v>1.4386739238698059</v>
      </c>
      <c r="P19" s="83">
        <v>0.93993723938178575</v>
      </c>
      <c r="Q19" s="83">
        <v>1.288954800274986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66.661404346403543</v>
      </c>
      <c r="C21" s="83">
        <v>61.325081484854365</v>
      </c>
      <c r="D21" s="83">
        <v>71.819106395379166</v>
      </c>
      <c r="E21" s="83">
        <v>47.482066147779982</v>
      </c>
      <c r="F21" s="83">
        <v>58.098474946096978</v>
      </c>
      <c r="G21" s="83">
        <v>46.189850981211706</v>
      </c>
      <c r="H21" s="83">
        <v>44.926393589819391</v>
      </c>
      <c r="I21" s="83">
        <v>44.454620477180782</v>
      </c>
      <c r="J21" s="83">
        <v>43.220447719014906</v>
      </c>
      <c r="K21" s="83">
        <v>30.872967982720084</v>
      </c>
      <c r="L21" s="83">
        <v>36.003082162168084</v>
      </c>
      <c r="M21" s="83">
        <v>34.313161671116688</v>
      </c>
      <c r="N21" s="83">
        <v>33.575940762740636</v>
      </c>
      <c r="O21" s="83">
        <v>28.052494726716315</v>
      </c>
      <c r="P21" s="83">
        <v>37.487262668197516</v>
      </c>
      <c r="Q21" s="83">
        <v>33.277875870333538</v>
      </c>
    </row>
    <row r="22" spans="1:17" x14ac:dyDescent="0.25">
      <c r="A22" s="152" t="s">
        <v>300</v>
      </c>
      <c r="B22" s="264">
        <v>31.511164748163534</v>
      </c>
      <c r="C22" s="264">
        <v>35.483215800339089</v>
      </c>
      <c r="D22" s="264">
        <v>36.54348773768362</v>
      </c>
      <c r="E22" s="264">
        <v>28.698386893352488</v>
      </c>
      <c r="F22" s="264">
        <v>26.835952974873553</v>
      </c>
      <c r="G22" s="264">
        <v>23.323462777647318</v>
      </c>
      <c r="H22" s="264">
        <v>22.770815465368614</v>
      </c>
      <c r="I22" s="264">
        <v>21.293894025392667</v>
      </c>
      <c r="J22" s="264">
        <v>20.897279903203067</v>
      </c>
      <c r="K22" s="264">
        <v>14.621516186341777</v>
      </c>
      <c r="L22" s="264">
        <v>16.406815914577653</v>
      </c>
      <c r="M22" s="264">
        <v>16.285494327388747</v>
      </c>
      <c r="N22" s="264">
        <v>16.17680175351876</v>
      </c>
      <c r="O22" s="264">
        <v>16.194123507635176</v>
      </c>
      <c r="P22" s="264">
        <v>18.047879272207254</v>
      </c>
      <c r="Q22" s="264">
        <v>15.802406965782142</v>
      </c>
    </row>
    <row r="23" spans="1:17" x14ac:dyDescent="0.25">
      <c r="A23" s="156" t="s">
        <v>294</v>
      </c>
      <c r="B23" s="204">
        <v>71.425306762504022</v>
      </c>
      <c r="C23" s="204">
        <v>80.42862248076861</v>
      </c>
      <c r="D23" s="204">
        <v>82.831905538749567</v>
      </c>
      <c r="E23" s="204">
        <v>65.049676958265664</v>
      </c>
      <c r="F23" s="204">
        <v>60.828160076380065</v>
      </c>
      <c r="G23" s="204">
        <v>52.866515629333932</v>
      </c>
      <c r="H23" s="204">
        <v>51.613848388168869</v>
      </c>
      <c r="I23" s="204">
        <v>48.266159790890065</v>
      </c>
      <c r="J23" s="204">
        <v>47.367167780593633</v>
      </c>
      <c r="K23" s="204">
        <v>33.142103355708038</v>
      </c>
      <c r="L23" s="204">
        <v>37.188782739709353</v>
      </c>
      <c r="M23" s="204">
        <v>36.913787142081169</v>
      </c>
      <c r="N23" s="204">
        <v>36.66741730797586</v>
      </c>
      <c r="O23" s="204">
        <v>36.706679950639739</v>
      </c>
      <c r="P23" s="204">
        <v>40.908526350336452</v>
      </c>
      <c r="Q23" s="204">
        <v>35.818789122439533</v>
      </c>
    </row>
    <row r="24" spans="1:17" x14ac:dyDescent="0.25">
      <c r="A24" s="152" t="s">
        <v>299</v>
      </c>
      <c r="B24" s="151">
        <v>60.711510748128418</v>
      </c>
      <c r="C24" s="151">
        <v>68.364329108653322</v>
      </c>
      <c r="D24" s="151">
        <v>70.407119707937127</v>
      </c>
      <c r="E24" s="151">
        <v>55.292225414525809</v>
      </c>
      <c r="F24" s="151">
        <v>51.703936064923056</v>
      </c>
      <c r="G24" s="151">
        <v>44.936538284933839</v>
      </c>
      <c r="H24" s="151">
        <v>43.871771129943539</v>
      </c>
      <c r="I24" s="151">
        <v>41.026235822256552</v>
      </c>
      <c r="J24" s="151">
        <v>40.262092613504585</v>
      </c>
      <c r="K24" s="151">
        <v>28.170787852351832</v>
      </c>
      <c r="L24" s="151">
        <v>31.610465328752952</v>
      </c>
      <c r="M24" s="151">
        <v>31.376719070768996</v>
      </c>
      <c r="N24" s="151">
        <v>31.167304711779479</v>
      </c>
      <c r="O24" s="151">
        <v>31.200677958043777</v>
      </c>
      <c r="P24" s="151">
        <v>34.772247397785982</v>
      </c>
      <c r="Q24" s="151">
        <v>30.445970754073603</v>
      </c>
    </row>
    <row r="25" spans="1:17" x14ac:dyDescent="0.25">
      <c r="A25" s="152" t="s">
        <v>298</v>
      </c>
      <c r="B25" s="151">
        <v>10.713796014375605</v>
      </c>
      <c r="C25" s="151">
        <v>12.064293372115294</v>
      </c>
      <c r="D25" s="151">
        <v>12.424785830812436</v>
      </c>
      <c r="E25" s="151">
        <v>9.7574515437398492</v>
      </c>
      <c r="F25" s="151">
        <v>9.1242240114570112</v>
      </c>
      <c r="G25" s="151">
        <v>7.9299773444000898</v>
      </c>
      <c r="H25" s="151">
        <v>7.742077258225331</v>
      </c>
      <c r="I25" s="151">
        <v>7.2399239686335095</v>
      </c>
      <c r="J25" s="151">
        <v>7.1050751670890442</v>
      </c>
      <c r="K25" s="151">
        <v>4.9713155033562062</v>
      </c>
      <c r="L25" s="151">
        <v>5.5783174109564033</v>
      </c>
      <c r="M25" s="151">
        <v>5.5370680713121763</v>
      </c>
      <c r="N25" s="151">
        <v>5.500112596196379</v>
      </c>
      <c r="O25" s="151">
        <v>5.5060019925959613</v>
      </c>
      <c r="P25" s="151">
        <v>6.1362789525504677</v>
      </c>
      <c r="Q25" s="151">
        <v>5.3728183683659303</v>
      </c>
    </row>
    <row r="26" spans="1:17" x14ac:dyDescent="0.25">
      <c r="A26" s="156" t="s">
        <v>293</v>
      </c>
      <c r="B26" s="204">
        <v>126.04465899265416</v>
      </c>
      <c r="C26" s="204">
        <v>141.93286320135638</v>
      </c>
      <c r="D26" s="204">
        <v>146.17395095073454</v>
      </c>
      <c r="E26" s="204">
        <v>114.79354757340997</v>
      </c>
      <c r="F26" s="204">
        <v>107.34381189949421</v>
      </c>
      <c r="G26" s="204">
        <v>93.293851110589273</v>
      </c>
      <c r="H26" s="204">
        <v>91.083261861474483</v>
      </c>
      <c r="I26" s="204">
        <v>85.17557610157067</v>
      </c>
      <c r="J26" s="204">
        <v>83.589119612812254</v>
      </c>
      <c r="K26" s="204">
        <v>58.486064745367116</v>
      </c>
      <c r="L26" s="204">
        <v>65.627263658310611</v>
      </c>
      <c r="M26" s="204">
        <v>65.141977309554989</v>
      </c>
      <c r="N26" s="204">
        <v>64.707207014075038</v>
      </c>
      <c r="O26" s="204">
        <v>64.776494030540704</v>
      </c>
      <c r="P26" s="204">
        <v>72.191517088829016</v>
      </c>
      <c r="Q26" s="204">
        <v>63.209627863128574</v>
      </c>
    </row>
    <row r="27" spans="1:17" x14ac:dyDescent="0.25">
      <c r="A27" s="152" t="s">
        <v>297</v>
      </c>
      <c r="B27" s="264">
        <v>109.87828283460793</v>
      </c>
      <c r="C27" s="264">
        <v>123.7959157190391</v>
      </c>
      <c r="D27" s="264">
        <v>127.24666938035243</v>
      </c>
      <c r="E27" s="264">
        <v>99.98009335322287</v>
      </c>
      <c r="F27" s="264">
        <v>93.626840121007021</v>
      </c>
      <c r="G27" s="264">
        <v>81.372259170212544</v>
      </c>
      <c r="H27" s="264">
        <v>79.444150949182742</v>
      </c>
      <c r="I27" s="264">
        <v>74.291381168232974</v>
      </c>
      <c r="J27" s="264">
        <v>72.907650654069869</v>
      </c>
      <c r="K27" s="264">
        <v>51.012399656054683</v>
      </c>
      <c r="L27" s="264">
        <v>58.40142714472195</v>
      </c>
      <c r="M27" s="264">
        <v>56.340123821603967</v>
      </c>
      <c r="N27" s="264">
        <v>56.09224518787871</v>
      </c>
      <c r="O27" s="264">
        <v>56.427352776864751</v>
      </c>
      <c r="P27" s="264">
        <v>62.85901419821338</v>
      </c>
      <c r="Q27" s="264">
        <v>55.036822019892512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0.6582014964756906</v>
      </c>
      <c r="C29" s="83">
        <v>3.9548281367169356</v>
      </c>
      <c r="D29" s="83">
        <v>1.9750300885719365</v>
      </c>
      <c r="E29" s="83">
        <v>4.6182380253812099</v>
      </c>
      <c r="F29" s="83">
        <v>3.2947952570132708</v>
      </c>
      <c r="G29" s="83">
        <v>8.9595574235182411</v>
      </c>
      <c r="H29" s="83">
        <v>8.274434309123599</v>
      </c>
      <c r="I29" s="83">
        <v>4.1370733382714846</v>
      </c>
      <c r="J29" s="83">
        <v>6.875874816932166</v>
      </c>
      <c r="K29" s="83">
        <v>2.7437211942584883</v>
      </c>
      <c r="L29" s="83">
        <v>3.4774407401861365</v>
      </c>
      <c r="M29" s="83">
        <v>2.7522197455239858</v>
      </c>
      <c r="N29" s="83">
        <v>4.8106218686228228</v>
      </c>
      <c r="O29" s="83">
        <v>12.387340984120135</v>
      </c>
      <c r="P29" s="83">
        <v>5.4997801893770912</v>
      </c>
      <c r="Q29" s="83">
        <v>3.4411963427538326</v>
      </c>
    </row>
    <row r="30" spans="1:17" x14ac:dyDescent="0.25">
      <c r="A30" s="154" t="s">
        <v>125</v>
      </c>
      <c r="B30" s="83">
        <v>9.600415472335488</v>
      </c>
      <c r="C30" s="83">
        <v>28.14629070772671</v>
      </c>
      <c r="D30" s="83">
        <v>18.095121835355545</v>
      </c>
      <c r="E30" s="83">
        <v>24.467954212167495</v>
      </c>
      <c r="F30" s="83">
        <v>3.4617508518800477</v>
      </c>
      <c r="G30" s="83">
        <v>3.3484803736486892</v>
      </c>
      <c r="H30" s="83">
        <v>3.994648384438054</v>
      </c>
      <c r="I30" s="83">
        <v>3.6846465413899372</v>
      </c>
      <c r="J30" s="83">
        <v>1.4074805493618583</v>
      </c>
      <c r="K30" s="83">
        <v>2.1066439475728416</v>
      </c>
      <c r="L30" s="83">
        <v>0</v>
      </c>
      <c r="M30" s="83">
        <v>2.7133280779209388</v>
      </c>
      <c r="N30" s="83">
        <v>1.3861019325178399</v>
      </c>
      <c r="O30" s="83">
        <v>2.1484132190156933</v>
      </c>
      <c r="P30" s="83">
        <v>1.4030187002172261</v>
      </c>
      <c r="Q30" s="83">
        <v>1.9239377200492551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99.619665865796748</v>
      </c>
      <c r="C32" s="83">
        <v>91.694796874595454</v>
      </c>
      <c r="D32" s="83">
        <v>107.17651745642495</v>
      </c>
      <c r="E32" s="83">
        <v>70.893901115674169</v>
      </c>
      <c r="F32" s="83">
        <v>86.870294012113703</v>
      </c>
      <c r="G32" s="83">
        <v>69.064221373045612</v>
      </c>
      <c r="H32" s="83">
        <v>67.175068255621085</v>
      </c>
      <c r="I32" s="83">
        <v>66.469661288571558</v>
      </c>
      <c r="J32" s="83">
        <v>64.624295287775851</v>
      </c>
      <c r="K32" s="83">
        <v>46.16203451422335</v>
      </c>
      <c r="L32" s="83">
        <v>54.92398640453581</v>
      </c>
      <c r="M32" s="83">
        <v>50.874575998159045</v>
      </c>
      <c r="N32" s="83">
        <v>49.895521386738046</v>
      </c>
      <c r="O32" s="83">
        <v>41.891598573728928</v>
      </c>
      <c r="P32" s="83">
        <v>55.956215308619065</v>
      </c>
      <c r="Q32" s="83">
        <v>49.671687957089425</v>
      </c>
    </row>
    <row r="33" spans="1:17" x14ac:dyDescent="0.25">
      <c r="A33" s="152" t="s">
        <v>296</v>
      </c>
      <c r="B33" s="264">
        <v>16.166376158046237</v>
      </c>
      <c r="C33" s="264">
        <v>18.136947482317275</v>
      </c>
      <c r="D33" s="264">
        <v>18.927281570382092</v>
      </c>
      <c r="E33" s="264">
        <v>14.813454220187101</v>
      </c>
      <c r="F33" s="264">
        <v>13.716971778487189</v>
      </c>
      <c r="G33" s="264">
        <v>11.921591940376732</v>
      </c>
      <c r="H33" s="264">
        <v>11.639110912291741</v>
      </c>
      <c r="I33" s="264">
        <v>10.884194933337703</v>
      </c>
      <c r="J33" s="264">
        <v>10.681468958742389</v>
      </c>
      <c r="K33" s="264">
        <v>7.4736650893124352</v>
      </c>
      <c r="L33" s="264">
        <v>7.2258365135886571</v>
      </c>
      <c r="M33" s="264">
        <v>8.8018534879510213</v>
      </c>
      <c r="N33" s="264">
        <v>8.6149618261963212</v>
      </c>
      <c r="O33" s="264">
        <v>8.3491412536759597</v>
      </c>
      <c r="P33" s="264">
        <v>9.3325028906156433</v>
      </c>
      <c r="Q33" s="264">
        <v>8.1728058432360609</v>
      </c>
    </row>
    <row r="34" spans="1:17" x14ac:dyDescent="0.25">
      <c r="A34" s="156" t="s">
        <v>292</v>
      </c>
      <c r="B34" s="204">
        <v>197.90337554910815</v>
      </c>
      <c r="C34" s="204">
        <v>269.25101064926685</v>
      </c>
      <c r="D34" s="204">
        <v>287.81280883427007</v>
      </c>
      <c r="E34" s="204">
        <v>198.20148163957884</v>
      </c>
      <c r="F34" s="204">
        <v>199.94569902251919</v>
      </c>
      <c r="G34" s="204">
        <v>170.94263413082695</v>
      </c>
      <c r="H34" s="204">
        <v>177.52710734912898</v>
      </c>
      <c r="I34" s="204">
        <v>148.22615415533511</v>
      </c>
      <c r="J34" s="204">
        <v>115.08371398018323</v>
      </c>
      <c r="K34" s="204">
        <v>67.815929538085243</v>
      </c>
      <c r="L34" s="204">
        <v>37.936310977826224</v>
      </c>
      <c r="M34" s="204">
        <v>74.227211447541151</v>
      </c>
      <c r="N34" s="204">
        <v>62.882555897207681</v>
      </c>
      <c r="O34" s="204">
        <v>71.894563292848716</v>
      </c>
      <c r="P34" s="204">
        <v>81.941262006968998</v>
      </c>
      <c r="Q34" s="204">
        <v>48.973305794645341</v>
      </c>
    </row>
    <row r="35" spans="1:17" x14ac:dyDescent="0.25">
      <c r="A35" s="88" t="s">
        <v>33</v>
      </c>
      <c r="B35" s="87">
        <v>3.8478010391817929</v>
      </c>
      <c r="C35" s="87">
        <v>2.00013</v>
      </c>
      <c r="D35" s="87">
        <v>1.9999699999999998</v>
      </c>
      <c r="E35" s="87">
        <v>1.5000300000000002</v>
      </c>
      <c r="F35" s="87">
        <v>6.9990999999999994</v>
      </c>
      <c r="G35" s="87">
        <v>0.85988282425298401</v>
      </c>
      <c r="H35" s="87">
        <v>1.5005300000000001</v>
      </c>
      <c r="I35" s="87">
        <v>0.8996599999999999</v>
      </c>
      <c r="J35" s="87">
        <v>0.19993</v>
      </c>
      <c r="K35" s="87">
        <v>0.19983999999999999</v>
      </c>
      <c r="L35" s="87">
        <v>0.19108961893331167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7.1054273576010019E-15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9.7887096397718381</v>
      </c>
      <c r="C38" s="87">
        <v>30.595570710719677</v>
      </c>
      <c r="D38" s="87">
        <v>27.820290807718472</v>
      </c>
      <c r="E38" s="87">
        <v>27.410522422468805</v>
      </c>
      <c r="F38" s="87">
        <v>6.2909127557604032</v>
      </c>
      <c r="G38" s="87">
        <v>7.8965783589773304</v>
      </c>
      <c r="H38" s="87">
        <v>7.9025290160437542</v>
      </c>
      <c r="I38" s="87">
        <v>7.5957814202994802</v>
      </c>
      <c r="J38" s="87">
        <v>3.2185073873396943</v>
      </c>
      <c r="K38" s="87">
        <v>1.8308269986069663</v>
      </c>
      <c r="L38" s="87">
        <v>0.14537936912219054</v>
      </c>
      <c r="M38" s="87">
        <v>3.8662803937310937</v>
      </c>
      <c r="N38" s="87">
        <v>1.8979309799029955</v>
      </c>
      <c r="O38" s="87">
        <v>3.5499854019963744</v>
      </c>
      <c r="P38" s="87">
        <v>2.5384789326422901</v>
      </c>
      <c r="Q38" s="87">
        <v>1.942360780324115</v>
      </c>
    </row>
    <row r="39" spans="1:17" x14ac:dyDescent="0.25">
      <c r="A39" s="88" t="s">
        <v>29</v>
      </c>
      <c r="B39" s="87">
        <v>19.107217149280586</v>
      </c>
      <c r="C39" s="87">
        <v>27.697410000000001</v>
      </c>
      <c r="D39" s="87">
        <v>14.29998</v>
      </c>
      <c r="E39" s="87">
        <v>16.206060000000001</v>
      </c>
      <c r="F39" s="87">
        <v>13.39044</v>
      </c>
      <c r="G39" s="87">
        <v>9.5535216284708806</v>
      </c>
      <c r="H39" s="87">
        <v>4.8006000000000002</v>
      </c>
      <c r="I39" s="87">
        <v>0.99858000000000002</v>
      </c>
      <c r="J39" s="87">
        <v>0.99443000000000004</v>
      </c>
      <c r="K39" s="87">
        <v>0</v>
      </c>
      <c r="L39" s="87">
        <v>2.8662181976229757</v>
      </c>
      <c r="M39" s="87">
        <v>0.95533552448486614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5.3254549628131418</v>
      </c>
      <c r="C40" s="87">
        <v>4.2695400000000072</v>
      </c>
      <c r="D40" s="87">
        <v>31.059540000000002</v>
      </c>
      <c r="E40" s="87">
        <v>17.152409999999996</v>
      </c>
      <c r="F40" s="87">
        <v>5.2989299999999968</v>
      </c>
      <c r="G40" s="87">
        <v>8.5723228650825458</v>
      </c>
      <c r="H40" s="87">
        <v>8.5914900000000074</v>
      </c>
      <c r="I40" s="87">
        <v>7.5089900000000132</v>
      </c>
      <c r="J40" s="87">
        <v>6.2788500000000003</v>
      </c>
      <c r="K40" s="87">
        <v>8.4731399999999901</v>
      </c>
      <c r="L40" s="87">
        <v>3.2436690642840897</v>
      </c>
      <c r="M40" s="87">
        <v>3.2244520265383354</v>
      </c>
      <c r="N40" s="87">
        <v>2.1918658912795186</v>
      </c>
      <c r="O40" s="87">
        <v>2.219202992154929</v>
      </c>
      <c r="P40" s="87">
        <v>2.2197924594929255</v>
      </c>
      <c r="Q40" s="87">
        <v>2.2179019274623304</v>
      </c>
    </row>
    <row r="41" spans="1:17" x14ac:dyDescent="0.25">
      <c r="A41" s="88" t="s">
        <v>26</v>
      </c>
      <c r="B41" s="87">
        <v>87.848477171806962</v>
      </c>
      <c r="C41" s="87">
        <v>99.000819938547153</v>
      </c>
      <c r="D41" s="87">
        <v>156.01931802655162</v>
      </c>
      <c r="E41" s="87">
        <v>79.605839217110045</v>
      </c>
      <c r="F41" s="87">
        <v>108.05518626675878</v>
      </c>
      <c r="G41" s="87">
        <v>116.87844765763768</v>
      </c>
      <c r="H41" s="87">
        <v>101.42989833308521</v>
      </c>
      <c r="I41" s="87">
        <v>104.03256273503561</v>
      </c>
      <c r="J41" s="87">
        <v>75.790276592843554</v>
      </c>
      <c r="K41" s="87">
        <v>28.322532539478278</v>
      </c>
      <c r="L41" s="87">
        <v>15.964832182420503</v>
      </c>
      <c r="M41" s="87">
        <v>55.529212896650442</v>
      </c>
      <c r="N41" s="87">
        <v>40.521349926689894</v>
      </c>
      <c r="O41" s="87">
        <v>48.426878339226079</v>
      </c>
      <c r="P41" s="87">
        <v>56.212389777291271</v>
      </c>
      <c r="Q41" s="87">
        <v>33.587175392213524</v>
      </c>
    </row>
    <row r="42" spans="1:17" x14ac:dyDescent="0.25">
      <c r="A42" s="88" t="s">
        <v>25</v>
      </c>
      <c r="B42" s="87">
        <v>0.11944569859833511</v>
      </c>
      <c r="C42" s="87">
        <v>15.891819999999999</v>
      </c>
      <c r="D42" s="87">
        <v>13.504810000000001</v>
      </c>
      <c r="E42" s="87">
        <v>2.7007099999999999</v>
      </c>
      <c r="F42" s="87">
        <v>2.19801</v>
      </c>
      <c r="G42" s="87">
        <v>1.8153111681670513</v>
      </c>
      <c r="H42" s="87">
        <v>2.7971400000000002</v>
      </c>
      <c r="I42" s="87">
        <v>2.5017499999999999</v>
      </c>
      <c r="J42" s="87">
        <v>0.6</v>
      </c>
      <c r="K42" s="87">
        <v>0.49959999999999999</v>
      </c>
      <c r="L42" s="87">
        <v>0.62100683279791535</v>
      </c>
      <c r="M42" s="87">
        <v>0.76425674823459366</v>
      </c>
      <c r="N42" s="87">
        <v>0.31049966561574999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1.4808441267711658</v>
      </c>
      <c r="C43" s="87">
        <v>2.2995299999999999</v>
      </c>
      <c r="D43" s="87">
        <v>1.79999</v>
      </c>
      <c r="E43" s="87">
        <v>1.61768</v>
      </c>
      <c r="F43" s="87">
        <v>5.5997500000000002</v>
      </c>
      <c r="G43" s="87">
        <v>1.0748588981003793</v>
      </c>
      <c r="H43" s="87">
        <v>14.39958</v>
      </c>
      <c r="I43" s="87">
        <v>3.0991200000000001</v>
      </c>
      <c r="J43" s="87">
        <v>3.5012399999999997</v>
      </c>
      <c r="K43" s="87">
        <v>0.7984</v>
      </c>
      <c r="L43" s="87">
        <v>2.2928972952229696</v>
      </c>
      <c r="M43" s="87">
        <v>1.8390287067963074</v>
      </c>
      <c r="N43" s="87">
        <v>3.3197856762312323</v>
      </c>
      <c r="O43" s="87">
        <v>3.2483741194951898</v>
      </c>
      <c r="P43" s="87">
        <v>4.1320505702673369</v>
      </c>
      <c r="Q43" s="87">
        <v>2.4840034713367127</v>
      </c>
    </row>
    <row r="44" spans="1:17" x14ac:dyDescent="0.25">
      <c r="A44" s="88" t="s">
        <v>22</v>
      </c>
      <c r="B44" s="87">
        <v>70.385425760884317</v>
      </c>
      <c r="C44" s="87">
        <v>87.496189999999999</v>
      </c>
      <c r="D44" s="87">
        <v>41.308909999999997</v>
      </c>
      <c r="E44" s="87">
        <v>52.008229999999998</v>
      </c>
      <c r="F44" s="87">
        <v>52.113370000000003</v>
      </c>
      <c r="G44" s="87">
        <v>24.291710730138085</v>
      </c>
      <c r="H44" s="87">
        <v>36.105339999999998</v>
      </c>
      <c r="I44" s="87">
        <v>21.58971</v>
      </c>
      <c r="J44" s="87">
        <v>24.50048</v>
      </c>
      <c r="K44" s="87">
        <v>27.691590000000001</v>
      </c>
      <c r="L44" s="87">
        <v>12.611218417422268</v>
      </c>
      <c r="M44" s="87">
        <v>8.0486451511055161</v>
      </c>
      <c r="N44" s="87">
        <v>14.641123757488288</v>
      </c>
      <c r="O44" s="87">
        <v>14.450122439976145</v>
      </c>
      <c r="P44" s="87">
        <v>16.838550267275185</v>
      </c>
      <c r="Q44" s="87">
        <v>8.7418642233086583</v>
      </c>
    </row>
    <row r="45" spans="1:17" x14ac:dyDescent="0.25">
      <c r="A45" s="156" t="s">
        <v>291</v>
      </c>
      <c r="B45" s="204">
        <v>33.611909064707767</v>
      </c>
      <c r="C45" s="204">
        <v>37.8487635203617</v>
      </c>
      <c r="D45" s="204">
        <v>38.979720253529202</v>
      </c>
      <c r="E45" s="204">
        <v>30.611612686242658</v>
      </c>
      <c r="F45" s="204">
        <v>28.625016506531789</v>
      </c>
      <c r="G45" s="204">
        <v>24.878360296157137</v>
      </c>
      <c r="H45" s="204">
        <v>24.288869829726522</v>
      </c>
      <c r="I45" s="204">
        <v>22.713486960418848</v>
      </c>
      <c r="J45" s="204">
        <v>22.290431896749936</v>
      </c>
      <c r="K45" s="204">
        <v>15.596283932097897</v>
      </c>
      <c r="L45" s="204">
        <v>17.500603642216163</v>
      </c>
      <c r="M45" s="204">
        <v>17.371193949214664</v>
      </c>
      <c r="N45" s="204">
        <v>17.255255203753343</v>
      </c>
      <c r="O45" s="204">
        <v>17.273731741477519</v>
      </c>
      <c r="P45" s="204">
        <v>19.251071223687738</v>
      </c>
      <c r="Q45" s="204">
        <v>16.855900763500951</v>
      </c>
    </row>
    <row r="46" spans="1:17" x14ac:dyDescent="0.25">
      <c r="A46" s="72" t="s">
        <v>290</v>
      </c>
      <c r="B46" s="306">
        <v>67.630706062083149</v>
      </c>
      <c r="C46" s="306">
        <v>29.754221161590465</v>
      </c>
      <c r="D46" s="306">
        <v>20.12698116861057</v>
      </c>
      <c r="E46" s="306">
        <v>43.630258581738097</v>
      </c>
      <c r="F46" s="306">
        <v>26.191931379081907</v>
      </c>
      <c r="G46" s="306">
        <v>25.596412208814368</v>
      </c>
      <c r="H46" s="306">
        <v>14.354964305710441</v>
      </c>
      <c r="I46" s="306">
        <v>31.210392831973714</v>
      </c>
      <c r="J46" s="306">
        <v>61.01069800414119</v>
      </c>
      <c r="K46" s="306">
        <v>55.394713525488108</v>
      </c>
      <c r="L46" s="306">
        <v>100.31845779568143</v>
      </c>
      <c r="M46" s="306">
        <v>63.005220751254676</v>
      </c>
      <c r="N46" s="306">
        <v>73.433960212443679</v>
      </c>
      <c r="O46" s="306">
        <v>64.56791746482368</v>
      </c>
      <c r="P46" s="306">
        <v>70.142200660164093</v>
      </c>
      <c r="Q46" s="306">
        <v>84.188310237012118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0.99999999999999967</v>
      </c>
      <c r="C50" s="77">
        <f t="shared" si="0"/>
        <v>1</v>
      </c>
      <c r="D50" s="77">
        <f t="shared" si="0"/>
        <v>1</v>
      </c>
      <c r="E50" s="77">
        <f t="shared" si="0"/>
        <v>1.0000000000000002</v>
      </c>
      <c r="F50" s="77">
        <f t="shared" si="0"/>
        <v>1.0000000000000002</v>
      </c>
      <c r="G50" s="77">
        <f t="shared" si="0"/>
        <v>0.99999999999999978</v>
      </c>
      <c r="H50" s="77">
        <f t="shared" si="0"/>
        <v>1</v>
      </c>
      <c r="I50" s="77">
        <f t="shared" si="0"/>
        <v>0.99999999999999989</v>
      </c>
      <c r="J50" s="77">
        <f t="shared" si="0"/>
        <v>1</v>
      </c>
      <c r="K50" s="77">
        <f t="shared" si="0"/>
        <v>1.0000000000000002</v>
      </c>
      <c r="L50" s="77">
        <f t="shared" si="0"/>
        <v>1.0000000000000002</v>
      </c>
      <c r="M50" s="77">
        <f t="shared" si="0"/>
        <v>1.0000000000000004</v>
      </c>
      <c r="N50" s="77">
        <f t="shared" si="0"/>
        <v>1.0000000000000002</v>
      </c>
      <c r="O50" s="77">
        <f t="shared" si="0"/>
        <v>1.0000000000000004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2.5904650680788767E-2</v>
      </c>
      <c r="C51" s="203">
        <f t="shared" si="1"/>
        <v>2.590465068078877E-2</v>
      </c>
      <c r="D51" s="203">
        <f t="shared" si="1"/>
        <v>2.590465068078877E-2</v>
      </c>
      <c r="E51" s="203">
        <f t="shared" si="1"/>
        <v>2.5904650680788774E-2</v>
      </c>
      <c r="F51" s="203">
        <f t="shared" si="1"/>
        <v>2.590465068078877E-2</v>
      </c>
      <c r="G51" s="203">
        <f t="shared" si="1"/>
        <v>2.5904650680788763E-2</v>
      </c>
      <c r="H51" s="203">
        <f t="shared" si="1"/>
        <v>2.5904650680788774E-2</v>
      </c>
      <c r="I51" s="203">
        <f t="shared" si="1"/>
        <v>2.590465068078877E-2</v>
      </c>
      <c r="J51" s="203">
        <f t="shared" si="1"/>
        <v>2.590465068078877E-2</v>
      </c>
      <c r="K51" s="203">
        <f t="shared" si="1"/>
        <v>2.590465068078877E-2</v>
      </c>
      <c r="L51" s="203">
        <f t="shared" si="1"/>
        <v>2.5904650680788774E-2</v>
      </c>
      <c r="M51" s="203">
        <f t="shared" si="1"/>
        <v>2.5904650680788774E-2</v>
      </c>
      <c r="N51" s="203">
        <f t="shared" si="1"/>
        <v>2.5904650680788774E-2</v>
      </c>
      <c r="O51" s="203">
        <f t="shared" si="1"/>
        <v>2.5904650680788777E-2</v>
      </c>
      <c r="P51" s="203">
        <f t="shared" si="1"/>
        <v>2.590465068078877E-2</v>
      </c>
      <c r="Q51" s="203">
        <f t="shared" si="1"/>
        <v>2.5904650680788774E-2</v>
      </c>
    </row>
    <row r="52" spans="1:17" x14ac:dyDescent="0.25">
      <c r="A52" s="76" t="s">
        <v>82</v>
      </c>
      <c r="B52" s="202">
        <f t="shared" ref="B52:Q52" si="2">IF(B$7=0,0,B$7/B$5)</f>
        <v>2.9235835968623499E-2</v>
      </c>
      <c r="C52" s="202">
        <f t="shared" si="2"/>
        <v>2.9235835968623503E-2</v>
      </c>
      <c r="D52" s="202">
        <f t="shared" si="2"/>
        <v>2.9235835968623503E-2</v>
      </c>
      <c r="E52" s="202">
        <f t="shared" si="2"/>
        <v>2.9235835968623509E-2</v>
      </c>
      <c r="F52" s="202">
        <f t="shared" si="2"/>
        <v>2.9235835968623503E-2</v>
      </c>
      <c r="G52" s="202">
        <f t="shared" si="2"/>
        <v>2.9235835968623496E-2</v>
      </c>
      <c r="H52" s="202">
        <f t="shared" si="2"/>
        <v>2.9235835968623506E-2</v>
      </c>
      <c r="I52" s="202">
        <f t="shared" si="2"/>
        <v>2.9235835968623503E-2</v>
      </c>
      <c r="J52" s="202">
        <f t="shared" si="2"/>
        <v>2.9235835968623503E-2</v>
      </c>
      <c r="K52" s="202">
        <f t="shared" si="2"/>
        <v>2.9235835968623499E-2</v>
      </c>
      <c r="L52" s="202">
        <f t="shared" si="2"/>
        <v>2.9235835968623506E-2</v>
      </c>
      <c r="M52" s="202">
        <f t="shared" si="2"/>
        <v>2.9235835968623506E-2</v>
      </c>
      <c r="N52" s="202">
        <f t="shared" si="2"/>
        <v>2.9235835968623509E-2</v>
      </c>
      <c r="O52" s="202">
        <f t="shared" si="2"/>
        <v>2.9235835968623509E-2</v>
      </c>
      <c r="P52" s="202">
        <f t="shared" si="2"/>
        <v>2.9235835968623503E-2</v>
      </c>
      <c r="Q52" s="202">
        <f t="shared" si="2"/>
        <v>2.9235835968623509E-2</v>
      </c>
    </row>
    <row r="53" spans="1:17" x14ac:dyDescent="0.25">
      <c r="A53" s="76" t="s">
        <v>81</v>
      </c>
      <c r="B53" s="202">
        <f t="shared" ref="B53:Q53" si="3">IF(B$8=0,0,B$8/B$5)</f>
        <v>3.1530835229226679E-2</v>
      </c>
      <c r="C53" s="202">
        <f t="shared" si="3"/>
        <v>3.1530835229226686E-2</v>
      </c>
      <c r="D53" s="202">
        <f t="shared" si="3"/>
        <v>3.1530835229226686E-2</v>
      </c>
      <c r="E53" s="202">
        <f t="shared" si="3"/>
        <v>3.1530835229226693E-2</v>
      </c>
      <c r="F53" s="202">
        <f t="shared" si="3"/>
        <v>3.1530835229226686E-2</v>
      </c>
      <c r="G53" s="202">
        <f t="shared" si="3"/>
        <v>3.1530835229226679E-2</v>
      </c>
      <c r="H53" s="202">
        <f t="shared" si="3"/>
        <v>3.1530835229226686E-2</v>
      </c>
      <c r="I53" s="202">
        <f t="shared" si="3"/>
        <v>3.1530835229226686E-2</v>
      </c>
      <c r="J53" s="202">
        <f t="shared" si="3"/>
        <v>3.1530835229226686E-2</v>
      </c>
      <c r="K53" s="202">
        <f t="shared" si="3"/>
        <v>3.1530835229226686E-2</v>
      </c>
      <c r="L53" s="202">
        <f t="shared" si="3"/>
        <v>3.1530835229226686E-2</v>
      </c>
      <c r="M53" s="202">
        <f t="shared" si="3"/>
        <v>3.1530835229226693E-2</v>
      </c>
      <c r="N53" s="202">
        <f t="shared" si="3"/>
        <v>3.1530835229226693E-2</v>
      </c>
      <c r="O53" s="202">
        <f t="shared" si="3"/>
        <v>3.1530835229226693E-2</v>
      </c>
      <c r="P53" s="202">
        <f t="shared" si="3"/>
        <v>3.1530835229226686E-2</v>
      </c>
      <c r="Q53" s="202">
        <f t="shared" si="3"/>
        <v>3.1530835229226693E-2</v>
      </c>
    </row>
    <row r="54" spans="1:17" x14ac:dyDescent="0.25">
      <c r="A54" s="76" t="s">
        <v>80</v>
      </c>
      <c r="B54" s="202">
        <f t="shared" ref="B54:Q54" si="4">IF(B$9=0,0,B$9/B$5)</f>
        <v>2.6940836708020315E-2</v>
      </c>
      <c r="C54" s="202">
        <f t="shared" si="4"/>
        <v>2.6940836708020319E-2</v>
      </c>
      <c r="D54" s="202">
        <f t="shared" si="4"/>
        <v>2.6940836708020319E-2</v>
      </c>
      <c r="E54" s="202">
        <f t="shared" si="4"/>
        <v>2.6940836708020326E-2</v>
      </c>
      <c r="F54" s="202">
        <f t="shared" si="4"/>
        <v>2.6940836708020315E-2</v>
      </c>
      <c r="G54" s="202">
        <f t="shared" si="4"/>
        <v>2.6940836708020315E-2</v>
      </c>
      <c r="H54" s="202">
        <f t="shared" si="4"/>
        <v>2.6940836708020322E-2</v>
      </c>
      <c r="I54" s="202">
        <f t="shared" si="4"/>
        <v>2.6940836708020319E-2</v>
      </c>
      <c r="J54" s="202">
        <f t="shared" si="4"/>
        <v>2.6940836708020319E-2</v>
      </c>
      <c r="K54" s="202">
        <f t="shared" si="4"/>
        <v>2.6940836708020322E-2</v>
      </c>
      <c r="L54" s="202">
        <f t="shared" si="4"/>
        <v>2.6940836708020322E-2</v>
      </c>
      <c r="M54" s="202">
        <f t="shared" si="4"/>
        <v>2.6940836708020326E-2</v>
      </c>
      <c r="N54" s="202">
        <f t="shared" si="4"/>
        <v>2.6940836708020322E-2</v>
      </c>
      <c r="O54" s="202">
        <f t="shared" si="4"/>
        <v>2.6940836708020326E-2</v>
      </c>
      <c r="P54" s="202">
        <f t="shared" si="4"/>
        <v>2.6940836708020319E-2</v>
      </c>
      <c r="Q54" s="202">
        <f t="shared" si="4"/>
        <v>2.6940836708020322E-2</v>
      </c>
    </row>
    <row r="55" spans="1:17" x14ac:dyDescent="0.25">
      <c r="A55" s="129" t="s">
        <v>79</v>
      </c>
      <c r="B55" s="201">
        <f t="shared" ref="B55:Q55" si="5">IF(B$10=0,0,B$10/B$5)</f>
        <v>2.7977022735251864E-2</v>
      </c>
      <c r="C55" s="201">
        <f t="shared" si="5"/>
        <v>2.7977022735251864E-2</v>
      </c>
      <c r="D55" s="201">
        <f t="shared" si="5"/>
        <v>2.7977022735251867E-2</v>
      </c>
      <c r="E55" s="201">
        <f t="shared" si="5"/>
        <v>2.797702273525187E-2</v>
      </c>
      <c r="F55" s="201">
        <f t="shared" si="5"/>
        <v>2.7977022735251867E-2</v>
      </c>
      <c r="G55" s="201">
        <f t="shared" si="5"/>
        <v>2.797702273525186E-2</v>
      </c>
      <c r="H55" s="201">
        <f t="shared" si="5"/>
        <v>2.797702273525187E-2</v>
      </c>
      <c r="I55" s="201">
        <f t="shared" si="5"/>
        <v>2.797702273525187E-2</v>
      </c>
      <c r="J55" s="201">
        <f t="shared" si="5"/>
        <v>2.7977022735251867E-2</v>
      </c>
      <c r="K55" s="201">
        <f t="shared" si="5"/>
        <v>2.797702273525187E-2</v>
      </c>
      <c r="L55" s="201">
        <f t="shared" si="5"/>
        <v>2.797702273525187E-2</v>
      </c>
      <c r="M55" s="201">
        <f t="shared" si="5"/>
        <v>2.7977022735251864E-2</v>
      </c>
      <c r="N55" s="201">
        <f t="shared" si="5"/>
        <v>2.7977022735251877E-2</v>
      </c>
      <c r="O55" s="201">
        <f t="shared" si="5"/>
        <v>2.7977022735251877E-2</v>
      </c>
      <c r="P55" s="201">
        <f t="shared" si="5"/>
        <v>2.7977022735251867E-2</v>
      </c>
      <c r="Q55" s="201">
        <f t="shared" si="5"/>
        <v>2.7977022735251874E-2</v>
      </c>
    </row>
    <row r="56" spans="1:17" x14ac:dyDescent="0.25">
      <c r="A56" s="127" t="s">
        <v>295</v>
      </c>
      <c r="B56" s="200">
        <f t="shared" ref="B56:Q56" si="6">IF(B$15=0,0,B$15/B$5)</f>
        <v>0.14986222393123058</v>
      </c>
      <c r="C56" s="200">
        <f t="shared" si="6"/>
        <v>0.14986222393123061</v>
      </c>
      <c r="D56" s="200">
        <f t="shared" si="6"/>
        <v>0.14986222393123061</v>
      </c>
      <c r="E56" s="200">
        <f t="shared" si="6"/>
        <v>0.14986222393123064</v>
      </c>
      <c r="F56" s="200">
        <f t="shared" si="6"/>
        <v>0.14986222393123061</v>
      </c>
      <c r="G56" s="200">
        <f t="shared" si="6"/>
        <v>0.14986222393123058</v>
      </c>
      <c r="H56" s="200">
        <f t="shared" si="6"/>
        <v>0.14986222393123064</v>
      </c>
      <c r="I56" s="200">
        <f t="shared" si="6"/>
        <v>0.14986222393123061</v>
      </c>
      <c r="J56" s="200">
        <f t="shared" si="6"/>
        <v>0.14986222393123058</v>
      </c>
      <c r="K56" s="200">
        <f t="shared" si="6"/>
        <v>0.14986222393123061</v>
      </c>
      <c r="L56" s="200">
        <f t="shared" si="6"/>
        <v>0.14986222393123061</v>
      </c>
      <c r="M56" s="200">
        <f t="shared" si="6"/>
        <v>0.14986222393123064</v>
      </c>
      <c r="N56" s="200">
        <f t="shared" si="6"/>
        <v>0.14986222393123064</v>
      </c>
      <c r="O56" s="200">
        <f t="shared" si="6"/>
        <v>0.14986222393123066</v>
      </c>
      <c r="P56" s="200">
        <f t="shared" si="6"/>
        <v>0.14986222393123061</v>
      </c>
      <c r="Q56" s="200">
        <f t="shared" si="6"/>
        <v>0.14986222393123061</v>
      </c>
    </row>
    <row r="57" spans="1:17" x14ac:dyDescent="0.25">
      <c r="A57" s="142" t="s">
        <v>301</v>
      </c>
      <c r="B57" s="199">
        <f t="shared" ref="B57:Q57" si="7">IF(B$16=0,0,B$16/B$5)</f>
        <v>0.1049035567518614</v>
      </c>
      <c r="C57" s="199">
        <f t="shared" si="7"/>
        <v>0.10490355675186144</v>
      </c>
      <c r="D57" s="199">
        <f t="shared" si="7"/>
        <v>0.10490355675186143</v>
      </c>
      <c r="E57" s="199">
        <f t="shared" si="7"/>
        <v>0.10490355675186144</v>
      </c>
      <c r="F57" s="199">
        <f t="shared" si="7"/>
        <v>0.10490355675186143</v>
      </c>
      <c r="G57" s="199">
        <f t="shared" si="7"/>
        <v>0.1049035567518614</v>
      </c>
      <c r="H57" s="199">
        <f t="shared" si="7"/>
        <v>0.10490355675186144</v>
      </c>
      <c r="I57" s="199">
        <f t="shared" si="7"/>
        <v>0.10490355675186142</v>
      </c>
      <c r="J57" s="199">
        <f t="shared" si="7"/>
        <v>0.1049035567518614</v>
      </c>
      <c r="K57" s="199">
        <f t="shared" si="7"/>
        <v>0.10490355675186143</v>
      </c>
      <c r="L57" s="199">
        <f t="shared" si="7"/>
        <v>0.10490355675186143</v>
      </c>
      <c r="M57" s="199">
        <f t="shared" si="7"/>
        <v>0.10490355675186146</v>
      </c>
      <c r="N57" s="199">
        <f t="shared" si="7"/>
        <v>0.10490355675186144</v>
      </c>
      <c r="O57" s="199">
        <f t="shared" si="7"/>
        <v>0.10490355675186146</v>
      </c>
      <c r="P57" s="199">
        <f t="shared" si="7"/>
        <v>0.10490355675186143</v>
      </c>
      <c r="Q57" s="199">
        <f t="shared" si="7"/>
        <v>0.10490355675186143</v>
      </c>
    </row>
    <row r="58" spans="1:17" x14ac:dyDescent="0.25">
      <c r="A58" s="142" t="s">
        <v>300</v>
      </c>
      <c r="B58" s="199">
        <f t="shared" ref="B58:Q58" si="8">IF(B$22=0,0,B$22/B$5)</f>
        <v>4.4958667179369173E-2</v>
      </c>
      <c r="C58" s="199">
        <f t="shared" si="8"/>
        <v>4.495866717936918E-2</v>
      </c>
      <c r="D58" s="199">
        <f t="shared" si="8"/>
        <v>4.4958667179369173E-2</v>
      </c>
      <c r="E58" s="199">
        <f t="shared" si="8"/>
        <v>4.4958667179369187E-2</v>
      </c>
      <c r="F58" s="199">
        <f t="shared" si="8"/>
        <v>4.495866717936918E-2</v>
      </c>
      <c r="G58" s="199">
        <f t="shared" si="8"/>
        <v>4.4958667179369173E-2</v>
      </c>
      <c r="H58" s="199">
        <f t="shared" si="8"/>
        <v>4.4958667179369187E-2</v>
      </c>
      <c r="I58" s="199">
        <f t="shared" si="8"/>
        <v>4.495866717936918E-2</v>
      </c>
      <c r="J58" s="199">
        <f t="shared" si="8"/>
        <v>4.4958667179369187E-2</v>
      </c>
      <c r="K58" s="199">
        <f t="shared" si="8"/>
        <v>4.495866717936918E-2</v>
      </c>
      <c r="L58" s="199">
        <f t="shared" si="8"/>
        <v>4.4958667179369187E-2</v>
      </c>
      <c r="M58" s="199">
        <f t="shared" si="8"/>
        <v>4.4958667179369187E-2</v>
      </c>
      <c r="N58" s="199">
        <f t="shared" si="8"/>
        <v>4.4958667179369194E-2</v>
      </c>
      <c r="O58" s="199">
        <f t="shared" si="8"/>
        <v>4.4958667179369201E-2</v>
      </c>
      <c r="P58" s="199">
        <f t="shared" si="8"/>
        <v>4.495866717936918E-2</v>
      </c>
      <c r="Q58" s="199">
        <f t="shared" si="8"/>
        <v>4.4958667179369187E-2</v>
      </c>
    </row>
    <row r="59" spans="1:17" x14ac:dyDescent="0.25">
      <c r="A59" s="127" t="s">
        <v>294</v>
      </c>
      <c r="B59" s="200">
        <f t="shared" ref="B59:Q59" si="9">IF(B$23=0,0,B$23/B$5)</f>
        <v>0.10190631227323681</v>
      </c>
      <c r="C59" s="200">
        <f t="shared" si="9"/>
        <v>0.10190631227323682</v>
      </c>
      <c r="D59" s="200">
        <f t="shared" si="9"/>
        <v>0.10190631227323683</v>
      </c>
      <c r="E59" s="200">
        <f t="shared" si="9"/>
        <v>0.10190631227323686</v>
      </c>
      <c r="F59" s="200">
        <f t="shared" si="9"/>
        <v>0.10190631227323683</v>
      </c>
      <c r="G59" s="200">
        <f t="shared" si="9"/>
        <v>0.10190631227323682</v>
      </c>
      <c r="H59" s="200">
        <f t="shared" si="9"/>
        <v>0.10190631227323685</v>
      </c>
      <c r="I59" s="200">
        <f t="shared" si="9"/>
        <v>0.10190631227323685</v>
      </c>
      <c r="J59" s="200">
        <f t="shared" si="9"/>
        <v>0.10190631227323685</v>
      </c>
      <c r="K59" s="200">
        <f t="shared" si="9"/>
        <v>0.10190631227323683</v>
      </c>
      <c r="L59" s="200">
        <f t="shared" si="9"/>
        <v>0.10190631227323685</v>
      </c>
      <c r="M59" s="200">
        <f t="shared" si="9"/>
        <v>0.10190631227323685</v>
      </c>
      <c r="N59" s="200">
        <f t="shared" si="9"/>
        <v>0.10190631227323685</v>
      </c>
      <c r="O59" s="200">
        <f t="shared" si="9"/>
        <v>0.10190631227323688</v>
      </c>
      <c r="P59" s="200">
        <f t="shared" si="9"/>
        <v>0.10190631227323683</v>
      </c>
      <c r="Q59" s="200">
        <f t="shared" si="9"/>
        <v>0.10190631227323685</v>
      </c>
    </row>
    <row r="60" spans="1:17" x14ac:dyDescent="0.25">
      <c r="A60" s="142" t="s">
        <v>299</v>
      </c>
      <c r="B60" s="199">
        <f t="shared" ref="B60:Q60" si="10">IF(B$24=0,0,B$24/B$5)</f>
        <v>8.6620365432251295E-2</v>
      </c>
      <c r="C60" s="199">
        <f t="shared" si="10"/>
        <v>8.6620365432251295E-2</v>
      </c>
      <c r="D60" s="199">
        <f t="shared" si="10"/>
        <v>8.6620365432251309E-2</v>
      </c>
      <c r="E60" s="199">
        <f t="shared" si="10"/>
        <v>8.6620365432251323E-2</v>
      </c>
      <c r="F60" s="199">
        <f t="shared" si="10"/>
        <v>8.6620365432251309E-2</v>
      </c>
      <c r="G60" s="199">
        <f t="shared" si="10"/>
        <v>8.6620365432251295E-2</v>
      </c>
      <c r="H60" s="199">
        <f t="shared" si="10"/>
        <v>8.6620365432251323E-2</v>
      </c>
      <c r="I60" s="199">
        <f t="shared" si="10"/>
        <v>8.6620365432251309E-2</v>
      </c>
      <c r="J60" s="199">
        <f t="shared" si="10"/>
        <v>8.6620365432251323E-2</v>
      </c>
      <c r="K60" s="199">
        <f t="shared" si="10"/>
        <v>8.6620365432251309E-2</v>
      </c>
      <c r="L60" s="199">
        <f t="shared" si="10"/>
        <v>8.6620365432251323E-2</v>
      </c>
      <c r="M60" s="199">
        <f t="shared" si="10"/>
        <v>8.6620365432251323E-2</v>
      </c>
      <c r="N60" s="199">
        <f t="shared" si="10"/>
        <v>8.6620365432251323E-2</v>
      </c>
      <c r="O60" s="199">
        <f t="shared" si="10"/>
        <v>8.6620365432251337E-2</v>
      </c>
      <c r="P60" s="199">
        <f t="shared" si="10"/>
        <v>8.6620365432251309E-2</v>
      </c>
      <c r="Q60" s="199">
        <f t="shared" si="10"/>
        <v>8.6620365432251323E-2</v>
      </c>
    </row>
    <row r="61" spans="1:17" x14ac:dyDescent="0.25">
      <c r="A61" s="142" t="s">
        <v>298</v>
      </c>
      <c r="B61" s="199">
        <f t="shared" ref="B61:Q61" si="11">IF(B$25=0,0,B$25/B$5)</f>
        <v>1.5285946840985524E-2</v>
      </c>
      <c r="C61" s="199">
        <f t="shared" si="11"/>
        <v>1.5285946840985526E-2</v>
      </c>
      <c r="D61" s="199">
        <f t="shared" si="11"/>
        <v>1.5285946840985526E-2</v>
      </c>
      <c r="E61" s="199">
        <f t="shared" si="11"/>
        <v>1.5285946840985528E-2</v>
      </c>
      <c r="F61" s="199">
        <f t="shared" si="11"/>
        <v>1.5285946840985528E-2</v>
      </c>
      <c r="G61" s="199">
        <f t="shared" si="11"/>
        <v>1.5285946840985522E-2</v>
      </c>
      <c r="H61" s="199">
        <f t="shared" si="11"/>
        <v>1.5285946840985528E-2</v>
      </c>
      <c r="I61" s="199">
        <f t="shared" si="11"/>
        <v>1.5285946840985526E-2</v>
      </c>
      <c r="J61" s="199">
        <f t="shared" si="11"/>
        <v>1.5285946840985526E-2</v>
      </c>
      <c r="K61" s="199">
        <f t="shared" si="11"/>
        <v>1.5285946840985528E-2</v>
      </c>
      <c r="L61" s="199">
        <f t="shared" si="11"/>
        <v>1.5285946840985528E-2</v>
      </c>
      <c r="M61" s="199">
        <f t="shared" si="11"/>
        <v>1.5285946840985529E-2</v>
      </c>
      <c r="N61" s="199">
        <f t="shared" si="11"/>
        <v>1.5285946840985528E-2</v>
      </c>
      <c r="O61" s="199">
        <f t="shared" si="11"/>
        <v>1.5285946840985531E-2</v>
      </c>
      <c r="P61" s="199">
        <f t="shared" si="11"/>
        <v>1.5285946840985526E-2</v>
      </c>
      <c r="Q61" s="199">
        <f t="shared" si="11"/>
        <v>1.5285946840985529E-2</v>
      </c>
    </row>
    <row r="62" spans="1:17" x14ac:dyDescent="0.25">
      <c r="A62" s="127" t="s">
        <v>293</v>
      </c>
      <c r="B62" s="200">
        <f t="shared" ref="B62:Q62" si="12">IF(B$26=0,0,B$26/B$5)</f>
        <v>0.17983466871747675</v>
      </c>
      <c r="C62" s="200">
        <f t="shared" si="12"/>
        <v>0.17983466871747675</v>
      </c>
      <c r="D62" s="200">
        <f t="shared" si="12"/>
        <v>0.17983466871747678</v>
      </c>
      <c r="E62" s="200">
        <f t="shared" si="12"/>
        <v>0.17983466871747678</v>
      </c>
      <c r="F62" s="200">
        <f t="shared" si="12"/>
        <v>0.17983466871747672</v>
      </c>
      <c r="G62" s="200">
        <f t="shared" si="12"/>
        <v>0.17983466871747669</v>
      </c>
      <c r="H62" s="200">
        <f t="shared" si="12"/>
        <v>0.1798346687174768</v>
      </c>
      <c r="I62" s="200">
        <f t="shared" si="12"/>
        <v>0.17983466871747672</v>
      </c>
      <c r="J62" s="200">
        <f t="shared" si="12"/>
        <v>0.17983466871747672</v>
      </c>
      <c r="K62" s="200">
        <f t="shared" si="12"/>
        <v>0.17983466871747675</v>
      </c>
      <c r="L62" s="200">
        <f t="shared" si="12"/>
        <v>0.17983466871747675</v>
      </c>
      <c r="M62" s="200">
        <f t="shared" si="12"/>
        <v>0.17983466871747675</v>
      </c>
      <c r="N62" s="200">
        <f t="shared" si="12"/>
        <v>0.17983466871747678</v>
      </c>
      <c r="O62" s="200">
        <f t="shared" si="12"/>
        <v>0.1798346687174768</v>
      </c>
      <c r="P62" s="200">
        <f t="shared" si="12"/>
        <v>0.17983466871747672</v>
      </c>
      <c r="Q62" s="200">
        <f t="shared" si="12"/>
        <v>0.17983466871747678</v>
      </c>
    </row>
    <row r="63" spans="1:17" x14ac:dyDescent="0.25">
      <c r="A63" s="142" t="s">
        <v>297</v>
      </c>
      <c r="B63" s="199">
        <f t="shared" ref="B63:Q63" si="13">IF(B$27=0,0,B$27/B$5)</f>
        <v>0.15676923362503228</v>
      </c>
      <c r="C63" s="199">
        <f t="shared" si="13"/>
        <v>0.15685442391397705</v>
      </c>
      <c r="D63" s="199">
        <f t="shared" si="13"/>
        <v>0.15654884118942933</v>
      </c>
      <c r="E63" s="199">
        <f t="shared" si="13"/>
        <v>0.1566280278516628</v>
      </c>
      <c r="F63" s="199">
        <f t="shared" si="13"/>
        <v>0.15685442391397683</v>
      </c>
      <c r="G63" s="199">
        <f t="shared" si="13"/>
        <v>0.15685442391397705</v>
      </c>
      <c r="H63" s="199">
        <f t="shared" si="13"/>
        <v>0.15685442391397705</v>
      </c>
      <c r="I63" s="199">
        <f t="shared" si="13"/>
        <v>0.15685442391397689</v>
      </c>
      <c r="J63" s="199">
        <f t="shared" si="13"/>
        <v>0.15685442391397697</v>
      </c>
      <c r="K63" s="199">
        <f t="shared" si="13"/>
        <v>0.156854423913977</v>
      </c>
      <c r="L63" s="199">
        <f t="shared" si="13"/>
        <v>0.16003411871445511</v>
      </c>
      <c r="M63" s="199">
        <f t="shared" si="13"/>
        <v>0.15553576850780712</v>
      </c>
      <c r="N63" s="199">
        <f t="shared" si="13"/>
        <v>0.15589191369034772</v>
      </c>
      <c r="O63" s="199">
        <f t="shared" si="13"/>
        <v>0.15665550359127645</v>
      </c>
      <c r="P63" s="199">
        <f t="shared" si="13"/>
        <v>0.15658668012660584</v>
      </c>
      <c r="Q63" s="199">
        <f t="shared" si="13"/>
        <v>0.15658261232990939</v>
      </c>
    </row>
    <row r="64" spans="1:17" x14ac:dyDescent="0.25">
      <c r="A64" s="142" t="s">
        <v>296</v>
      </c>
      <c r="B64" s="199">
        <f t="shared" ref="B64:Q64" si="14">IF(B$33=0,0,B$33/B$5)</f>
        <v>2.306543509244445E-2</v>
      </c>
      <c r="C64" s="199">
        <f t="shared" si="14"/>
        <v>2.2980244803499684E-2</v>
      </c>
      <c r="D64" s="199">
        <f t="shared" si="14"/>
        <v>2.3285827528047417E-2</v>
      </c>
      <c r="E64" s="199">
        <f t="shared" si="14"/>
        <v>2.3206640865813966E-2</v>
      </c>
      <c r="F64" s="199">
        <f t="shared" si="14"/>
        <v>2.2980244803499885E-2</v>
      </c>
      <c r="G64" s="199">
        <f t="shared" si="14"/>
        <v>2.298024480349966E-2</v>
      </c>
      <c r="H64" s="199">
        <f t="shared" si="14"/>
        <v>2.2980244803499732E-2</v>
      </c>
      <c r="I64" s="199">
        <f t="shared" si="14"/>
        <v>2.298024480349984E-2</v>
      </c>
      <c r="J64" s="199">
        <f t="shared" si="14"/>
        <v>2.2980244803499757E-2</v>
      </c>
      <c r="K64" s="199">
        <f t="shared" si="14"/>
        <v>2.2980244803499757E-2</v>
      </c>
      <c r="L64" s="199">
        <f t="shared" si="14"/>
        <v>1.9800550003021628E-2</v>
      </c>
      <c r="M64" s="199">
        <f t="shared" si="14"/>
        <v>2.4298900209669617E-2</v>
      </c>
      <c r="N64" s="199">
        <f t="shared" si="14"/>
        <v>2.3942755027129035E-2</v>
      </c>
      <c r="O64" s="199">
        <f t="shared" si="14"/>
        <v>2.3179165126200364E-2</v>
      </c>
      <c r="P64" s="199">
        <f t="shared" si="14"/>
        <v>2.3247988590870895E-2</v>
      </c>
      <c r="Q64" s="199">
        <f t="shared" si="14"/>
        <v>2.3252056387567374E-2</v>
      </c>
    </row>
    <row r="65" spans="1:17" x14ac:dyDescent="0.25">
      <c r="A65" s="127" t="s">
        <v>292</v>
      </c>
      <c r="B65" s="200">
        <f t="shared" ref="B65:Q65" si="15">IF(B$34=0,0,B$34/B$5)</f>
        <v>0.28235934996673218</v>
      </c>
      <c r="C65" s="200">
        <f t="shared" si="15"/>
        <v>0.34115190245449778</v>
      </c>
      <c r="D65" s="200">
        <f t="shared" si="15"/>
        <v>0.35408990995120487</v>
      </c>
      <c r="E65" s="200">
        <f t="shared" si="15"/>
        <v>0.31050088217870309</v>
      </c>
      <c r="F65" s="200">
        <f t="shared" si="15"/>
        <v>0.33497197378145721</v>
      </c>
      <c r="G65" s="200">
        <f t="shared" si="15"/>
        <v>0.32951166247998098</v>
      </c>
      <c r="H65" s="200">
        <f t="shared" si="15"/>
        <v>0.35050928003717119</v>
      </c>
      <c r="I65" s="200">
        <f t="shared" si="15"/>
        <v>0.31295592642664583</v>
      </c>
      <c r="J65" s="200">
        <f t="shared" si="15"/>
        <v>0.24759252967692313</v>
      </c>
      <c r="K65" s="200">
        <f t="shared" si="15"/>
        <v>0.20852241085711559</v>
      </c>
      <c r="L65" s="200">
        <f t="shared" si="15"/>
        <v>0.10395472150996241</v>
      </c>
      <c r="M65" s="200">
        <f t="shared" si="15"/>
        <v>0.2049158857591615</v>
      </c>
      <c r="N65" s="200">
        <f t="shared" si="15"/>
        <v>0.17476358708269937</v>
      </c>
      <c r="O65" s="200">
        <f t="shared" si="15"/>
        <v>0.19959609061678008</v>
      </c>
      <c r="P65" s="200">
        <f t="shared" si="15"/>
        <v>0.20412203956294855</v>
      </c>
      <c r="Q65" s="200">
        <f t="shared" si="15"/>
        <v>0.13933159427311048</v>
      </c>
    </row>
    <row r="66" spans="1:17" x14ac:dyDescent="0.25">
      <c r="A66" s="127" t="s">
        <v>291</v>
      </c>
      <c r="B66" s="200">
        <f t="shared" ref="B66:Q66" si="16">IF(B$45=0,0,B$45/B$5)</f>
        <v>4.7955911657993781E-2</v>
      </c>
      <c r="C66" s="200">
        <f t="shared" si="16"/>
        <v>4.7955911657993802E-2</v>
      </c>
      <c r="D66" s="200">
        <f t="shared" si="16"/>
        <v>4.7955911657993795E-2</v>
      </c>
      <c r="E66" s="200">
        <f t="shared" si="16"/>
        <v>4.7955911657993802E-2</v>
      </c>
      <c r="F66" s="200">
        <f t="shared" si="16"/>
        <v>4.7955911657993795E-2</v>
      </c>
      <c r="G66" s="200">
        <f t="shared" si="16"/>
        <v>4.7955911657993781E-2</v>
      </c>
      <c r="H66" s="200">
        <f t="shared" si="16"/>
        <v>4.7955911657993802E-2</v>
      </c>
      <c r="I66" s="200">
        <f t="shared" si="16"/>
        <v>4.7955911657993795E-2</v>
      </c>
      <c r="J66" s="200">
        <f t="shared" si="16"/>
        <v>4.7955911657993795E-2</v>
      </c>
      <c r="K66" s="200">
        <f t="shared" si="16"/>
        <v>4.7955911657993795E-2</v>
      </c>
      <c r="L66" s="200">
        <f t="shared" si="16"/>
        <v>4.7955911657993802E-2</v>
      </c>
      <c r="M66" s="200">
        <f t="shared" si="16"/>
        <v>4.7955911657993802E-2</v>
      </c>
      <c r="N66" s="200">
        <f t="shared" si="16"/>
        <v>4.7955911657993809E-2</v>
      </c>
      <c r="O66" s="200">
        <f t="shared" si="16"/>
        <v>4.7955911657993809E-2</v>
      </c>
      <c r="P66" s="200">
        <f t="shared" si="16"/>
        <v>4.7955911657993795E-2</v>
      </c>
      <c r="Q66" s="200">
        <f t="shared" si="16"/>
        <v>4.7955911657993802E-2</v>
      </c>
    </row>
    <row r="67" spans="1:17" x14ac:dyDescent="0.25">
      <c r="A67" s="72" t="s">
        <v>290</v>
      </c>
      <c r="B67" s="71">
        <f t="shared" ref="B67:Q67" si="17">IF(B$46=0,0,B$46/B$5)</f>
        <v>9.6492352131418643E-2</v>
      </c>
      <c r="C67" s="71">
        <f t="shared" si="17"/>
        <v>3.7699799643653088E-2</v>
      </c>
      <c r="D67" s="71">
        <f t="shared" si="17"/>
        <v>2.4761792146946047E-2</v>
      </c>
      <c r="E67" s="71">
        <f t="shared" si="17"/>
        <v>6.8350819919447886E-2</v>
      </c>
      <c r="F67" s="71">
        <f t="shared" si="17"/>
        <v>4.3879728316693699E-2</v>
      </c>
      <c r="G67" s="71">
        <f t="shared" si="17"/>
        <v>4.9340039618169781E-2</v>
      </c>
      <c r="H67" s="71">
        <f t="shared" si="17"/>
        <v>2.8342422060979658E-2</v>
      </c>
      <c r="I67" s="71">
        <f t="shared" si="17"/>
        <v>6.5895775671504994E-2</v>
      </c>
      <c r="J67" s="71">
        <f t="shared" si="17"/>
        <v>0.1312591724212277</v>
      </c>
      <c r="K67" s="71">
        <f t="shared" si="17"/>
        <v>0.1703292912410353</v>
      </c>
      <c r="L67" s="71">
        <f t="shared" si="17"/>
        <v>0.27489698058818851</v>
      </c>
      <c r="M67" s="71">
        <f t="shared" si="17"/>
        <v>0.17393581633898947</v>
      </c>
      <c r="N67" s="71">
        <f t="shared" si="17"/>
        <v>0.20408811501545154</v>
      </c>
      <c r="O67" s="71">
        <f t="shared" si="17"/>
        <v>0.17925561148137098</v>
      </c>
      <c r="P67" s="71">
        <f t="shared" si="17"/>
        <v>0.17472966253520233</v>
      </c>
      <c r="Q67" s="71">
        <f t="shared" si="17"/>
        <v>0.23952010782504038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43.011673975703019</v>
      </c>
      <c r="C71" s="253">
        <f t="shared" si="18"/>
        <v>42.714572694623286</v>
      </c>
      <c r="D71" s="253">
        <f t="shared" si="18"/>
        <v>42.850516085184175</v>
      </c>
      <c r="E71" s="253">
        <f t="shared" si="18"/>
        <v>43.182117832902975</v>
      </c>
      <c r="F71" s="253">
        <f t="shared" si="18"/>
        <v>42.68236096926104</v>
      </c>
      <c r="G71" s="253">
        <f t="shared" si="18"/>
        <v>42.846282907654377</v>
      </c>
      <c r="H71" s="253">
        <f t="shared" si="18"/>
        <v>42.729387833212563</v>
      </c>
      <c r="I71" s="253">
        <f t="shared" si="18"/>
        <v>42.273755909049406</v>
      </c>
      <c r="J71" s="253">
        <f t="shared" si="18"/>
        <v>42.759412267133982</v>
      </c>
      <c r="K71" s="253">
        <f t="shared" si="18"/>
        <v>42.975090510262497</v>
      </c>
      <c r="L71" s="253">
        <f t="shared" si="18"/>
        <v>44.05124316480979</v>
      </c>
      <c r="M71" s="253">
        <f t="shared" si="18"/>
        <v>43.20143023585765</v>
      </c>
      <c r="N71" s="253">
        <f t="shared" si="18"/>
        <v>42.160938483654405</v>
      </c>
      <c r="O71" s="253">
        <f t="shared" si="18"/>
        <v>42.07536138255719</v>
      </c>
      <c r="P71" s="253">
        <f t="shared" si="18"/>
        <v>39.605238551684202</v>
      </c>
      <c r="Q71" s="253">
        <f t="shared" si="18"/>
        <v>39.165648892302315</v>
      </c>
    </row>
    <row r="72" spans="1:17" x14ac:dyDescent="0.25">
      <c r="A72" s="132" t="s">
        <v>83</v>
      </c>
      <c r="B72" s="282">
        <f>IF(B$6=0,0,B$6/MAE!B$5*1000)</f>
        <v>1.1142023895365598</v>
      </c>
      <c r="C72" s="282">
        <f>IF(C$6=0,0,C$6/MAE!C$5*1000)</f>
        <v>1.1065060846333745</v>
      </c>
      <c r="D72" s="282">
        <f>IF(D$6=0,0,D$6/MAE!D$5*1000)</f>
        <v>1.1100276506782165</v>
      </c>
      <c r="E72" s="282">
        <f>IF(E$6=0,0,E$6/MAE!E$5*1000)</f>
        <v>1.1186176781180106</v>
      </c>
      <c r="F72" s="282">
        <f>IF(F$6=0,0,F$6/MAE!F$5*1000)</f>
        <v>1.10567165114004</v>
      </c>
      <c r="G72" s="282">
        <f>IF(G$6=0,0,G$6/MAE!G$5*1000)</f>
        <v>1.1099179916930371</v>
      </c>
      <c r="H72" s="282">
        <f>IF(H$6=0,0,H$6/MAE!H$5*1000)</f>
        <v>1.1068898656233173</v>
      </c>
      <c r="I72" s="282">
        <f>IF(I$6=0,0,I$6/MAE!I$5*1000)</f>
        <v>1.0950868797888549</v>
      </c>
      <c r="J72" s="282">
        <f>IF(J$6=0,0,J$6/MAE!J$5*1000)</f>
        <v>1.10766763809594</v>
      </c>
      <c r="K72" s="282">
        <f>IF(K$6=0,0,K$6/MAE!K$5*1000)</f>
        <v>1.1132547076436305</v>
      </c>
      <c r="L72" s="282">
        <f>IF(L$6=0,0,L$6/MAE!L$5*1000)</f>
        <v>1.1411320662388815</v>
      </c>
      <c r="M72" s="282">
        <f>IF(M$6=0,0,M$6/MAE!M$5*1000)</f>
        <v>1.1191179591703586</v>
      </c>
      <c r="N72" s="282">
        <f>IF(N$6=0,0,N$6/MAE!N$5*1000)</f>
        <v>1.0921643837932913</v>
      </c>
      <c r="O72" s="282">
        <f>IF(O$6=0,0,O$6/MAE!O$5*1000)</f>
        <v>1.0899475388830937</v>
      </c>
      <c r="P72" s="282">
        <f>IF(P$6=0,0,P$6/MAE!P$5*1000)</f>
        <v>1.0259598698106878</v>
      </c>
      <c r="Q72" s="282">
        <f>IF(Q$6=0,0,Q$6/MAE!Q$5*1000)</f>
        <v>1.0145724532415132</v>
      </c>
    </row>
    <row r="73" spans="1:17" x14ac:dyDescent="0.25">
      <c r="A73" s="76" t="s">
        <v>82</v>
      </c>
      <c r="B73" s="281">
        <f>IF(B$7=0,0,B$7/MAE!B$5*1000)</f>
        <v>1.2574822450895657</v>
      </c>
      <c r="C73" s="281">
        <f>IF(C$7=0,0,C$7/MAE!C$5*1000)</f>
        <v>1.2487962407698507</v>
      </c>
      <c r="D73" s="281">
        <f>IF(D$7=0,0,D$7/MAE!D$5*1000)</f>
        <v>1.2527706594373076</v>
      </c>
      <c r="E73" s="281">
        <f>IF(E$7=0,0,E$7/MAE!E$5*1000)</f>
        <v>1.2624653137405231</v>
      </c>
      <c r="F73" s="281">
        <f>IF(F$7=0,0,F$7/MAE!F$5*1000)</f>
        <v>1.2478545040508937</v>
      </c>
      <c r="G73" s="281">
        <f>IF(G$7=0,0,G$7/MAE!G$5*1000)</f>
        <v>1.2526468989534201</v>
      </c>
      <c r="H73" s="281">
        <f>IF(H$7=0,0,H$7/MAE!H$5*1000)</f>
        <v>1.2492293737314994</v>
      </c>
      <c r="I73" s="281">
        <f>IF(I$7=0,0,I$7/MAE!I$5*1000)</f>
        <v>1.2359085935345968</v>
      </c>
      <c r="J73" s="281">
        <f>IF(J$7=0,0,J$7/MAE!J$5*1000)</f>
        <v>1.2501071631566769</v>
      </c>
      <c r="K73" s="281">
        <f>IF(K$7=0,0,K$7/MAE!K$5*1000)</f>
        <v>1.2564126968947829</v>
      </c>
      <c r="L73" s="281">
        <f>IF(L$7=0,0,L$7/MAE!L$5*1000)</f>
        <v>1.2878749193803265</v>
      </c>
      <c r="M73" s="281">
        <f>IF(M$7=0,0,M$7/MAE!M$5*1000)</f>
        <v>1.263029927985466</v>
      </c>
      <c r="N73" s="281">
        <f>IF(N$7=0,0,N$7/MAE!N$5*1000)</f>
        <v>1.2326102817913462</v>
      </c>
      <c r="O73" s="281">
        <f>IF(O$7=0,0,O$7/MAE!O$5*1000)</f>
        <v>1.2301083637009977</v>
      </c>
      <c r="P73" s="281">
        <f>IF(P$7=0,0,P$7/MAE!P$5*1000)</f>
        <v>1.1578922577952431</v>
      </c>
      <c r="Q73" s="281">
        <f>IF(Q$7=0,0,Q$7/MAE!Q$5*1000)</f>
        <v>1.1450404866200512</v>
      </c>
    </row>
    <row r="74" spans="1:17" x14ac:dyDescent="0.25">
      <c r="A74" s="76" t="s">
        <v>81</v>
      </c>
      <c r="B74" s="281">
        <f>IF(B$8=0,0,B$8/MAE!B$5*1000)</f>
        <v>1.3561940050611092</v>
      </c>
      <c r="C74" s="281">
        <f>IF(C$8=0,0,C$8/MAE!C$5*1000)</f>
        <v>1.3468261535209922</v>
      </c>
      <c r="D74" s="281">
        <f>IF(D$8=0,0,D$8/MAE!D$5*1000)</f>
        <v>1.3511125621692699</v>
      </c>
      <c r="E74" s="281">
        <f>IF(E$8=0,0,E$8/MAE!E$5*1000)</f>
        <v>1.3615682422383151</v>
      </c>
      <c r="F74" s="281">
        <f>IF(F$8=0,0,F$8/MAE!F$5*1000)</f>
        <v>1.3458104909161461</v>
      </c>
      <c r="G74" s="281">
        <f>IF(G$8=0,0,G$8/MAE!G$5*1000)</f>
        <v>1.3509790865460818</v>
      </c>
      <c r="H74" s="281">
        <f>IF(H$8=0,0,H$8/MAE!H$5*1000)</f>
        <v>1.3472932872147487</v>
      </c>
      <c r="I74" s="281">
        <f>IF(I$8=0,0,I$8/MAE!I$5*1000)</f>
        <v>1.3329268320887848</v>
      </c>
      <c r="J74" s="281">
        <f>IF(J$8=0,0,J$8/MAE!J$5*1000)</f>
        <v>1.348239982693576</v>
      </c>
      <c r="K74" s="281">
        <f>IF(K$8=0,0,K$8/MAE!K$5*1000)</f>
        <v>1.3550404978401902</v>
      </c>
      <c r="L74" s="281">
        <f>IF(L$8=0,0,L$8/MAE!L$5*1000)</f>
        <v>1.3889724898722158</v>
      </c>
      <c r="M74" s="281">
        <f>IF(M$8=0,0,M$8/MAE!M$5*1000)</f>
        <v>1.3621771784337593</v>
      </c>
      <c r="N74" s="281">
        <f>IF(N$8=0,0,N$8/MAE!N$5*1000)</f>
        <v>1.3293696044376693</v>
      </c>
      <c r="O74" s="281">
        <f>IF(O$8=0,0,O$8/MAE!O$5*1000)</f>
        <v>1.3266712869635784</v>
      </c>
      <c r="P74" s="281">
        <f>IF(P$8=0,0,P$8/MAE!P$5*1000)</f>
        <v>1.2487862509873711</v>
      </c>
      <c r="Q74" s="281">
        <f>IF(Q$8=0,0,Q$8/MAE!Q$5*1000)</f>
        <v>1.2349256218689291</v>
      </c>
    </row>
    <row r="75" spans="1:17" x14ac:dyDescent="0.25">
      <c r="A75" s="76" t="s">
        <v>80</v>
      </c>
      <c r="B75" s="281">
        <f>IF(B$9=0,0,B$9/MAE!B$5*1000)</f>
        <v>1.1587704851180221</v>
      </c>
      <c r="C75" s="281">
        <f>IF(C$9=0,0,C$9/MAE!C$5*1000)</f>
        <v>1.1507663280187093</v>
      </c>
      <c r="D75" s="281">
        <f>IF(D$9=0,0,D$9/MAE!D$5*1000)</f>
        <v>1.1544287567053451</v>
      </c>
      <c r="E75" s="281">
        <f>IF(E$9=0,0,E$9/MAE!E$5*1000)</f>
        <v>1.1633623852427313</v>
      </c>
      <c r="F75" s="281">
        <f>IF(F$9=0,0,F$9/MAE!F$5*1000)</f>
        <v>1.1498985171856415</v>
      </c>
      <c r="G75" s="281">
        <f>IF(G$9=0,0,G$9/MAE!G$5*1000)</f>
        <v>1.1543147113607586</v>
      </c>
      <c r="H75" s="281">
        <f>IF(H$9=0,0,H$9/MAE!H$5*1000)</f>
        <v>1.1511654602482499</v>
      </c>
      <c r="I75" s="281">
        <f>IF(I$9=0,0,I$9/MAE!I$5*1000)</f>
        <v>1.138890354980409</v>
      </c>
      <c r="J75" s="281">
        <f>IF(J$9=0,0,J$9/MAE!J$5*1000)</f>
        <v>1.1519743436197776</v>
      </c>
      <c r="K75" s="281">
        <f>IF(K$9=0,0,K$9/MAE!K$5*1000)</f>
        <v>1.1577848959493757</v>
      </c>
      <c r="L75" s="281">
        <f>IF(L$9=0,0,L$9/MAE!L$5*1000)</f>
        <v>1.1867773488884368</v>
      </c>
      <c r="M75" s="281">
        <f>IF(M$9=0,0,M$9/MAE!M$5*1000)</f>
        <v>1.1638826775371729</v>
      </c>
      <c r="N75" s="281">
        <f>IF(N$9=0,0,N$9/MAE!N$5*1000)</f>
        <v>1.1358509591450228</v>
      </c>
      <c r="O75" s="281">
        <f>IF(O$9=0,0,O$9/MAE!O$5*1000)</f>
        <v>1.1335454404384171</v>
      </c>
      <c r="P75" s="281">
        <f>IF(P$9=0,0,P$9/MAE!P$5*1000)</f>
        <v>1.0669982646031151</v>
      </c>
      <c r="Q75" s="281">
        <f>IF(Q$9=0,0,Q$9/MAE!Q$5*1000)</f>
        <v>1.0551553513711733</v>
      </c>
    </row>
    <row r="76" spans="1:17" x14ac:dyDescent="0.25">
      <c r="A76" s="129" t="s">
        <v>79</v>
      </c>
      <c r="B76" s="280">
        <f>IF(B$10=0,0,B$10/MAE!B$5*1000)</f>
        <v>1.2033385806994843</v>
      </c>
      <c r="C76" s="280">
        <f>IF(C$10=0,0,C$10/MAE!C$5*1000)</f>
        <v>1.1950265714040442</v>
      </c>
      <c r="D76" s="280">
        <f>IF(D$10=0,0,D$10/MAE!D$5*1000)</f>
        <v>1.1988298627324736</v>
      </c>
      <c r="E76" s="280">
        <f>IF(E$10=0,0,E$10/MAE!E$5*1000)</f>
        <v>1.2081070923674513</v>
      </c>
      <c r="F76" s="280">
        <f>IF(F$10=0,0,F$10/MAE!F$5*1000)</f>
        <v>1.1941253832312431</v>
      </c>
      <c r="G76" s="280">
        <f>IF(G$10=0,0,G$10/MAE!G$5*1000)</f>
        <v>1.1987114310284799</v>
      </c>
      <c r="H76" s="280">
        <f>IF(H$10=0,0,H$10/MAE!H$5*1000)</f>
        <v>1.1954410548731824</v>
      </c>
      <c r="I76" s="280">
        <f>IF(I$10=0,0,I$10/MAE!I$5*1000)</f>
        <v>1.1826938301719634</v>
      </c>
      <c r="J76" s="280">
        <f>IF(J$10=0,0,J$10/MAE!J$5*1000)</f>
        <v>1.1962810491436151</v>
      </c>
      <c r="K76" s="280">
        <f>IF(K$10=0,0,K$10/MAE!K$5*1000)</f>
        <v>1.2023150842551209</v>
      </c>
      <c r="L76" s="280">
        <f>IF(L$10=0,0,L$10/MAE!L$5*1000)</f>
        <v>1.232422631537992</v>
      </c>
      <c r="M76" s="280">
        <f>IF(M$10=0,0,M$10/MAE!M$5*1000)</f>
        <v>1.2086473959039867</v>
      </c>
      <c r="N76" s="280">
        <f>IF(N$10=0,0,N$10/MAE!N$5*1000)</f>
        <v>1.1795375344967549</v>
      </c>
      <c r="O76" s="280">
        <f>IF(O$10=0,0,O$10/MAE!O$5*1000)</f>
        <v>1.1771433419937409</v>
      </c>
      <c r="P76" s="280">
        <f>IF(P$10=0,0,P$10/MAE!P$5*1000)</f>
        <v>1.1080366593955424</v>
      </c>
      <c r="Q76" s="280">
        <f>IF(Q$10=0,0,Q$10/MAE!Q$5*1000)</f>
        <v>1.0957382495008341</v>
      </c>
    </row>
    <row r="77" spans="1:17" x14ac:dyDescent="0.25">
      <c r="A77" s="127" t="s">
        <v>295</v>
      </c>
      <c r="B77" s="305">
        <f>IF(B$15=0,0,B$15/MAE!B$5*1000)</f>
        <v>6.4458251170038894</v>
      </c>
      <c r="C77" s="305">
        <f>IF(C$15=0,0,C$15/MAE!C$5*1000)</f>
        <v>6.4013008582884634</v>
      </c>
      <c r="D77" s="305">
        <f>IF(D$15=0,0,D$15/MAE!D$5*1000)</f>
        <v>6.4216736371266698</v>
      </c>
      <c r="E77" s="305">
        <f>IF(E$15=0,0,E$15/MAE!E$5*1000)</f>
        <v>6.4713682124992911</v>
      </c>
      <c r="F77" s="305">
        <f>IF(F$15=0,0,F$15/MAE!F$5*1000)</f>
        <v>6.3964735374890154</v>
      </c>
      <c r="G77" s="305">
        <f>IF(G$15=0,0,G$15/MAE!G$5*1000)</f>
        <v>6.4210392437277584</v>
      </c>
      <c r="H77" s="305">
        <f>IF(H$15=0,0,H$15/MAE!H$5*1000)</f>
        <v>6.4035210879053013</v>
      </c>
      <c r="I77" s="305">
        <f>IF(I$15=0,0,I$15/MAE!I$5*1000)</f>
        <v>6.3352390744561449</v>
      </c>
      <c r="J77" s="305">
        <f>IF(J$15=0,0,J$15/MAE!J$5*1000)</f>
        <v>6.4080206163450413</v>
      </c>
      <c r="K77" s="305">
        <f>IF(K$15=0,0,K$15/MAE!K$5*1000)</f>
        <v>6.4403426375138624</v>
      </c>
      <c r="L77" s="305">
        <f>IF(L$15=0,0,L$15/MAE!L$5*1000)</f>
        <v>6.6016172676138165</v>
      </c>
      <c r="M77" s="305">
        <f>IF(M$15=0,0,M$15/MAE!M$5*1000)</f>
        <v>6.4742624121555368</v>
      </c>
      <c r="N77" s="305">
        <f>IF(N$15=0,0,N$15/MAE!N$5*1000)</f>
        <v>6.318332004188254</v>
      </c>
      <c r="O77" s="305">
        <f>IF(O$15=0,0,O$15/MAE!O$5*1000)</f>
        <v>6.3055072295002388</v>
      </c>
      <c r="P77" s="305">
        <f>IF(P$15=0,0,P$15/MAE!P$5*1000)</f>
        <v>5.9353291286823051</v>
      </c>
      <c r="Q77" s="305">
        <f>IF(Q$15=0,0,Q$15/MAE!Q$5*1000)</f>
        <v>5.8694512447101621</v>
      </c>
    </row>
    <row r="78" spans="1:17" x14ac:dyDescent="0.25">
      <c r="A78" s="127" t="s">
        <v>294</v>
      </c>
      <c r="B78" s="305">
        <f>IF(B$23=0,0,B$23/MAE!B$5*1000)</f>
        <v>4.3831610795626457</v>
      </c>
      <c r="C78" s="305">
        <f>IF(C$23=0,0,C$23/MAE!C$5*1000)</f>
        <v>4.3528845836361558</v>
      </c>
      <c r="D78" s="305">
        <f>IF(D$23=0,0,D$23/MAE!D$5*1000)</f>
        <v>4.3667380732461369</v>
      </c>
      <c r="E78" s="305">
        <f>IF(E$23=0,0,E$23/MAE!E$5*1000)</f>
        <v>4.4005303844995192</v>
      </c>
      <c r="F78" s="305">
        <f>IF(F$23=0,0,F$23/MAE!F$5*1000)</f>
        <v>4.3496020054925308</v>
      </c>
      <c r="G78" s="305">
        <f>IF(G$23=0,0,G$23/MAE!G$5*1000)</f>
        <v>4.3663066857348767</v>
      </c>
      <c r="H78" s="305">
        <f>IF(H$23=0,0,H$23/MAE!H$5*1000)</f>
        <v>4.354394339775606</v>
      </c>
      <c r="I78" s="305">
        <f>IF(I$23=0,0,I$23/MAE!I$5*1000)</f>
        <v>4.3079625706301803</v>
      </c>
      <c r="J78" s="305">
        <f>IF(J$23=0,0,J$23/MAE!J$5*1000)</f>
        <v>4.3574540191146305</v>
      </c>
      <c r="K78" s="305">
        <f>IF(K$23=0,0,K$23/MAE!K$5*1000)</f>
        <v>4.3794329935094272</v>
      </c>
      <c r="L78" s="305">
        <f>IF(L$23=0,0,L$23/MAE!L$5*1000)</f>
        <v>4.4890997419773964</v>
      </c>
      <c r="M78" s="305">
        <f>IF(M$23=0,0,M$23/MAE!M$5*1000)</f>
        <v>4.4024984402657648</v>
      </c>
      <c r="N78" s="305">
        <f>IF(N$23=0,0,N$23/MAE!N$5*1000)</f>
        <v>4.2964657628480136</v>
      </c>
      <c r="O78" s="305">
        <f>IF(O$23=0,0,O$23/MAE!O$5*1000)</f>
        <v>4.2877449160601628</v>
      </c>
      <c r="P78" s="305">
        <f>IF(P$23=0,0,P$23/MAE!P$5*1000)</f>
        <v>4.0360238075039678</v>
      </c>
      <c r="Q78" s="305">
        <f>IF(Q$23=0,0,Q$23/MAE!Q$5*1000)</f>
        <v>3.9912268464029119</v>
      </c>
    </row>
    <row r="79" spans="1:17" x14ac:dyDescent="0.25">
      <c r="A79" s="127" t="s">
        <v>293</v>
      </c>
      <c r="B79" s="305">
        <f>IF(B$26=0,0,B$26/MAE!B$5*1000)</f>
        <v>7.7349901404046681</v>
      </c>
      <c r="C79" s="305">
        <f>IF(C$26=0,0,C$26/MAE!C$5*1000)</f>
        <v>7.681561029946157</v>
      </c>
      <c r="D79" s="305">
        <f>IF(D$26=0,0,D$26/MAE!D$5*1000)</f>
        <v>7.7060083645520061</v>
      </c>
      <c r="E79" s="305">
        <f>IF(E$26=0,0,E$26/MAE!E$5*1000)</f>
        <v>7.7656418549991502</v>
      </c>
      <c r="F79" s="305">
        <f>IF(F$26=0,0,F$26/MAE!F$5*1000)</f>
        <v>7.6757682449868172</v>
      </c>
      <c r="G79" s="305">
        <f>IF(G$26=0,0,G$26/MAE!G$5*1000)</f>
        <v>7.7052470924733107</v>
      </c>
      <c r="H79" s="305">
        <f>IF(H$26=0,0,H$26/MAE!H$5*1000)</f>
        <v>7.6842253054863638</v>
      </c>
      <c r="I79" s="305">
        <f>IF(I$26=0,0,I$26/MAE!I$5*1000)</f>
        <v>7.602286889347373</v>
      </c>
      <c r="J79" s="305">
        <f>IF(J$26=0,0,J$26/MAE!J$5*1000)</f>
        <v>7.6896247396140502</v>
      </c>
      <c r="K79" s="305">
        <f>IF(K$26=0,0,K$26/MAE!K$5*1000)</f>
        <v>7.7284111650166354</v>
      </c>
      <c r="L79" s="305">
        <f>IF(L$26=0,0,L$26/MAE!L$5*1000)</f>
        <v>7.92194072113658</v>
      </c>
      <c r="M79" s="305">
        <f>IF(M$26=0,0,M$26/MAE!M$5*1000)</f>
        <v>7.7691148945866431</v>
      </c>
      <c r="N79" s="305">
        <f>IF(N$26=0,0,N$26/MAE!N$5*1000)</f>
        <v>7.5819984050259057</v>
      </c>
      <c r="O79" s="305">
        <f>IF(O$26=0,0,O$26/MAE!O$5*1000)</f>
        <v>7.5666086754002855</v>
      </c>
      <c r="P79" s="305">
        <f>IF(P$26=0,0,P$26/MAE!P$5*1000)</f>
        <v>7.1223949544187661</v>
      </c>
      <c r="Q79" s="305">
        <f>IF(Q$26=0,0,Q$26/MAE!Q$5*1000)</f>
        <v>7.0433414936521963</v>
      </c>
    </row>
    <row r="80" spans="1:17" x14ac:dyDescent="0.25">
      <c r="A80" s="127" t="s">
        <v>292</v>
      </c>
      <c r="B80" s="305">
        <f>IF(B$34=0,0,B$34/MAE!B$5*1000)</f>
        <v>12.144748304760515</v>
      </c>
      <c r="C80" s="305">
        <f>IF(C$34=0,0,C$34/MAE!C$5*1000)</f>
        <v>14.572157737301676</v>
      </c>
      <c r="D80" s="305">
        <f>IF(D$34=0,0,D$34/MAE!D$5*1000)</f>
        <v>15.172935381965521</v>
      </c>
      <c r="E80" s="305">
        <f>IF(E$34=0,0,E$34/MAE!E$5*1000)</f>
        <v>13.408085681461076</v>
      </c>
      <c r="F80" s="305">
        <f>IF(F$34=0,0,F$34/MAE!F$5*1000)</f>
        <v>14.297394699526</v>
      </c>
      <c r="G80" s="305">
        <f>IF(G$34=0,0,G$34/MAE!G$5*1000)</f>
        <v>14.118349911988787</v>
      </c>
      <c r="H80" s="305">
        <f>IF(H$34=0,0,H$34/MAE!H$5*1000)</f>
        <v>14.977046965848395</v>
      </c>
      <c r="I80" s="305">
        <f>IF(I$34=0,0,I$34/MAE!I$5*1000)</f>
        <v>13.229822444050452</v>
      </c>
      <c r="J80" s="305">
        <f>IF(J$34=0,0,J$34/MAE!J$5*1000)</f>
        <v>10.586911050718163</v>
      </c>
      <c r="K80" s="305">
        <f>IF(K$34=0,0,K$34/MAE!K$5*1000)</f>
        <v>8.9612694800026862</v>
      </c>
      <c r="L80" s="305">
        <f>IF(L$34=0,0,L$34/MAE!L$5*1000)</f>
        <v>4.5793347153654365</v>
      </c>
      <c r="M80" s="305">
        <f>IF(M$34=0,0,M$34/MAE!M$5*1000)</f>
        <v>8.852659342843392</v>
      </c>
      <c r="N80" s="305">
        <f>IF(N$34=0,0,N$34/MAE!N$5*1000)</f>
        <v>7.3681968441764658</v>
      </c>
      <c r="O80" s="305">
        <f>IF(O$34=0,0,O$34/MAE!O$5*1000)</f>
        <v>8.3980776432466513</v>
      </c>
      <c r="P80" s="305">
        <f>IF(P$34=0,0,P$34/MAE!P$5*1000)</f>
        <v>8.0843020705468955</v>
      </c>
      <c r="Q80" s="305">
        <f>IF(Q$34=0,0,Q$34/MAE!Q$5*1000)</f>
        <v>5.4570123009053635</v>
      </c>
    </row>
    <row r="81" spans="1:17" x14ac:dyDescent="0.25">
      <c r="A81" s="127" t="s">
        <v>291</v>
      </c>
      <c r="B81" s="305">
        <f>IF(B$45=0,0,B$45/MAE!B$5*1000)</f>
        <v>2.0626640374412446</v>
      </c>
      <c r="C81" s="305">
        <f>IF(C$45=0,0,C$45/MAE!C$5*1000)</f>
        <v>2.048416274652308</v>
      </c>
      <c r="D81" s="305">
        <f>IF(D$45=0,0,D$45/MAE!D$5*1000)</f>
        <v>2.0549355638805347</v>
      </c>
      <c r="E81" s="305">
        <f>IF(E$45=0,0,E$45/MAE!E$5*1000)</f>
        <v>2.0708378279997732</v>
      </c>
      <c r="F81" s="305">
        <f>IF(F$45=0,0,F$45/MAE!F$5*1000)</f>
        <v>2.0468715319964845</v>
      </c>
      <c r="G81" s="305">
        <f>IF(G$45=0,0,G$45/MAE!G$5*1000)</f>
        <v>2.0547325579928826</v>
      </c>
      <c r="H81" s="305">
        <f>IF(H$45=0,0,H$45/MAE!H$5*1000)</f>
        <v>2.0491267481296966</v>
      </c>
      <c r="I81" s="305">
        <f>IF(I$45=0,0,I$45/MAE!I$5*1000)</f>
        <v>2.0272765038259668</v>
      </c>
      <c r="J81" s="305">
        <f>IF(J$45=0,0,J$45/MAE!J$5*1000)</f>
        <v>2.0505665972304139</v>
      </c>
      <c r="K81" s="305">
        <f>IF(K$45=0,0,K$45/MAE!K$5*1000)</f>
        <v>2.0609096440044357</v>
      </c>
      <c r="L81" s="305">
        <f>IF(L$45=0,0,L$45/MAE!L$5*1000)</f>
        <v>2.1125175256364215</v>
      </c>
      <c r="M81" s="305">
        <f>IF(M$45=0,0,M$45/MAE!M$5*1000)</f>
        <v>2.0717639718897716</v>
      </c>
      <c r="N81" s="305">
        <f>IF(N$45=0,0,N$45/MAE!N$5*1000)</f>
        <v>2.0218662413402413</v>
      </c>
      <c r="O81" s="305">
        <f>IF(O$45=0,0,O$45/MAE!O$5*1000)</f>
        <v>2.0177623134400764</v>
      </c>
      <c r="P81" s="305">
        <f>IF(P$45=0,0,P$45/MAE!P$5*1000)</f>
        <v>1.8993053211783377</v>
      </c>
      <c r="Q81" s="305">
        <f>IF(Q$45=0,0,Q$45/MAE!Q$5*1000)</f>
        <v>1.8782243983072522</v>
      </c>
    </row>
    <row r="82" spans="1:17" x14ac:dyDescent="0.25">
      <c r="A82" s="72" t="s">
        <v>290</v>
      </c>
      <c r="B82" s="304">
        <f>IF(B$46=0,0,B$46/MAE!B$5*1000)</f>
        <v>4.1502975910253106</v>
      </c>
      <c r="C82" s="304">
        <f>IF(C$46=0,0,C$46/MAE!C$5*1000)</f>
        <v>1.6103308324515528</v>
      </c>
      <c r="D82" s="304">
        <f>IF(D$46=0,0,D$46/MAE!D$5*1000)</f>
        <v>1.0610555726906989</v>
      </c>
      <c r="E82" s="304">
        <f>IF(E$46=0,0,E$46/MAE!E$5*1000)</f>
        <v>2.9515331597371293</v>
      </c>
      <c r="F82" s="304">
        <f>IF(F$46=0,0,F$46/MAE!F$5*1000)</f>
        <v>1.8728904032462255</v>
      </c>
      <c r="G82" s="304">
        <f>IF(G$46=0,0,G$46/MAE!G$5*1000)</f>
        <v>2.114037296154978</v>
      </c>
      <c r="H82" s="304">
        <f>IF(H$46=0,0,H$46/MAE!H$5*1000)</f>
        <v>1.2110543443761994</v>
      </c>
      <c r="I82" s="304">
        <f>IF(I$46=0,0,I$46/MAE!I$5*1000)</f>
        <v>2.7856619361746784</v>
      </c>
      <c r="J82" s="304">
        <f>IF(J$46=0,0,J$46/MAE!J$5*1000)</f>
        <v>5.6125650674020982</v>
      </c>
      <c r="K82" s="304">
        <f>IF(K$46=0,0,K$46/MAE!K$5*1000)</f>
        <v>7.3199167076323528</v>
      </c>
      <c r="L82" s="304">
        <f>IF(L$46=0,0,L$46/MAE!L$5*1000)</f>
        <v>12.109553737162289</v>
      </c>
      <c r="M82" s="304">
        <f>IF(M$46=0,0,M$46/MAE!M$5*1000)</f>
        <v>7.5142760350858016</v>
      </c>
      <c r="N82" s="304">
        <f>IF(N$46=0,0,N$46/MAE!N$5*1000)</f>
        <v>8.6045464624114345</v>
      </c>
      <c r="O82" s="304">
        <f>IF(O$46=0,0,O$46/MAE!O$5*1000)</f>
        <v>7.5422446329299486</v>
      </c>
      <c r="P82" s="304">
        <f>IF(P$46=0,0,P$46/MAE!P$5*1000)</f>
        <v>6.9202099667619654</v>
      </c>
      <c r="Q82" s="304">
        <f>IF(Q$46=0,0,Q$46/MAE!Q$5*1000)</f>
        <v>9.3809604457219216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313.62919964424952</v>
      </c>
      <c r="C5" s="96">
        <v>355.61926913108823</v>
      </c>
      <c r="D5" s="96">
        <v>365.08359315606714</v>
      </c>
      <c r="E5" s="96">
        <v>284.50632556814111</v>
      </c>
      <c r="F5" s="96">
        <v>269.15779791774241</v>
      </c>
      <c r="G5" s="96">
        <v>233.03344588172064</v>
      </c>
      <c r="H5" s="96">
        <v>228.13414514613763</v>
      </c>
      <c r="I5" s="96">
        <v>215.63667747873592</v>
      </c>
      <c r="J5" s="96">
        <v>209.21673069019158</v>
      </c>
      <c r="K5" s="96">
        <v>145.65117349182697</v>
      </c>
      <c r="L5" s="96">
        <v>159.44265404390694</v>
      </c>
      <c r="M5" s="96">
        <v>161.37683714829001</v>
      </c>
      <c r="N5" s="96">
        <v>164.25582218438666</v>
      </c>
      <c r="O5" s="96">
        <v>164.76614134473519</v>
      </c>
      <c r="P5" s="96">
        <v>195.07962962985417</v>
      </c>
      <c r="Q5" s="96">
        <v>172.72543478999413</v>
      </c>
    </row>
    <row r="6" spans="1:17" x14ac:dyDescent="0.25">
      <c r="A6" s="76" t="s">
        <v>83</v>
      </c>
      <c r="B6" s="95">
        <v>6.7718890564992629</v>
      </c>
      <c r="C6" s="95">
        <v>7.625500443671223</v>
      </c>
      <c r="D6" s="95">
        <v>7.8533575853160791</v>
      </c>
      <c r="E6" s="95">
        <v>6.1674106208213662</v>
      </c>
      <c r="F6" s="95">
        <v>5.7671653118397108</v>
      </c>
      <c r="G6" s="95">
        <v>5.0123155905502568</v>
      </c>
      <c r="H6" s="95">
        <v>4.8935492321489233</v>
      </c>
      <c r="I6" s="95">
        <v>4.6413865878328942</v>
      </c>
      <c r="J6" s="95">
        <v>4.5549374177054958</v>
      </c>
      <c r="K6" s="95">
        <v>3.1870220186191074</v>
      </c>
      <c r="L6" s="95">
        <v>3.5761601538993171</v>
      </c>
      <c r="M6" s="95">
        <v>3.5497159353396821</v>
      </c>
      <c r="N6" s="95">
        <v>3.6279364161445429</v>
      </c>
      <c r="O6" s="95">
        <v>3.6318211285560547</v>
      </c>
      <c r="P6" s="95">
        <v>4.283565101064025</v>
      </c>
      <c r="Q6" s="95">
        <v>3.8479793474239372</v>
      </c>
    </row>
    <row r="7" spans="1:17" x14ac:dyDescent="0.25">
      <c r="A7" s="76" t="s">
        <v>82</v>
      </c>
      <c r="B7" s="95">
        <v>1.9272899112510482</v>
      </c>
      <c r="C7" s="95">
        <v>2.1702290085841036</v>
      </c>
      <c r="D7" s="95">
        <v>2.2350774971867291</v>
      </c>
      <c r="E7" s="95">
        <v>1.7552544303193687</v>
      </c>
      <c r="F7" s="95">
        <v>1.6413440074536003</v>
      </c>
      <c r="G7" s="95">
        <v>1.4265126302390569</v>
      </c>
      <c r="H7" s="95">
        <v>1.3927115442447089</v>
      </c>
      <c r="I7" s="95">
        <v>1.3209456726644229</v>
      </c>
      <c r="J7" s="95">
        <v>1.2963421075391712</v>
      </c>
      <c r="K7" s="95">
        <v>0.90703130724277292</v>
      </c>
      <c r="L7" s="95">
        <v>1.0177806116025079</v>
      </c>
      <c r="M7" s="95">
        <v>1.0102545468345112</v>
      </c>
      <c r="N7" s="95">
        <v>1.0325162144800744</v>
      </c>
      <c r="O7" s="95">
        <v>1.0336218095328509</v>
      </c>
      <c r="P7" s="95">
        <v>1.2191091340376374</v>
      </c>
      <c r="Q7" s="95">
        <v>1.0951407669437434</v>
      </c>
    </row>
    <row r="8" spans="1:17" x14ac:dyDescent="0.25">
      <c r="A8" s="76" t="s">
        <v>81</v>
      </c>
      <c r="B8" s="95">
        <v>11.313232695859762</v>
      </c>
      <c r="C8" s="95">
        <v>12.739290354858724</v>
      </c>
      <c r="D8" s="95">
        <v>13.119952359704731</v>
      </c>
      <c r="E8" s="95">
        <v>10.303380770437263</v>
      </c>
      <c r="F8" s="95">
        <v>9.6347241698702479</v>
      </c>
      <c r="G8" s="95">
        <v>8.3736594247004401</v>
      </c>
      <c r="H8" s="95">
        <v>8.1752463323086442</v>
      </c>
      <c r="I8" s="95">
        <v>7.7539791425261075</v>
      </c>
      <c r="J8" s="95">
        <v>7.6095556929014325</v>
      </c>
      <c r="K8" s="95">
        <v>5.3242930300021225</v>
      </c>
      <c r="L8" s="95">
        <v>5.9743937978274291</v>
      </c>
      <c r="M8" s="95">
        <v>5.9302156378591713</v>
      </c>
      <c r="N8" s="95">
        <v>6.0608920995590463</v>
      </c>
      <c r="O8" s="95">
        <v>6.0673819659908856</v>
      </c>
      <c r="P8" s="95">
        <v>7.1561964987733155</v>
      </c>
      <c r="Q8" s="95">
        <v>6.4284995520546966</v>
      </c>
    </row>
    <row r="9" spans="1:17" x14ac:dyDescent="0.25">
      <c r="A9" s="76" t="s">
        <v>80</v>
      </c>
      <c r="B9" s="95">
        <v>6.898875506668408</v>
      </c>
      <c r="C9" s="95">
        <v>7.7684938128812071</v>
      </c>
      <c r="D9" s="95">
        <v>8.0006237311946968</v>
      </c>
      <c r="E9" s="95">
        <v>6.2830618925624391</v>
      </c>
      <c r="F9" s="95">
        <v>5.8753111843398349</v>
      </c>
      <c r="G9" s="95">
        <v>5.1063065225724777</v>
      </c>
      <c r="H9" s="95">
        <v>4.9853130576537348</v>
      </c>
      <c r="I9" s="95">
        <v>4.7284218599311449</v>
      </c>
      <c r="J9" s="95">
        <v>4.6403515951368162</v>
      </c>
      <c r="K9" s="95">
        <v>3.246785049197249</v>
      </c>
      <c r="L9" s="95">
        <v>3.6432203020191651</v>
      </c>
      <c r="M9" s="95">
        <v>3.6162802015254991</v>
      </c>
      <c r="N9" s="95">
        <v>3.6959674726314202</v>
      </c>
      <c r="O9" s="95">
        <v>3.6999250311623757</v>
      </c>
      <c r="P9" s="95">
        <v>4.3638905053514003</v>
      </c>
      <c r="Q9" s="95">
        <v>3.9201366485221563</v>
      </c>
    </row>
    <row r="10" spans="1:17" x14ac:dyDescent="0.25">
      <c r="A10" s="76" t="s">
        <v>79</v>
      </c>
      <c r="B10" s="95">
        <v>11.015396679418039</v>
      </c>
      <c r="C10" s="95">
        <v>12.401056751261416</v>
      </c>
      <c r="D10" s="95">
        <v>12.78215800735374</v>
      </c>
      <c r="E10" s="95">
        <v>10.035957460079862</v>
      </c>
      <c r="F10" s="95">
        <v>9.3789181253523601</v>
      </c>
      <c r="G10" s="95">
        <v>8.1513351881362865</v>
      </c>
      <c r="H10" s="95">
        <v>7.9581900481477428</v>
      </c>
      <c r="I10" s="95">
        <v>7.5481076823003272</v>
      </c>
      <c r="J10" s="95">
        <v>7.4075187369886688</v>
      </c>
      <c r="K10" s="95">
        <v>5.1829307744932187</v>
      </c>
      <c r="L10" s="95">
        <v>6.0222467676735949</v>
      </c>
      <c r="M10" s="95">
        <v>5.7933355853857833</v>
      </c>
      <c r="N10" s="95">
        <v>5.9153178704417808</v>
      </c>
      <c r="O10" s="95">
        <v>5.9094651116471208</v>
      </c>
      <c r="P10" s="95">
        <v>6.9712363933837089</v>
      </c>
      <c r="Q10" s="95">
        <v>6.262416394016471</v>
      </c>
    </row>
    <row r="11" spans="1:17" x14ac:dyDescent="0.25">
      <c r="A11" s="92" t="s">
        <v>125</v>
      </c>
      <c r="B11" s="91">
        <v>1.7885291882915715</v>
      </c>
      <c r="C11" s="91">
        <v>2.0263175043135337</v>
      </c>
      <c r="D11" s="91">
        <v>2.0412776474642556</v>
      </c>
      <c r="E11" s="91">
        <v>1.6123365603296367</v>
      </c>
      <c r="F11" s="91">
        <v>1.5325037494882716</v>
      </c>
      <c r="G11" s="91">
        <v>1.3319181991137419</v>
      </c>
      <c r="H11" s="91">
        <v>1.3003585194927234</v>
      </c>
      <c r="I11" s="91">
        <v>1.2333515625217053</v>
      </c>
      <c r="J11" s="91">
        <v>1.2103795008247042</v>
      </c>
      <c r="K11" s="91">
        <v>0.84688454884561637</v>
      </c>
      <c r="L11" s="91">
        <v>0.41026962592509003</v>
      </c>
      <c r="M11" s="91">
        <v>0.85434429376704379</v>
      </c>
      <c r="N11" s="91">
        <v>0.89771488074435801</v>
      </c>
      <c r="O11" s="91">
        <v>0.95135692272732275</v>
      </c>
      <c r="P11" s="91">
        <v>1.1164812261125652</v>
      </c>
      <c r="Q11" s="91">
        <v>1.0026515075342226</v>
      </c>
    </row>
    <row r="12" spans="1:17" x14ac:dyDescent="0.25">
      <c r="A12" s="92" t="s">
        <v>26</v>
      </c>
      <c r="B12" s="91">
        <v>2.9763393380286445</v>
      </c>
      <c r="C12" s="91">
        <v>3.3720492452154516</v>
      </c>
      <c r="D12" s="91">
        <v>3.3969448202239683</v>
      </c>
      <c r="E12" s="91">
        <v>2.6831324655287463</v>
      </c>
      <c r="F12" s="91">
        <v>2.5502805462377212</v>
      </c>
      <c r="G12" s="91">
        <v>2.2164807580496899</v>
      </c>
      <c r="H12" s="91">
        <v>2.1639614496892015</v>
      </c>
      <c r="I12" s="91">
        <v>2.0524533774363038</v>
      </c>
      <c r="J12" s="91">
        <v>2.0142249541307176</v>
      </c>
      <c r="K12" s="91">
        <v>1.4093232662898707</v>
      </c>
      <c r="L12" s="91">
        <v>1.5814028517609111</v>
      </c>
      <c r="M12" s="91">
        <v>1.4217372276647549</v>
      </c>
      <c r="N12" s="91">
        <v>1.4939113833782975</v>
      </c>
      <c r="O12" s="91">
        <v>1.5831785425453164</v>
      </c>
      <c r="P12" s="91">
        <v>1.8579663195899443</v>
      </c>
      <c r="Q12" s="91">
        <v>1.6685392353358293</v>
      </c>
    </row>
    <row r="13" spans="1:17" x14ac:dyDescent="0.25">
      <c r="A13" s="92" t="s">
        <v>126</v>
      </c>
      <c r="B13" s="91">
        <v>6.9603674088792283E-2</v>
      </c>
      <c r="C13" s="91">
        <v>0</v>
      </c>
      <c r="D13" s="91">
        <v>0.28954522707704605</v>
      </c>
      <c r="E13" s="91">
        <v>0.16846278354586494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0.56475119544304908</v>
      </c>
      <c r="N13" s="91">
        <v>0.42130562464908056</v>
      </c>
      <c r="O13" s="91">
        <v>8.7163737685607395E-2</v>
      </c>
      <c r="P13" s="91">
        <v>0.13837480221348528</v>
      </c>
      <c r="Q13" s="91">
        <v>0.12619232241816775</v>
      </c>
    </row>
    <row r="14" spans="1:17" x14ac:dyDescent="0.25">
      <c r="A14" s="90" t="s">
        <v>21</v>
      </c>
      <c r="B14" s="89">
        <v>6.1809244790090307</v>
      </c>
      <c r="C14" s="89">
        <v>7.0026900017324305</v>
      </c>
      <c r="D14" s="89">
        <v>7.0543903125884686</v>
      </c>
      <c r="E14" s="89">
        <v>5.5720256506756147</v>
      </c>
      <c r="F14" s="89">
        <v>5.2961338296263678</v>
      </c>
      <c r="G14" s="89">
        <v>4.6029362309728556</v>
      </c>
      <c r="H14" s="89">
        <v>4.4938700789658181</v>
      </c>
      <c r="I14" s="89">
        <v>4.2623027423423183</v>
      </c>
      <c r="J14" s="89">
        <v>4.1829142820332468</v>
      </c>
      <c r="K14" s="89">
        <v>2.9267229593577313</v>
      </c>
      <c r="L14" s="89">
        <v>4.0305742899875936</v>
      </c>
      <c r="M14" s="89">
        <v>2.952502868510936</v>
      </c>
      <c r="N14" s="89">
        <v>3.1023859816700443</v>
      </c>
      <c r="O14" s="89">
        <v>3.2877659086888738</v>
      </c>
      <c r="P14" s="89">
        <v>3.8584140454677138</v>
      </c>
      <c r="Q14" s="89">
        <v>3.4650333287282518</v>
      </c>
    </row>
    <row r="15" spans="1:17" x14ac:dyDescent="0.25">
      <c r="A15" s="74" t="s">
        <v>295</v>
      </c>
      <c r="B15" s="313">
        <v>46.852713098802582</v>
      </c>
      <c r="C15" s="313">
        <v>52.319305191577001</v>
      </c>
      <c r="D15" s="313">
        <v>54.159600120280402</v>
      </c>
      <c r="E15" s="313">
        <v>42.247522396784973</v>
      </c>
      <c r="F15" s="313">
        <v>39.943766973599409</v>
      </c>
      <c r="G15" s="313">
        <v>34.578003810896604</v>
      </c>
      <c r="H15" s="313">
        <v>33.753277802573209</v>
      </c>
      <c r="I15" s="313">
        <v>32.093183648478046</v>
      </c>
      <c r="J15" s="313">
        <v>31.482252870803798</v>
      </c>
      <c r="K15" s="313">
        <v>22.048168598511715</v>
      </c>
      <c r="L15" s="313">
        <v>24.784389606960318</v>
      </c>
      <c r="M15" s="313">
        <v>24.55494934181111</v>
      </c>
      <c r="N15" s="313">
        <v>25.079077462252556</v>
      </c>
      <c r="O15" s="313">
        <v>24.920430772367581</v>
      </c>
      <c r="P15" s="313">
        <v>29.612266699701337</v>
      </c>
      <c r="Q15" s="313">
        <v>26.617537251387986</v>
      </c>
    </row>
    <row r="16" spans="1:17" x14ac:dyDescent="0.25">
      <c r="A16" s="310" t="s">
        <v>301</v>
      </c>
      <c r="B16" s="309">
        <v>30.506095977512153</v>
      </c>
      <c r="C16" s="309">
        <v>33.912161325082181</v>
      </c>
      <c r="D16" s="309">
        <v>35.202433443053714</v>
      </c>
      <c r="E16" s="309">
        <v>27.360051676692564</v>
      </c>
      <c r="F16" s="309">
        <v>26.022445693630566</v>
      </c>
      <c r="G16" s="309">
        <v>22.478809159861385</v>
      </c>
      <c r="H16" s="309">
        <v>21.940772459569892</v>
      </c>
      <c r="I16" s="309">
        <v>20.889372004461158</v>
      </c>
      <c r="J16" s="309">
        <v>20.487120292958206</v>
      </c>
      <c r="K16" s="309">
        <v>14.355037736379677</v>
      </c>
      <c r="L16" s="309">
        <v>16.151920836063589</v>
      </c>
      <c r="M16" s="309">
        <v>15.986314090964624</v>
      </c>
      <c r="N16" s="309">
        <v>16.321626322650015</v>
      </c>
      <c r="O16" s="309">
        <v>16.153602351789598</v>
      </c>
      <c r="P16" s="309">
        <v>19.272197918743895</v>
      </c>
      <c r="Q16" s="309">
        <v>17.328925970521979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0.16997215409904107</v>
      </c>
      <c r="C18" s="83">
        <v>1.0207293239473816</v>
      </c>
      <c r="D18" s="83">
        <v>0.51074439267564142</v>
      </c>
      <c r="E18" s="83">
        <v>1.1936763282315268</v>
      </c>
      <c r="F18" s="83">
        <v>0.85037681005982746</v>
      </c>
      <c r="G18" s="83">
        <v>2.3124349973314868</v>
      </c>
      <c r="H18" s="83">
        <v>2.1356067688468721</v>
      </c>
      <c r="I18" s="83">
        <v>1.0829875709640995</v>
      </c>
      <c r="J18" s="83">
        <v>1.7999407690833464</v>
      </c>
      <c r="K18" s="83">
        <v>0.7182410628510173</v>
      </c>
      <c r="L18" s="83">
        <v>0.89222457267644906</v>
      </c>
      <c r="M18" s="83">
        <v>0.72657399796837741</v>
      </c>
      <c r="N18" s="83">
        <v>1.3037040258539097</v>
      </c>
      <c r="O18" s="83">
        <v>3.3406717864290005</v>
      </c>
      <c r="P18" s="83">
        <v>1.5703775586350077</v>
      </c>
      <c r="Q18" s="83">
        <v>1.0081143082985298</v>
      </c>
    </row>
    <row r="19" spans="1:17" x14ac:dyDescent="0.25">
      <c r="A19" s="154" t="s">
        <v>125</v>
      </c>
      <c r="B19" s="83">
        <v>2.4791850319636777</v>
      </c>
      <c r="C19" s="83">
        <v>7.264473522627986</v>
      </c>
      <c r="D19" s="83">
        <v>4.6794132735835463</v>
      </c>
      <c r="E19" s="83">
        <v>6.324233957366534</v>
      </c>
      <c r="F19" s="83">
        <v>0.89346755018464818</v>
      </c>
      <c r="G19" s="83">
        <v>0.86423277823719358</v>
      </c>
      <c r="H19" s="83">
        <v>1.0310068108900976</v>
      </c>
      <c r="I19" s="83">
        <v>0.96455297777931159</v>
      </c>
      <c r="J19" s="83">
        <v>0.36844498917427376</v>
      </c>
      <c r="K19" s="83">
        <v>0.55146936617308218</v>
      </c>
      <c r="L19" s="83">
        <v>0</v>
      </c>
      <c r="M19" s="83">
        <v>0.71630676750323774</v>
      </c>
      <c r="N19" s="83">
        <v>0.37564097096343108</v>
      </c>
      <c r="O19" s="83">
        <v>0.57939338519521866</v>
      </c>
      <c r="P19" s="83">
        <v>0.40061038901555318</v>
      </c>
      <c r="Q19" s="83">
        <v>0.56362641089661647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27.856938791449434</v>
      </c>
      <c r="C21" s="83">
        <v>25.626958478506815</v>
      </c>
      <c r="D21" s="83">
        <v>30.012275776794525</v>
      </c>
      <c r="E21" s="83">
        <v>19.842141391094501</v>
      </c>
      <c r="F21" s="83">
        <v>24.278601333386089</v>
      </c>
      <c r="G21" s="83">
        <v>19.302141384292703</v>
      </c>
      <c r="H21" s="83">
        <v>18.774158879832921</v>
      </c>
      <c r="I21" s="83">
        <v>18.841831455717745</v>
      </c>
      <c r="J21" s="83">
        <v>18.318734534700585</v>
      </c>
      <c r="K21" s="83">
        <v>13.085327307355577</v>
      </c>
      <c r="L21" s="83">
        <v>15.259696263387141</v>
      </c>
      <c r="M21" s="83">
        <v>14.543433325493009</v>
      </c>
      <c r="N21" s="83">
        <v>14.642281325832675</v>
      </c>
      <c r="O21" s="83">
        <v>12.23353718016538</v>
      </c>
      <c r="P21" s="83">
        <v>17.301209971093336</v>
      </c>
      <c r="Q21" s="83">
        <v>15.757185251326831</v>
      </c>
    </row>
    <row r="22" spans="1:17" x14ac:dyDescent="0.25">
      <c r="A22" s="152" t="s">
        <v>300</v>
      </c>
      <c r="B22" s="264">
        <v>16.346617121290432</v>
      </c>
      <c r="C22" s="264">
        <v>18.40714386649482</v>
      </c>
      <c r="D22" s="264">
        <v>18.957166677226688</v>
      </c>
      <c r="E22" s="264">
        <v>14.887470720092409</v>
      </c>
      <c r="F22" s="264">
        <v>13.92132127996884</v>
      </c>
      <c r="G22" s="264">
        <v>12.099194651035219</v>
      </c>
      <c r="H22" s="264">
        <v>11.812505343003318</v>
      </c>
      <c r="I22" s="264">
        <v>11.203811644016886</v>
      </c>
      <c r="J22" s="264">
        <v>10.995132577845594</v>
      </c>
      <c r="K22" s="264">
        <v>7.6931308621320396</v>
      </c>
      <c r="L22" s="264">
        <v>8.6324687708967289</v>
      </c>
      <c r="M22" s="264">
        <v>8.5686352508464854</v>
      </c>
      <c r="N22" s="264">
        <v>8.7574511396025425</v>
      </c>
      <c r="O22" s="264">
        <v>8.7668284205779816</v>
      </c>
      <c r="P22" s="264">
        <v>10.34006878095744</v>
      </c>
      <c r="Q22" s="264">
        <v>9.2886112808660073</v>
      </c>
    </row>
    <row r="23" spans="1:17" x14ac:dyDescent="0.25">
      <c r="A23" s="74" t="s">
        <v>294</v>
      </c>
      <c r="B23" s="313">
        <v>26.346419094301513</v>
      </c>
      <c r="C23" s="313">
        <v>29.667442690888095</v>
      </c>
      <c r="D23" s="313">
        <v>30.553933845323574</v>
      </c>
      <c r="E23" s="313">
        <v>23.994661399075696</v>
      </c>
      <c r="F23" s="313">
        <v>22.437484286016169</v>
      </c>
      <c r="G23" s="313">
        <v>19.50069856132659</v>
      </c>
      <c r="H23" s="313">
        <v>19.038631296691996</v>
      </c>
      <c r="I23" s="313">
        <v>18.057578203286507</v>
      </c>
      <c r="J23" s="313">
        <v>17.721242795613954</v>
      </c>
      <c r="K23" s="313">
        <v>12.399290222381826</v>
      </c>
      <c r="L23" s="313">
        <v>13.913254245142619</v>
      </c>
      <c r="M23" s="313">
        <v>13.810371510505261</v>
      </c>
      <c r="N23" s="313">
        <v>14.11469273488574</v>
      </c>
      <c r="O23" s="313">
        <v>14.129806429218384</v>
      </c>
      <c r="P23" s="313">
        <v>16.665453380699386</v>
      </c>
      <c r="Q23" s="313">
        <v>14.970782259958741</v>
      </c>
    </row>
    <row r="24" spans="1:17" x14ac:dyDescent="0.25">
      <c r="A24" s="310" t="s">
        <v>299</v>
      </c>
      <c r="B24" s="312">
        <v>21.611954431764801</v>
      </c>
      <c r="C24" s="312">
        <v>24.336188430295891</v>
      </c>
      <c r="D24" s="312">
        <v>25.063376681771249</v>
      </c>
      <c r="E24" s="312">
        <v>19.682808768293373</v>
      </c>
      <c r="F24" s="312">
        <v>18.405457159743712</v>
      </c>
      <c r="G24" s="312">
        <v>15.996413295730465</v>
      </c>
      <c r="H24" s="312">
        <v>15.617379749199921</v>
      </c>
      <c r="I24" s="312">
        <v>14.812622386389762</v>
      </c>
      <c r="J24" s="312">
        <v>14.536726619363858</v>
      </c>
      <c r="K24" s="312">
        <v>10.171131580090249</v>
      </c>
      <c r="L24" s="312">
        <v>11.413035512238455</v>
      </c>
      <c r="M24" s="312">
        <v>11.328640856371203</v>
      </c>
      <c r="N24" s="312">
        <v>11.578275404823078</v>
      </c>
      <c r="O24" s="312">
        <v>11.590673160739872</v>
      </c>
      <c r="P24" s="312">
        <v>13.670663089325785</v>
      </c>
      <c r="Q24" s="312">
        <v>12.280525214907918</v>
      </c>
    </row>
    <row r="25" spans="1:17" x14ac:dyDescent="0.25">
      <c r="A25" s="149" t="s">
        <v>298</v>
      </c>
      <c r="B25" s="148">
        <v>4.7344646625367117</v>
      </c>
      <c r="C25" s="148">
        <v>5.3312542605922042</v>
      </c>
      <c r="D25" s="148">
        <v>5.4905571635523236</v>
      </c>
      <c r="E25" s="148">
        <v>4.3118526307823215</v>
      </c>
      <c r="F25" s="148">
        <v>4.0320271262724576</v>
      </c>
      <c r="G25" s="148">
        <v>3.5042852655961272</v>
      </c>
      <c r="H25" s="148">
        <v>3.4212515474920728</v>
      </c>
      <c r="I25" s="148">
        <v>3.2449558168967436</v>
      </c>
      <c r="J25" s="148">
        <v>3.1845161762500949</v>
      </c>
      <c r="K25" s="148">
        <v>2.2281586422915765</v>
      </c>
      <c r="L25" s="148">
        <v>2.5002187329041643</v>
      </c>
      <c r="M25" s="148">
        <v>2.4817306541340574</v>
      </c>
      <c r="N25" s="148">
        <v>2.5364173300626627</v>
      </c>
      <c r="O25" s="148">
        <v>2.5391332684785128</v>
      </c>
      <c r="P25" s="148">
        <v>2.9947902913736004</v>
      </c>
      <c r="Q25" s="148">
        <v>2.6902570450508225</v>
      </c>
    </row>
    <row r="26" spans="1:17" x14ac:dyDescent="0.25">
      <c r="A26" s="127" t="s">
        <v>293</v>
      </c>
      <c r="B26" s="311">
        <v>46.478571513856359</v>
      </c>
      <c r="C26" s="311">
        <v>51.765668034247874</v>
      </c>
      <c r="D26" s="311">
        <v>53.691709885064967</v>
      </c>
      <c r="E26" s="311">
        <v>41.793994210291686</v>
      </c>
      <c r="F26" s="311">
        <v>39.632792616284213</v>
      </c>
      <c r="G26" s="311">
        <v>34.268157576284324</v>
      </c>
      <c r="H26" s="311">
        <v>33.449219578314292</v>
      </c>
      <c r="I26" s="311">
        <v>31.827567430557707</v>
      </c>
      <c r="J26" s="311">
        <v>31.217796243624257</v>
      </c>
      <c r="K26" s="311">
        <v>21.869028290555242</v>
      </c>
      <c r="L26" s="311">
        <v>24.491907662819369</v>
      </c>
      <c r="M26" s="311">
        <v>24.398113971874018</v>
      </c>
      <c r="N26" s="311">
        <v>24.902070996607286</v>
      </c>
      <c r="O26" s="311">
        <v>24.664391707392657</v>
      </c>
      <c r="P26" s="311">
        <v>29.375860374058139</v>
      </c>
      <c r="Q26" s="311">
        <v>26.410016274077005</v>
      </c>
    </row>
    <row r="27" spans="1:17" x14ac:dyDescent="0.25">
      <c r="A27" s="310" t="s">
        <v>297</v>
      </c>
      <c r="B27" s="309">
        <v>39.256940294152464</v>
      </c>
      <c r="C27" s="309">
        <v>43.663769075077447</v>
      </c>
      <c r="D27" s="309">
        <v>45.236763262734456</v>
      </c>
      <c r="E27" s="309">
        <v>35.176722508685671</v>
      </c>
      <c r="F27" s="309">
        <v>33.505327149261952</v>
      </c>
      <c r="G27" s="309">
        <v>28.942700609087318</v>
      </c>
      <c r="H27" s="309">
        <v>28.249948825730215</v>
      </c>
      <c r="I27" s="309">
        <v>26.896213030561494</v>
      </c>
      <c r="J27" s="309">
        <v>26.378291873229411</v>
      </c>
      <c r="K27" s="309">
        <v>18.482899004190369</v>
      </c>
      <c r="L27" s="309">
        <v>21.218063257865147</v>
      </c>
      <c r="M27" s="309">
        <v>20.410215997630473</v>
      </c>
      <c r="N27" s="309">
        <v>20.8860348769498</v>
      </c>
      <c r="O27" s="309">
        <v>20.772273144437932</v>
      </c>
      <c r="P27" s="309">
        <v>24.771656174445809</v>
      </c>
      <c r="Q27" s="309">
        <v>22.273279175520642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0.21872961751819353</v>
      </c>
      <c r="C29" s="83">
        <v>1.3142450303229201</v>
      </c>
      <c r="D29" s="83">
        <v>0.65633028513817515</v>
      </c>
      <c r="E29" s="83">
        <v>1.5347054698422693</v>
      </c>
      <c r="F29" s="83">
        <v>1.0949068183923334</v>
      </c>
      <c r="G29" s="83">
        <v>2.9773869838820932</v>
      </c>
      <c r="H29" s="83">
        <v>2.7497109339690882</v>
      </c>
      <c r="I29" s="83">
        <v>1.3944059405845275</v>
      </c>
      <c r="J29" s="83">
        <v>2.3175225352547502</v>
      </c>
      <c r="K29" s="83">
        <v>0.92477479120063122</v>
      </c>
      <c r="L29" s="83">
        <v>1.1720759168780308</v>
      </c>
      <c r="M29" s="83">
        <v>0.92763923893989297</v>
      </c>
      <c r="N29" s="83">
        <v>1.6682901087753628</v>
      </c>
      <c r="O29" s="83">
        <v>4.2958434485625911</v>
      </c>
      <c r="P29" s="83">
        <v>2.0184959240553217</v>
      </c>
      <c r="Q29" s="83">
        <v>1.2957532086966199</v>
      </c>
    </row>
    <row r="30" spans="1:17" x14ac:dyDescent="0.25">
      <c r="A30" s="154" t="s">
        <v>125</v>
      </c>
      <c r="B30" s="83">
        <v>3.1903531297383556</v>
      </c>
      <c r="C30" s="83">
        <v>9.3534083924470757</v>
      </c>
      <c r="D30" s="83">
        <v>6.0132635662255893</v>
      </c>
      <c r="E30" s="83">
        <v>8.131045424442803</v>
      </c>
      <c r="F30" s="83">
        <v>1.1503885114654533</v>
      </c>
      <c r="G30" s="83">
        <v>1.11274713794639</v>
      </c>
      <c r="H30" s="83">
        <v>1.3274778588718621</v>
      </c>
      <c r="I30" s="83">
        <v>1.2419149012270183</v>
      </c>
      <c r="J30" s="83">
        <v>0.47439314675222688</v>
      </c>
      <c r="K30" s="83">
        <v>0.71004707797114797</v>
      </c>
      <c r="L30" s="83">
        <v>0</v>
      </c>
      <c r="M30" s="83">
        <v>0.91453075187410982</v>
      </c>
      <c r="N30" s="83">
        <v>0.4806904817975069</v>
      </c>
      <c r="O30" s="83">
        <v>0.74505471864746475</v>
      </c>
      <c r="P30" s="83">
        <v>0.51492740259545167</v>
      </c>
      <c r="Q30" s="83">
        <v>0.72444238159665375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35.847857546895916</v>
      </c>
      <c r="C32" s="83">
        <v>32.996115652307452</v>
      </c>
      <c r="D32" s="83">
        <v>38.567169411370692</v>
      </c>
      <c r="E32" s="83">
        <v>25.510971614400603</v>
      </c>
      <c r="F32" s="83">
        <v>31.260031819404166</v>
      </c>
      <c r="G32" s="83">
        <v>24.852566487258834</v>
      </c>
      <c r="H32" s="83">
        <v>24.172760032889265</v>
      </c>
      <c r="I32" s="83">
        <v>24.259892188749948</v>
      </c>
      <c r="J32" s="83">
        <v>23.586376191222435</v>
      </c>
      <c r="K32" s="83">
        <v>16.848077135018588</v>
      </c>
      <c r="L32" s="83">
        <v>20.045987340987118</v>
      </c>
      <c r="M32" s="83">
        <v>18.56804600681647</v>
      </c>
      <c r="N32" s="83">
        <v>18.737054286376932</v>
      </c>
      <c r="O32" s="83">
        <v>15.731374977227874</v>
      </c>
      <c r="P32" s="83">
        <v>22.238232847795036</v>
      </c>
      <c r="Q32" s="83">
        <v>20.253083585227369</v>
      </c>
    </row>
    <row r="33" spans="1:17" x14ac:dyDescent="0.25">
      <c r="A33" s="152" t="s">
        <v>296</v>
      </c>
      <c r="B33" s="264">
        <v>7.2216312197038945</v>
      </c>
      <c r="C33" s="264">
        <v>8.1018989591704251</v>
      </c>
      <c r="D33" s="264">
        <v>8.4549466223305068</v>
      </c>
      <c r="E33" s="264">
        <v>6.6172717016060174</v>
      </c>
      <c r="F33" s="264">
        <v>6.1274654670222608</v>
      </c>
      <c r="G33" s="264">
        <v>5.3254569671970078</v>
      </c>
      <c r="H33" s="264">
        <v>5.1992707525840762</v>
      </c>
      <c r="I33" s="264">
        <v>4.9313543999962128</v>
      </c>
      <c r="J33" s="264">
        <v>4.8395043703948453</v>
      </c>
      <c r="K33" s="264">
        <v>3.3861292863648726</v>
      </c>
      <c r="L33" s="264">
        <v>3.2738444049542208</v>
      </c>
      <c r="M33" s="264">
        <v>3.9878979742435439</v>
      </c>
      <c r="N33" s="264">
        <v>4.0160361196574863</v>
      </c>
      <c r="O33" s="264">
        <v>3.8921185629547246</v>
      </c>
      <c r="P33" s="264">
        <v>4.6042041996123304</v>
      </c>
      <c r="Q33" s="264">
        <v>4.1367370985563623</v>
      </c>
    </row>
    <row r="34" spans="1:17" x14ac:dyDescent="0.25">
      <c r="A34" s="86" t="s">
        <v>292</v>
      </c>
      <c r="B34" s="85">
        <v>108.48607194609262</v>
      </c>
      <c r="C34" s="85">
        <v>146.74232962697752</v>
      </c>
      <c r="D34" s="85">
        <v>154.08306981276445</v>
      </c>
      <c r="E34" s="85">
        <v>106.80260548353394</v>
      </c>
      <c r="F34" s="85">
        <v>108.64879326944219</v>
      </c>
      <c r="G34" s="85">
        <v>92.559108306091119</v>
      </c>
      <c r="H34" s="85">
        <v>95.839244099116513</v>
      </c>
      <c r="I34" s="85">
        <v>81.770080270913823</v>
      </c>
      <c r="J34" s="85">
        <v>63.853943121803553</v>
      </c>
      <c r="K34" s="85">
        <v>38.032667083426261</v>
      </c>
      <c r="L34" s="85">
        <v>20.871547093634376</v>
      </c>
      <c r="M34" s="85">
        <v>40.849627139354716</v>
      </c>
      <c r="N34" s="85">
        <v>35.977902850336356</v>
      </c>
      <c r="O34" s="85">
        <v>41.059738850980246</v>
      </c>
      <c r="P34" s="85">
        <v>49.580157836320339</v>
      </c>
      <c r="Q34" s="85">
        <v>30.243691285964566</v>
      </c>
    </row>
    <row r="35" spans="1:17" x14ac:dyDescent="0.25">
      <c r="A35" s="150" t="s">
        <v>33</v>
      </c>
      <c r="B35" s="87">
        <v>1.7351124939736806</v>
      </c>
      <c r="C35" s="87">
        <v>0.90193087356448765</v>
      </c>
      <c r="D35" s="87">
        <v>0.90185872378433818</v>
      </c>
      <c r="E35" s="87">
        <v>0.6764177169848653</v>
      </c>
      <c r="F35" s="87">
        <v>3.1561470390250661</v>
      </c>
      <c r="G35" s="87">
        <v>0.38775222952587712</v>
      </c>
      <c r="H35" s="87">
        <v>0.67664318504783216</v>
      </c>
      <c r="I35" s="87">
        <v>0.41147240736682322</v>
      </c>
      <c r="J35" s="87">
        <v>9.1440853661215321E-2</v>
      </c>
      <c r="K35" s="87">
        <v>9.1399690870090894E-2</v>
      </c>
      <c r="L35" s="87">
        <v>8.7397578557786987E-2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3.8094454585888561E-15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5.0402491902542881</v>
      </c>
      <c r="C38" s="87">
        <v>15.753792499219244</v>
      </c>
      <c r="D38" s="87">
        <v>14.324788800202906</v>
      </c>
      <c r="E38" s="87">
        <v>14.113797275481923</v>
      </c>
      <c r="F38" s="87">
        <v>3.2392183535970949</v>
      </c>
      <c r="G38" s="87">
        <v>4.0659825599385879</v>
      </c>
      <c r="H38" s="87">
        <v>4.0690465791570825</v>
      </c>
      <c r="I38" s="87">
        <v>3.966854738478498</v>
      </c>
      <c r="J38" s="87">
        <v>1.6808476407938997</v>
      </c>
      <c r="K38" s="87">
        <v>0.95613925057786442</v>
      </c>
      <c r="L38" s="87">
        <v>7.5923569593270179E-2</v>
      </c>
      <c r="M38" s="87">
        <v>2.0191435023618687</v>
      </c>
      <c r="N38" s="87">
        <v>1.0198319237905016</v>
      </c>
      <c r="O38" s="87">
        <v>1.9075448371316435</v>
      </c>
      <c r="P38" s="87">
        <v>1.4435570163961711</v>
      </c>
      <c r="Q38" s="87">
        <v>1.1332365536116495</v>
      </c>
    </row>
    <row r="39" spans="1:17" x14ac:dyDescent="0.25">
      <c r="A39" s="150" t="s">
        <v>29</v>
      </c>
      <c r="B39" s="87">
        <v>8.8913029352941066</v>
      </c>
      <c r="C39" s="87">
        <v>12.888641025483743</v>
      </c>
      <c r="D39" s="87">
        <v>6.6543156523153977</v>
      </c>
      <c r="E39" s="87">
        <v>7.5412859822435045</v>
      </c>
      <c r="F39" s="87">
        <v>6.2310726646743699</v>
      </c>
      <c r="G39" s="87">
        <v>4.4456110083417926</v>
      </c>
      <c r="H39" s="87">
        <v>2.2338987691245231</v>
      </c>
      <c r="I39" s="87">
        <v>0.47130072521164645</v>
      </c>
      <c r="J39" s="87">
        <v>0.46934204587736333</v>
      </c>
      <c r="K39" s="87">
        <v>0</v>
      </c>
      <c r="L39" s="87">
        <v>1.3527716508988026</v>
      </c>
      <c r="M39" s="87">
        <v>0.4508905901481764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2.5183193653200955</v>
      </c>
      <c r="C40" s="87">
        <v>2.0189946846023203</v>
      </c>
      <c r="D40" s="87">
        <v>14.687541553936263</v>
      </c>
      <c r="E40" s="87">
        <v>8.1110903324760084</v>
      </c>
      <c r="F40" s="87">
        <v>2.5057761501425793</v>
      </c>
      <c r="G40" s="87">
        <v>4.0537093689944488</v>
      </c>
      <c r="H40" s="87">
        <v>4.0627731893398291</v>
      </c>
      <c r="I40" s="87">
        <v>3.6014956228661847</v>
      </c>
      <c r="J40" s="87">
        <v>3.0114903324725835</v>
      </c>
      <c r="K40" s="87">
        <v>4.0639255907828202</v>
      </c>
      <c r="L40" s="87">
        <v>1.5557431741213641</v>
      </c>
      <c r="M40" s="87">
        <v>1.5465262118766696</v>
      </c>
      <c r="N40" s="87">
        <v>1.0816573179679909</v>
      </c>
      <c r="O40" s="87">
        <v>1.0951478218038144</v>
      </c>
      <c r="P40" s="87">
        <v>1.1593118551141315</v>
      </c>
      <c r="Q40" s="87">
        <v>1.188394243301651</v>
      </c>
    </row>
    <row r="41" spans="1:17" x14ac:dyDescent="0.25">
      <c r="A41" s="150" t="s">
        <v>26</v>
      </c>
      <c r="B41" s="87">
        <v>47.951725602046167</v>
      </c>
      <c r="C41" s="87">
        <v>54.039185480546074</v>
      </c>
      <c r="D41" s="87">
        <v>85.162495326994346</v>
      </c>
      <c r="E41" s="87">
        <v>43.45251598378902</v>
      </c>
      <c r="F41" s="87">
        <v>58.981473652732511</v>
      </c>
      <c r="G41" s="87">
        <v>63.797614156831472</v>
      </c>
      <c r="H41" s="87">
        <v>55.365087811362216</v>
      </c>
      <c r="I41" s="87">
        <v>57.595237878306577</v>
      </c>
      <c r="J41" s="87">
        <v>41.959545112286236</v>
      </c>
      <c r="K41" s="87">
        <v>15.680119339960921</v>
      </c>
      <c r="L41" s="87">
        <v>8.83856249485709</v>
      </c>
      <c r="M41" s="87">
        <v>30.742472759451015</v>
      </c>
      <c r="N41" s="87">
        <v>23.082111436912118</v>
      </c>
      <c r="O41" s="87">
        <v>27.585324881576874</v>
      </c>
      <c r="P41" s="87">
        <v>33.887214227607025</v>
      </c>
      <c r="Q41" s="87">
        <v>20.77340064496336</v>
      </c>
    </row>
    <row r="42" spans="1:17" x14ac:dyDescent="0.25">
      <c r="A42" s="150" t="s">
        <v>25</v>
      </c>
      <c r="B42" s="87">
        <v>6.2854705939871733E-2</v>
      </c>
      <c r="C42" s="87">
        <v>8.3625922462752893</v>
      </c>
      <c r="D42" s="87">
        <v>7.1065000354535242</v>
      </c>
      <c r="E42" s="87">
        <v>1.4211673996709084</v>
      </c>
      <c r="F42" s="87">
        <v>1.156636645974819</v>
      </c>
      <c r="G42" s="87">
        <v>0.95525289737051666</v>
      </c>
      <c r="H42" s="87">
        <v>1.4719107865396452</v>
      </c>
      <c r="I42" s="87">
        <v>1.3352373401760262</v>
      </c>
      <c r="J42" s="87">
        <v>0.32023279868316812</v>
      </c>
      <c r="K42" s="87">
        <v>0.26664717703685137</v>
      </c>
      <c r="L42" s="87">
        <v>0.33144459344707783</v>
      </c>
      <c r="M42" s="87">
        <v>0.40790012899943551</v>
      </c>
      <c r="N42" s="87">
        <v>0.17051007538985158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0.6805322305167737</v>
      </c>
      <c r="C43" s="87">
        <v>1.0567650245892899</v>
      </c>
      <c r="D43" s="87">
        <v>0.82719793897469307</v>
      </c>
      <c r="E43" s="87">
        <v>0.74341610893426158</v>
      </c>
      <c r="F43" s="87">
        <v>2.5734041071192268</v>
      </c>
      <c r="G43" s="87">
        <v>0.49395889154786599</v>
      </c>
      <c r="H43" s="87">
        <v>6.6174272624299082</v>
      </c>
      <c r="I43" s="87">
        <v>1.4445248603937271</v>
      </c>
      <c r="J43" s="87">
        <v>1.63195623990195</v>
      </c>
      <c r="K43" s="87">
        <v>0.37214068785279414</v>
      </c>
      <c r="L43" s="87">
        <v>1.0687379466684459</v>
      </c>
      <c r="M43" s="87">
        <v>0.8571861321746147</v>
      </c>
      <c r="N43" s="87">
        <v>1.5921024974668783</v>
      </c>
      <c r="O43" s="87">
        <v>1.5578549499093737</v>
      </c>
      <c r="P43" s="87">
        <v>2.0971949130939436</v>
      </c>
      <c r="Q43" s="87">
        <v>1.2934679196038867</v>
      </c>
    </row>
    <row r="44" spans="1:17" x14ac:dyDescent="0.25">
      <c r="A44" s="150" t="s">
        <v>22</v>
      </c>
      <c r="B44" s="87">
        <v>41.605975422747633</v>
      </c>
      <c r="C44" s="87">
        <v>51.720427792697073</v>
      </c>
      <c r="D44" s="87">
        <v>24.418371781102948</v>
      </c>
      <c r="E44" s="87">
        <v>30.742914683953458</v>
      </c>
      <c r="F44" s="87">
        <v>30.805064656176519</v>
      </c>
      <c r="G44" s="87">
        <v>14.359227193540558</v>
      </c>
      <c r="H44" s="87">
        <v>21.342456516115469</v>
      </c>
      <c r="I44" s="87">
        <v>12.943956698114347</v>
      </c>
      <c r="J44" s="87">
        <v>14.68908809812714</v>
      </c>
      <c r="K44" s="87">
        <v>16.602295346344913</v>
      </c>
      <c r="L44" s="87">
        <v>7.5609660854905396</v>
      </c>
      <c r="M44" s="87">
        <v>4.8255078143429335</v>
      </c>
      <c r="N44" s="87">
        <v>9.0316895988090131</v>
      </c>
      <c r="O44" s="87">
        <v>8.9138663605585382</v>
      </c>
      <c r="P44" s="87">
        <v>10.992879824109066</v>
      </c>
      <c r="Q44" s="87">
        <v>5.8551919244840178</v>
      </c>
    </row>
    <row r="45" spans="1:17" x14ac:dyDescent="0.25">
      <c r="A45" s="86" t="s">
        <v>291</v>
      </c>
      <c r="B45" s="85">
        <v>16.768992919484109</v>
      </c>
      <c r="C45" s="85">
        <v>18.882761055384044</v>
      </c>
      <c r="D45" s="85">
        <v>19.446995756073566</v>
      </c>
      <c r="E45" s="85">
        <v>15.272144030895916</v>
      </c>
      <c r="F45" s="85">
        <v>14.28103051790524</v>
      </c>
      <c r="G45" s="85">
        <v>12.411822454103762</v>
      </c>
      <c r="H45" s="85">
        <v>12.117725458939102</v>
      </c>
      <c r="I45" s="85">
        <v>11.493303888855108</v>
      </c>
      <c r="J45" s="85">
        <v>11.279232820994022</v>
      </c>
      <c r="K45" s="85">
        <v>7.8919115801479585</v>
      </c>
      <c r="L45" s="85">
        <v>8.8555207859060392</v>
      </c>
      <c r="M45" s="85">
        <v>8.7900378888756734</v>
      </c>
      <c r="N45" s="85">
        <v>8.9837325400773942</v>
      </c>
      <c r="O45" s="85">
        <v>8.9933521180680174</v>
      </c>
      <c r="P45" s="85">
        <v>10.607243008648027</v>
      </c>
      <c r="Q45" s="85">
        <v>9.5286171839073628</v>
      </c>
    </row>
    <row r="46" spans="1:17" x14ac:dyDescent="0.25">
      <c r="A46" s="86" t="s">
        <v>290</v>
      </c>
      <c r="B46" s="85">
        <v>30.769747222015816</v>
      </c>
      <c r="C46" s="85">
        <v>13.537192160756989</v>
      </c>
      <c r="D46" s="85">
        <v>9.1571145558042382</v>
      </c>
      <c r="E46" s="85">
        <v>19.850332873338573</v>
      </c>
      <c r="F46" s="85">
        <v>11.916467455639488</v>
      </c>
      <c r="G46" s="85">
        <v>11.645525816819752</v>
      </c>
      <c r="H46" s="85">
        <v>6.531036695998746</v>
      </c>
      <c r="I46" s="85">
        <v>14.402123091389839</v>
      </c>
      <c r="J46" s="85">
        <v>28.153557287080357</v>
      </c>
      <c r="K46" s="85">
        <v>25.562045537249503</v>
      </c>
      <c r="L46" s="85">
        <v>46.292233016422216</v>
      </c>
      <c r="M46" s="85">
        <v>29.073935388924607</v>
      </c>
      <c r="N46" s="85">
        <v>34.865715526970476</v>
      </c>
      <c r="O46" s="85">
        <v>30.656206419819028</v>
      </c>
      <c r="P46" s="85">
        <v>35.244650697816894</v>
      </c>
      <c r="Q46" s="85">
        <v>43.400617825737463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0.99999999999999989</v>
      </c>
      <c r="D50" s="77">
        <f t="shared" si="0"/>
        <v>1.0000000000000002</v>
      </c>
      <c r="E50" s="77">
        <f t="shared" si="0"/>
        <v>0.99999999999999989</v>
      </c>
      <c r="F50" s="77">
        <f t="shared" si="0"/>
        <v>1.0000000000000002</v>
      </c>
      <c r="G50" s="77">
        <f t="shared" si="0"/>
        <v>1.0000000000000002</v>
      </c>
      <c r="H50" s="77">
        <f t="shared" si="0"/>
        <v>0.99999999999999989</v>
      </c>
      <c r="I50" s="77">
        <f t="shared" si="0"/>
        <v>1</v>
      </c>
      <c r="J50" s="77">
        <f t="shared" si="0"/>
        <v>0.99999999999999978</v>
      </c>
      <c r="K50" s="77">
        <f t="shared" si="0"/>
        <v>1.0000000000000002</v>
      </c>
      <c r="L50" s="77">
        <f t="shared" si="0"/>
        <v>1</v>
      </c>
      <c r="M50" s="77">
        <f t="shared" si="0"/>
        <v>1.0000000000000002</v>
      </c>
      <c r="N50" s="77">
        <f t="shared" si="0"/>
        <v>1.0000000000000002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76" t="s">
        <v>83</v>
      </c>
      <c r="B51" s="75">
        <f t="shared" ref="B51:Q51" si="1">IF(B$6=0,0,B$6/B$5)</f>
        <v>2.1592023523895849E-2</v>
      </c>
      <c r="C51" s="75">
        <f t="shared" si="1"/>
        <v>2.1442877553579119E-2</v>
      </c>
      <c r="D51" s="75">
        <f t="shared" si="1"/>
        <v>2.1511121651415596E-2</v>
      </c>
      <c r="E51" s="75">
        <f t="shared" si="1"/>
        <v>2.1677586986881357E-2</v>
      </c>
      <c r="F51" s="75">
        <f t="shared" si="1"/>
        <v>2.1426707145234633E-2</v>
      </c>
      <c r="G51" s="75">
        <f t="shared" si="1"/>
        <v>2.1508996580234783E-2</v>
      </c>
      <c r="H51" s="75">
        <f t="shared" si="1"/>
        <v>2.1450314809360192E-2</v>
      </c>
      <c r="I51" s="75">
        <f t="shared" si="1"/>
        <v>2.1524105463415818E-2</v>
      </c>
      <c r="J51" s="75">
        <f t="shared" si="1"/>
        <v>2.1771382253604053E-2</v>
      </c>
      <c r="K51" s="75">
        <f t="shared" si="1"/>
        <v>2.1881196987389485E-2</v>
      </c>
      <c r="L51" s="75">
        <f t="shared" si="1"/>
        <v>2.2429130870554391E-2</v>
      </c>
      <c r="M51" s="75">
        <f t="shared" si="1"/>
        <v>2.1996440121563602E-2</v>
      </c>
      <c r="N51" s="75">
        <f t="shared" si="1"/>
        <v>2.2087110020806291E-2</v>
      </c>
      <c r="O51" s="75">
        <f t="shared" si="1"/>
        <v>2.2042278218783469E-2</v>
      </c>
      <c r="P51" s="75">
        <f t="shared" si="1"/>
        <v>2.1958033799796009E-2</v>
      </c>
      <c r="Q51" s="75">
        <f t="shared" si="1"/>
        <v>2.2278012222707391E-2</v>
      </c>
    </row>
    <row r="52" spans="1:17" x14ac:dyDescent="0.25">
      <c r="A52" s="76" t="s">
        <v>82</v>
      </c>
      <c r="B52" s="75">
        <f t="shared" ref="B52:Q52" si="2">IF(B$7=0,0,B$7/B$5)</f>
        <v>6.1451226908628993E-3</v>
      </c>
      <c r="C52" s="75">
        <f t="shared" si="2"/>
        <v>6.1026755211740641E-3</v>
      </c>
      <c r="D52" s="75">
        <f t="shared" si="2"/>
        <v>6.1220978950737755E-3</v>
      </c>
      <c r="E52" s="75">
        <f t="shared" si="2"/>
        <v>6.1694741823902751E-3</v>
      </c>
      <c r="F52" s="75">
        <f t="shared" si="2"/>
        <v>6.0980733983981138E-3</v>
      </c>
      <c r="G52" s="75">
        <f t="shared" si="2"/>
        <v>6.1214930965879603E-3</v>
      </c>
      <c r="H52" s="75">
        <f t="shared" si="2"/>
        <v>6.1047921754657508E-3</v>
      </c>
      <c r="I52" s="75">
        <f t="shared" si="2"/>
        <v>6.1257931076900505E-3</v>
      </c>
      <c r="J52" s="75">
        <f t="shared" si="2"/>
        <v>6.1961684577644819E-3</v>
      </c>
      <c r="K52" s="75">
        <f t="shared" si="2"/>
        <v>6.2274218977965866E-3</v>
      </c>
      <c r="L52" s="75">
        <f t="shared" si="2"/>
        <v>6.3833647131979745E-3</v>
      </c>
      <c r="M52" s="75">
        <f t="shared" si="2"/>
        <v>6.2602202688244726E-3</v>
      </c>
      <c r="N52" s="75">
        <f t="shared" si="2"/>
        <v>6.2860250598667684E-3</v>
      </c>
      <c r="O52" s="75">
        <f t="shared" si="2"/>
        <v>6.2732658609163843E-3</v>
      </c>
      <c r="P52" s="75">
        <f t="shared" si="2"/>
        <v>6.2492897713143395E-3</v>
      </c>
      <c r="Q52" s="75">
        <f t="shared" si="2"/>
        <v>6.3403561164877388E-3</v>
      </c>
    </row>
    <row r="53" spans="1:17" x14ac:dyDescent="0.25">
      <c r="A53" s="76" t="s">
        <v>81</v>
      </c>
      <c r="B53" s="75">
        <f t="shared" ref="B53:Q53" si="3">IF(B$8=0,0,B$8/B$5)</f>
        <v>3.6072000657758889E-2</v>
      </c>
      <c r="C53" s="75">
        <f t="shared" si="3"/>
        <v>3.5822834870522083E-2</v>
      </c>
      <c r="D53" s="75">
        <f t="shared" si="3"/>
        <v>3.5936844617654923E-2</v>
      </c>
      <c r="E53" s="75">
        <f t="shared" si="3"/>
        <v>3.6214944430012462E-2</v>
      </c>
      <c r="F53" s="75">
        <f t="shared" si="3"/>
        <v>3.5795820312123097E-2</v>
      </c>
      <c r="G53" s="75">
        <f t="shared" si="3"/>
        <v>3.5933294437703191E-2</v>
      </c>
      <c r="H53" s="75">
        <f t="shared" si="3"/>
        <v>3.5835259676151344E-2</v>
      </c>
      <c r="I53" s="75">
        <f t="shared" si="3"/>
        <v>3.5958535594162698E-2</v>
      </c>
      <c r="J53" s="75">
        <f t="shared" si="3"/>
        <v>3.6371640393184773E-2</v>
      </c>
      <c r="K53" s="75">
        <f t="shared" si="3"/>
        <v>3.6555098749691081E-2</v>
      </c>
      <c r="L53" s="75">
        <f t="shared" si="3"/>
        <v>3.7470486386799701E-2</v>
      </c>
      <c r="M53" s="75">
        <f t="shared" si="3"/>
        <v>3.6747625883941856E-2</v>
      </c>
      <c r="N53" s="75">
        <f t="shared" si="3"/>
        <v>3.6899100555201902E-2</v>
      </c>
      <c r="O53" s="75">
        <f t="shared" si="3"/>
        <v>3.6824203786482365E-2</v>
      </c>
      <c r="P53" s="75">
        <f t="shared" si="3"/>
        <v>3.6683463631500358E-2</v>
      </c>
      <c r="Q53" s="75">
        <f t="shared" si="3"/>
        <v>3.7218025011028055E-2</v>
      </c>
    </row>
    <row r="54" spans="1:17" x14ac:dyDescent="0.25">
      <c r="A54" s="76" t="s">
        <v>80</v>
      </c>
      <c r="B54" s="75">
        <f t="shared" ref="B54:Q54" si="4">IF(B$9=0,0,B$9/B$5)</f>
        <v>2.1996917106231886E-2</v>
      </c>
      <c r="C54" s="75">
        <f t="shared" si="4"/>
        <v>2.1844974350975307E-2</v>
      </c>
      <c r="D54" s="75">
        <f t="shared" si="4"/>
        <v>2.19144981619992E-2</v>
      </c>
      <c r="E54" s="75">
        <f t="shared" si="4"/>
        <v>2.208408505510576E-2</v>
      </c>
      <c r="F54" s="75">
        <f t="shared" si="4"/>
        <v>2.1828500715165587E-2</v>
      </c>
      <c r="G54" s="75">
        <f t="shared" si="4"/>
        <v>2.1912333241487812E-2</v>
      </c>
      <c r="H54" s="75">
        <f t="shared" si="4"/>
        <v>2.1852551070162051E-2</v>
      </c>
      <c r="I54" s="75">
        <f t="shared" si="4"/>
        <v>2.1927725446416312E-2</v>
      </c>
      <c r="J54" s="75">
        <f t="shared" si="4"/>
        <v>2.2179639170484197E-2</v>
      </c>
      <c r="K54" s="75">
        <f t="shared" si="4"/>
        <v>2.2291513149939973E-2</v>
      </c>
      <c r="L54" s="75">
        <f t="shared" si="4"/>
        <v>2.2849721888196266E-2</v>
      </c>
      <c r="M54" s="75">
        <f t="shared" si="4"/>
        <v>2.2408917323137774E-2</v>
      </c>
      <c r="N54" s="75">
        <f t="shared" si="4"/>
        <v>2.2501287464151396E-2</v>
      </c>
      <c r="O54" s="75">
        <f t="shared" si="4"/>
        <v>2.2455614976265876E-2</v>
      </c>
      <c r="P54" s="75">
        <f t="shared" si="4"/>
        <v>2.2369790806100489E-2</v>
      </c>
      <c r="Q54" s="75">
        <f t="shared" si="4"/>
        <v>2.2695769463764275E-2</v>
      </c>
    </row>
    <row r="55" spans="1:17" x14ac:dyDescent="0.25">
      <c r="A55" s="76" t="s">
        <v>79</v>
      </c>
      <c r="B55" s="75">
        <f t="shared" ref="B55:Q55" si="5">IF(B$10=0,0,B$10/B$5)</f>
        <v>3.5122356884859048E-2</v>
      </c>
      <c r="C55" s="75">
        <f t="shared" si="5"/>
        <v>3.4871723294302548E-2</v>
      </c>
      <c r="D55" s="75">
        <f t="shared" si="5"/>
        <v>3.5011592542011555E-2</v>
      </c>
      <c r="E55" s="75">
        <f t="shared" si="5"/>
        <v>3.5274988842651178E-2</v>
      </c>
      <c r="F55" s="75">
        <f t="shared" si="5"/>
        <v>3.4845425983974873E-2</v>
      </c>
      <c r="G55" s="75">
        <f t="shared" si="5"/>
        <v>3.4979250112765398E-2</v>
      </c>
      <c r="H55" s="75">
        <f t="shared" si="5"/>
        <v>3.4883818216032085E-2</v>
      </c>
      <c r="I55" s="75">
        <f t="shared" si="5"/>
        <v>3.5003821105733052E-2</v>
      </c>
      <c r="J55" s="75">
        <f t="shared" si="5"/>
        <v>3.5405957795783226E-2</v>
      </c>
      <c r="K55" s="75">
        <f t="shared" si="5"/>
        <v>3.5584545254515591E-2</v>
      </c>
      <c r="L55" s="75">
        <f t="shared" si="5"/>
        <v>3.7770612912747949E-2</v>
      </c>
      <c r="M55" s="75">
        <f t="shared" si="5"/>
        <v>3.5899424525604365E-2</v>
      </c>
      <c r="N55" s="75">
        <f t="shared" si="5"/>
        <v>3.601283529421255E-2</v>
      </c>
      <c r="O55" s="75">
        <f t="shared" si="5"/>
        <v>3.5865773534642209E-2</v>
      </c>
      <c r="P55" s="75">
        <f t="shared" si="5"/>
        <v>3.5735337444565564E-2</v>
      </c>
      <c r="Q55" s="75">
        <f t="shared" si="5"/>
        <v>3.6256480706680777E-2</v>
      </c>
    </row>
    <row r="56" spans="1:17" x14ac:dyDescent="0.25">
      <c r="A56" s="74" t="s">
        <v>295</v>
      </c>
      <c r="B56" s="73">
        <f t="shared" ref="B56:Q56" si="6">IF(B$15=0,0,B$15/B$5)</f>
        <v>0.14938887435209394</v>
      </c>
      <c r="C56" s="73">
        <f t="shared" si="6"/>
        <v>0.1471216824651059</v>
      </c>
      <c r="D56" s="73">
        <f t="shared" si="6"/>
        <v>0.14834849096362454</v>
      </c>
      <c r="E56" s="73">
        <f t="shared" si="6"/>
        <v>0.14849414090326232</v>
      </c>
      <c r="F56" s="73">
        <f t="shared" si="6"/>
        <v>0.14840278558753353</v>
      </c>
      <c r="G56" s="73">
        <f t="shared" si="6"/>
        <v>0.1483821503821694</v>
      </c>
      <c r="H56" s="73">
        <f t="shared" si="6"/>
        <v>0.14795364271732148</v>
      </c>
      <c r="I56" s="73">
        <f t="shared" si="6"/>
        <v>0.14882989305770014</v>
      </c>
      <c r="J56" s="73">
        <f t="shared" si="6"/>
        <v>0.15047674613280695</v>
      </c>
      <c r="K56" s="73">
        <f t="shared" si="6"/>
        <v>0.15137652563951998</v>
      </c>
      <c r="L56" s="73">
        <f t="shared" si="6"/>
        <v>0.15544391026089702</v>
      </c>
      <c r="M56" s="73">
        <f t="shared" si="6"/>
        <v>0.1521590692674652</v>
      </c>
      <c r="N56" s="73">
        <f t="shared" si="6"/>
        <v>0.15268303508961675</v>
      </c>
      <c r="O56" s="73">
        <f t="shared" si="6"/>
        <v>0.15124728035129087</v>
      </c>
      <c r="P56" s="73">
        <f t="shared" si="6"/>
        <v>0.15179579106177266</v>
      </c>
      <c r="Q56" s="73">
        <f t="shared" si="6"/>
        <v>0.15410317121940123</v>
      </c>
    </row>
    <row r="57" spans="1:17" x14ac:dyDescent="0.25">
      <c r="A57" s="142" t="s">
        <v>301</v>
      </c>
      <c r="B57" s="199">
        <f t="shared" ref="B57:Q57" si="7">IF(B$16=0,0,B$16/B$5)</f>
        <v>9.7268035030269193E-2</v>
      </c>
      <c r="C57" s="199">
        <f t="shared" si="7"/>
        <v>9.5360865590726734E-2</v>
      </c>
      <c r="D57" s="199">
        <f t="shared" si="7"/>
        <v>9.6422940123757531E-2</v>
      </c>
      <c r="E57" s="199">
        <f t="shared" si="7"/>
        <v>9.6166760517736372E-2</v>
      </c>
      <c r="F57" s="199">
        <f t="shared" si="7"/>
        <v>9.6681002352320147E-2</v>
      </c>
      <c r="G57" s="199">
        <f t="shared" si="7"/>
        <v>9.6461729237230676E-2</v>
      </c>
      <c r="H57" s="199">
        <f t="shared" si="7"/>
        <v>9.6174873101591715E-2</v>
      </c>
      <c r="I57" s="199">
        <f t="shared" si="7"/>
        <v>9.6873000681997029E-2</v>
      </c>
      <c r="J57" s="199">
        <f t="shared" si="7"/>
        <v>9.7922953988300115E-2</v>
      </c>
      <c r="K57" s="199">
        <f t="shared" si="7"/>
        <v>9.8557652453004033E-2</v>
      </c>
      <c r="L57" s="199">
        <f t="shared" si="7"/>
        <v>0.10130238318546624</v>
      </c>
      <c r="M57" s="199">
        <f t="shared" si="7"/>
        <v>9.9062011460013422E-2</v>
      </c>
      <c r="N57" s="199">
        <f t="shared" si="7"/>
        <v>9.9367109826573125E-2</v>
      </c>
      <c r="O57" s="199">
        <f t="shared" si="7"/>
        <v>9.803957427146337E-2</v>
      </c>
      <c r="P57" s="199">
        <f t="shared" si="7"/>
        <v>9.8791442014274561E-2</v>
      </c>
      <c r="Q57" s="199">
        <f t="shared" si="7"/>
        <v>0.10032642842434364</v>
      </c>
    </row>
    <row r="58" spans="1:17" x14ac:dyDescent="0.25">
      <c r="A58" s="142" t="s">
        <v>300</v>
      </c>
      <c r="B58" s="199">
        <f t="shared" ref="B58:Q58" si="8">IF(B$22=0,0,B$22/B$5)</f>
        <v>5.212083932182477E-2</v>
      </c>
      <c r="C58" s="199">
        <f t="shared" si="8"/>
        <v>5.1760816874379174E-2</v>
      </c>
      <c r="D58" s="199">
        <f t="shared" si="8"/>
        <v>5.192555083986701E-2</v>
      </c>
      <c r="E58" s="199">
        <f t="shared" si="8"/>
        <v>5.2327380385525958E-2</v>
      </c>
      <c r="F58" s="199">
        <f t="shared" si="8"/>
        <v>5.1721783235213377E-2</v>
      </c>
      <c r="G58" s="199">
        <f t="shared" si="8"/>
        <v>5.1920421144938715E-2</v>
      </c>
      <c r="H58" s="199">
        <f t="shared" si="8"/>
        <v>5.1778769615729775E-2</v>
      </c>
      <c r="I58" s="199">
        <f t="shared" si="8"/>
        <v>5.1956892375703119E-2</v>
      </c>
      <c r="J58" s="199">
        <f t="shared" si="8"/>
        <v>5.2553792144506839E-2</v>
      </c>
      <c r="K58" s="199">
        <f t="shared" si="8"/>
        <v>5.281887318651593E-2</v>
      </c>
      <c r="L58" s="199">
        <f t="shared" si="8"/>
        <v>5.4141527075430768E-2</v>
      </c>
      <c r="M58" s="199">
        <f t="shared" si="8"/>
        <v>5.3097057807451775E-2</v>
      </c>
      <c r="N58" s="199">
        <f t="shared" si="8"/>
        <v>5.3315925263043629E-2</v>
      </c>
      <c r="O58" s="199">
        <f t="shared" si="8"/>
        <v>5.3207706079827485E-2</v>
      </c>
      <c r="P58" s="199">
        <f t="shared" si="8"/>
        <v>5.3004349047498081E-2</v>
      </c>
      <c r="Q58" s="199">
        <f t="shared" si="8"/>
        <v>5.3776742795057599E-2</v>
      </c>
    </row>
    <row r="59" spans="1:17" x14ac:dyDescent="0.25">
      <c r="A59" s="127" t="s">
        <v>294</v>
      </c>
      <c r="B59" s="200">
        <f t="shared" ref="B59:Q59" si="9">IF(B$23=0,0,B$23/B$5)</f>
        <v>8.4004994191186053E-2</v>
      </c>
      <c r="C59" s="200">
        <f t="shared" si="9"/>
        <v>8.3424733320488581E-2</v>
      </c>
      <c r="D59" s="200">
        <f t="shared" si="9"/>
        <v>8.3690240860159054E-2</v>
      </c>
      <c r="E59" s="200">
        <f t="shared" si="9"/>
        <v>8.4337883704904901E-2</v>
      </c>
      <c r="F59" s="200">
        <f t="shared" si="9"/>
        <v>8.3361821428162036E-2</v>
      </c>
      <c r="G59" s="200">
        <f t="shared" si="9"/>
        <v>8.3681973150002004E-2</v>
      </c>
      <c r="H59" s="200">
        <f t="shared" si="9"/>
        <v>8.3453668386625227E-2</v>
      </c>
      <c r="I59" s="200">
        <f t="shared" si="9"/>
        <v>8.3740755118373478E-2</v>
      </c>
      <c r="J59" s="200">
        <f t="shared" si="9"/>
        <v>8.4702799518722977E-2</v>
      </c>
      <c r="K59" s="200">
        <f t="shared" si="9"/>
        <v>8.5130039979235711E-2</v>
      </c>
      <c r="L59" s="200">
        <f t="shared" si="9"/>
        <v>8.7261807880538791E-2</v>
      </c>
      <c r="M59" s="200">
        <f t="shared" si="9"/>
        <v>8.5578399939855304E-2</v>
      </c>
      <c r="N59" s="200">
        <f t="shared" si="9"/>
        <v>8.5931156333936096E-2</v>
      </c>
      <c r="O59" s="200">
        <f t="shared" si="9"/>
        <v>8.5756735661212211E-2</v>
      </c>
      <c r="P59" s="200">
        <f t="shared" si="9"/>
        <v>8.5428977963104433E-2</v>
      </c>
      <c r="Q59" s="200">
        <f t="shared" si="9"/>
        <v>8.6673872195839385E-2</v>
      </c>
    </row>
    <row r="60" spans="1:17" x14ac:dyDescent="0.25">
      <c r="A60" s="142" t="s">
        <v>299</v>
      </c>
      <c r="B60" s="199">
        <f t="shared" ref="B60:Q60" si="10">IF(B$24=0,0,B$24/B$5)</f>
        <v>6.8909254802420508E-2</v>
      </c>
      <c r="C60" s="199">
        <f t="shared" si="10"/>
        <v>6.8433267099835063E-2</v>
      </c>
      <c r="D60" s="199">
        <f t="shared" si="10"/>
        <v>6.8651062802093862E-2</v>
      </c>
      <c r="E60" s="199">
        <f t="shared" si="10"/>
        <v>6.918232390435626E-2</v>
      </c>
      <c r="F60" s="199">
        <f t="shared" si="10"/>
        <v>6.8381660505963199E-2</v>
      </c>
      <c r="G60" s="199">
        <f t="shared" si="10"/>
        <v>6.8644280803579011E-2</v>
      </c>
      <c r="H60" s="199">
        <f t="shared" si="10"/>
        <v>6.8457002520143473E-2</v>
      </c>
      <c r="I60" s="199">
        <f t="shared" si="10"/>
        <v>6.8692499622892048E-2</v>
      </c>
      <c r="J60" s="199">
        <f t="shared" si="10"/>
        <v>6.948166416427691E-2</v>
      </c>
      <c r="K60" s="199">
        <f t="shared" si="10"/>
        <v>6.9832129300770721E-2</v>
      </c>
      <c r="L60" s="199">
        <f t="shared" si="10"/>
        <v>7.1580817446099218E-2</v>
      </c>
      <c r="M60" s="199">
        <f t="shared" si="10"/>
        <v>7.0199918752660004E-2</v>
      </c>
      <c r="N60" s="199">
        <f t="shared" si="10"/>
        <v>7.0489284646639769E-2</v>
      </c>
      <c r="O60" s="199">
        <f t="shared" si="10"/>
        <v>7.0346207455869586E-2</v>
      </c>
      <c r="P60" s="199">
        <f t="shared" si="10"/>
        <v>7.0077347979717944E-2</v>
      </c>
      <c r="Q60" s="199">
        <f t="shared" si="10"/>
        <v>7.1098534097418994E-2</v>
      </c>
    </row>
    <row r="61" spans="1:17" x14ac:dyDescent="0.25">
      <c r="A61" s="142" t="s">
        <v>298</v>
      </c>
      <c r="B61" s="199">
        <f t="shared" ref="B61:Q61" si="11">IF(B$25=0,0,B$25/B$5)</f>
        <v>1.509573938876555E-2</v>
      </c>
      <c r="C61" s="199">
        <f t="shared" si="11"/>
        <v>1.4991466220653525E-2</v>
      </c>
      <c r="D61" s="199">
        <f t="shared" si="11"/>
        <v>1.503917805806519E-2</v>
      </c>
      <c r="E61" s="199">
        <f t="shared" si="11"/>
        <v>1.5155559800548635E-2</v>
      </c>
      <c r="F61" s="199">
        <f t="shared" si="11"/>
        <v>1.4980160922198841E-2</v>
      </c>
      <c r="G61" s="199">
        <f t="shared" si="11"/>
        <v>1.5037692346422993E-2</v>
      </c>
      <c r="H61" s="199">
        <f t="shared" si="11"/>
        <v>1.4996665866481738E-2</v>
      </c>
      <c r="I61" s="199">
        <f t="shared" si="11"/>
        <v>1.5048255495481427E-2</v>
      </c>
      <c r="J61" s="199">
        <f t="shared" si="11"/>
        <v>1.522113535444606E-2</v>
      </c>
      <c r="K61" s="199">
        <f t="shared" si="11"/>
        <v>1.5297910678464989E-2</v>
      </c>
      <c r="L61" s="199">
        <f t="shared" si="11"/>
        <v>1.5680990434439584E-2</v>
      </c>
      <c r="M61" s="199">
        <f t="shared" si="11"/>
        <v>1.5378481187195299E-2</v>
      </c>
      <c r="N61" s="199">
        <f t="shared" si="11"/>
        <v>1.5441871687296341E-2</v>
      </c>
      <c r="O61" s="199">
        <f t="shared" si="11"/>
        <v>1.5410528205342635E-2</v>
      </c>
      <c r="P61" s="199">
        <f t="shared" si="11"/>
        <v>1.5351629983386489E-2</v>
      </c>
      <c r="Q61" s="199">
        <f t="shared" si="11"/>
        <v>1.5575338098420393E-2</v>
      </c>
    </row>
    <row r="62" spans="1:17" x14ac:dyDescent="0.25">
      <c r="A62" s="127" t="s">
        <v>293</v>
      </c>
      <c r="B62" s="200">
        <f t="shared" ref="B62:Q62" si="12">IF(B$26=0,0,B$26/B$5)</f>
        <v>0.14819593190486452</v>
      </c>
      <c r="C62" s="200">
        <f t="shared" si="12"/>
        <v>0.14556485693458313</v>
      </c>
      <c r="D62" s="200">
        <f t="shared" si="12"/>
        <v>0.14706689342271445</v>
      </c>
      <c r="E62" s="200">
        <f t="shared" si="12"/>
        <v>0.1469000526678334</v>
      </c>
      <c r="F62" s="200">
        <f t="shared" si="12"/>
        <v>0.14724742482993725</v>
      </c>
      <c r="G62" s="200">
        <f t="shared" si="12"/>
        <v>0.14705252907635244</v>
      </c>
      <c r="H62" s="200">
        <f t="shared" si="12"/>
        <v>0.14662083817785132</v>
      </c>
      <c r="I62" s="200">
        <f t="shared" si="12"/>
        <v>0.14759811643683041</v>
      </c>
      <c r="J62" s="200">
        <f t="shared" si="12"/>
        <v>0.14921271420616744</v>
      </c>
      <c r="K62" s="200">
        <f t="shared" si="12"/>
        <v>0.15014659865944985</v>
      </c>
      <c r="L62" s="200">
        <f t="shared" si="12"/>
        <v>0.15360950813121088</v>
      </c>
      <c r="M62" s="200">
        <f t="shared" si="12"/>
        <v>0.15118721126907739</v>
      </c>
      <c r="N62" s="200">
        <f t="shared" si="12"/>
        <v>0.15160540835291228</v>
      </c>
      <c r="O62" s="200">
        <f t="shared" si="12"/>
        <v>0.14969332598369284</v>
      </c>
      <c r="P62" s="200">
        <f t="shared" si="12"/>
        <v>0.15058394579585863</v>
      </c>
      <c r="Q62" s="200">
        <f t="shared" si="12"/>
        <v>0.15290172119808101</v>
      </c>
    </row>
    <row r="63" spans="1:17" x14ac:dyDescent="0.25">
      <c r="A63" s="142" t="s">
        <v>297</v>
      </c>
      <c r="B63" s="199">
        <f t="shared" ref="B63:Q63" si="13">IF(B$27=0,0,B$27/B$5)</f>
        <v>0.12516991510574182</v>
      </c>
      <c r="C63" s="199">
        <f t="shared" si="13"/>
        <v>0.12278234861053641</v>
      </c>
      <c r="D63" s="199">
        <f t="shared" si="13"/>
        <v>0.12390796001450685</v>
      </c>
      <c r="E63" s="199">
        <f t="shared" si="13"/>
        <v>0.12364126680993819</v>
      </c>
      <c r="F63" s="199">
        <f t="shared" si="13"/>
        <v>0.12448209715068909</v>
      </c>
      <c r="G63" s="199">
        <f t="shared" si="13"/>
        <v>0.12419977097955968</v>
      </c>
      <c r="H63" s="199">
        <f t="shared" si="13"/>
        <v>0.12383042795997912</v>
      </c>
      <c r="I63" s="199">
        <f t="shared" si="13"/>
        <v>0.12472930553854294</v>
      </c>
      <c r="J63" s="199">
        <f t="shared" si="13"/>
        <v>0.12608117805019342</v>
      </c>
      <c r="K63" s="199">
        <f t="shared" si="13"/>
        <v>0.12689838716079765</v>
      </c>
      <c r="L63" s="199">
        <f t="shared" si="13"/>
        <v>0.13307645551373076</v>
      </c>
      <c r="M63" s="199">
        <f t="shared" si="13"/>
        <v>0.12647549895203003</v>
      </c>
      <c r="N63" s="199">
        <f t="shared" si="13"/>
        <v>0.12715552239910266</v>
      </c>
      <c r="O63" s="199">
        <f t="shared" si="13"/>
        <v>0.12607124846710305</v>
      </c>
      <c r="P63" s="199">
        <f t="shared" si="13"/>
        <v>0.12698228011529328</v>
      </c>
      <c r="Q63" s="199">
        <f t="shared" si="13"/>
        <v>0.12895193578526121</v>
      </c>
    </row>
    <row r="64" spans="1:17" x14ac:dyDescent="0.25">
      <c r="A64" s="142" t="s">
        <v>296</v>
      </c>
      <c r="B64" s="199">
        <f t="shared" ref="B64:Q64" si="14">IF(B$33=0,0,B$33/B$5)</f>
        <v>2.3026016799122691E-2</v>
      </c>
      <c r="C64" s="199">
        <f t="shared" si="14"/>
        <v>2.278250832404671E-2</v>
      </c>
      <c r="D64" s="199">
        <f t="shared" si="14"/>
        <v>2.3158933408207578E-2</v>
      </c>
      <c r="E64" s="199">
        <f t="shared" si="14"/>
        <v>2.3258785857895235E-2</v>
      </c>
      <c r="F64" s="199">
        <f t="shared" si="14"/>
        <v>2.2765327679248149E-2</v>
      </c>
      <c r="G64" s="199">
        <f t="shared" si="14"/>
        <v>2.2852758096792755E-2</v>
      </c>
      <c r="H64" s="199">
        <f t="shared" si="14"/>
        <v>2.2790410217872207E-2</v>
      </c>
      <c r="I64" s="199">
        <f t="shared" si="14"/>
        <v>2.2868810898287455E-2</v>
      </c>
      <c r="J64" s="199">
        <f t="shared" si="14"/>
        <v>2.3131536155974016E-2</v>
      </c>
      <c r="K64" s="199">
        <f t="shared" si="14"/>
        <v>2.3248211498652162E-2</v>
      </c>
      <c r="L64" s="199">
        <f t="shared" si="14"/>
        <v>2.0533052617480122E-2</v>
      </c>
      <c r="M64" s="199">
        <f t="shared" si="14"/>
        <v>2.4711712317047357E-2</v>
      </c>
      <c r="N64" s="199">
        <f t="shared" si="14"/>
        <v>2.4449885953809623E-2</v>
      </c>
      <c r="O64" s="199">
        <f t="shared" si="14"/>
        <v>2.362207751658979E-2</v>
      </c>
      <c r="P64" s="199">
        <f t="shared" si="14"/>
        <v>2.3601665680565358E-2</v>
      </c>
      <c r="Q64" s="199">
        <f t="shared" si="14"/>
        <v>2.3949785412819821E-2</v>
      </c>
    </row>
    <row r="65" spans="1:17" x14ac:dyDescent="0.25">
      <c r="A65" s="127" t="s">
        <v>292</v>
      </c>
      <c r="B65" s="200">
        <f t="shared" ref="B65:Q65" si="15">IF(B$34=0,0,B$34/B$5)</f>
        <v>0.34590552177268147</v>
      </c>
      <c r="C65" s="200">
        <f t="shared" si="15"/>
        <v>0.41263885949016282</v>
      </c>
      <c r="D65" s="200">
        <f t="shared" si="15"/>
        <v>0.42204873815541888</v>
      </c>
      <c r="E65" s="200">
        <f t="shared" si="15"/>
        <v>0.37539624214068318</v>
      </c>
      <c r="F65" s="200">
        <f t="shared" si="15"/>
        <v>0.40366206779060682</v>
      </c>
      <c r="G65" s="200">
        <f t="shared" si="15"/>
        <v>0.39719237706792859</v>
      </c>
      <c r="H65" s="200">
        <f t="shared" si="15"/>
        <v>0.42010039329151733</v>
      </c>
      <c r="I65" s="200">
        <f t="shared" si="15"/>
        <v>0.37920302439726294</v>
      </c>
      <c r="J65" s="200">
        <f t="shared" si="15"/>
        <v>0.30520476498774163</v>
      </c>
      <c r="K65" s="200">
        <f t="shared" si="15"/>
        <v>0.26112159738665214</v>
      </c>
      <c r="L65" s="200">
        <f t="shared" si="15"/>
        <v>0.13090315899964144</v>
      </c>
      <c r="M65" s="200">
        <f t="shared" si="15"/>
        <v>0.25313191075753816</v>
      </c>
      <c r="N65" s="200">
        <f t="shared" si="15"/>
        <v>0.21903578437511384</v>
      </c>
      <c r="O65" s="200">
        <f t="shared" si="15"/>
        <v>0.24920009970417528</v>
      </c>
      <c r="P65" s="200">
        <f t="shared" si="15"/>
        <v>0.25415343432009879</v>
      </c>
      <c r="Q65" s="200">
        <f t="shared" si="15"/>
        <v>0.1750969179654169</v>
      </c>
    </row>
    <row r="66" spans="1:17" x14ac:dyDescent="0.25">
      <c r="A66" s="127" t="s">
        <v>291</v>
      </c>
      <c r="B66" s="200">
        <f t="shared" ref="B66:Q66" si="16">IF(B$45=0,0,B$45/B$5)</f>
        <v>5.3467575527104058E-2</v>
      </c>
      <c r="C66" s="200">
        <f t="shared" si="16"/>
        <v>5.3098250557462028E-2</v>
      </c>
      <c r="D66" s="200">
        <f t="shared" si="16"/>
        <v>5.3267241039123607E-2</v>
      </c>
      <c r="E66" s="200">
        <f t="shared" si="16"/>
        <v>5.3679453349230154E-2</v>
      </c>
      <c r="F66" s="200">
        <f t="shared" si="16"/>
        <v>5.3058208338699814E-2</v>
      </c>
      <c r="G66" s="200">
        <f t="shared" si="16"/>
        <v>5.3261978799401845E-2</v>
      </c>
      <c r="H66" s="200">
        <f t="shared" si="16"/>
        <v>5.3116667174818388E-2</v>
      </c>
      <c r="I66" s="200">
        <f t="shared" si="16"/>
        <v>5.3299392400388244E-2</v>
      </c>
      <c r="J66" s="200">
        <f t="shared" si="16"/>
        <v>5.3911715300132113E-2</v>
      </c>
      <c r="K66" s="200">
        <f t="shared" si="16"/>
        <v>5.4183645699159462E-2</v>
      </c>
      <c r="L66" s="200">
        <f t="shared" si="16"/>
        <v>5.5540475282526508E-2</v>
      </c>
      <c r="M66" s="200">
        <f t="shared" si="16"/>
        <v>5.4469018256929042E-2</v>
      </c>
      <c r="N66" s="200">
        <f t="shared" si="16"/>
        <v>5.46935409692366E-2</v>
      </c>
      <c r="O66" s="200">
        <f t="shared" si="16"/>
        <v>5.458252553994998E-2</v>
      </c>
      <c r="P66" s="200">
        <f t="shared" si="16"/>
        <v>5.4373914020517181E-2</v>
      </c>
      <c r="Q66" s="200">
        <f t="shared" si="16"/>
        <v>5.5166265440249738E-2</v>
      </c>
    </row>
    <row r="67" spans="1:17" x14ac:dyDescent="0.25">
      <c r="A67" s="72" t="s">
        <v>290</v>
      </c>
      <c r="B67" s="71">
        <f t="shared" ref="B67:Q67" si="17">IF(B$46=0,0,B$46/B$5)</f>
        <v>9.8108681388461363E-2</v>
      </c>
      <c r="C67" s="71">
        <f t="shared" si="17"/>
        <v>3.8066531641644294E-2</v>
      </c>
      <c r="D67" s="71">
        <f t="shared" si="17"/>
        <v>2.5082240690804544E-2</v>
      </c>
      <c r="E67" s="71">
        <f t="shared" si="17"/>
        <v>6.9771147737044917E-2</v>
      </c>
      <c r="F67" s="71">
        <f t="shared" si="17"/>
        <v>4.4273164470164418E-2</v>
      </c>
      <c r="G67" s="71">
        <f t="shared" si="17"/>
        <v>4.9973624055366719E-2</v>
      </c>
      <c r="H67" s="71">
        <f t="shared" si="17"/>
        <v>2.8628054304694766E-2</v>
      </c>
      <c r="I67" s="71">
        <f t="shared" si="17"/>
        <v>6.6788837872026857E-2</v>
      </c>
      <c r="J67" s="71">
        <f t="shared" si="17"/>
        <v>0.13456647178360789</v>
      </c>
      <c r="K67" s="71">
        <f t="shared" si="17"/>
        <v>0.17550181659665026</v>
      </c>
      <c r="L67" s="71">
        <f t="shared" si="17"/>
        <v>0.29033782267368913</v>
      </c>
      <c r="M67" s="71">
        <f t="shared" si="17"/>
        <v>0.18016176238606299</v>
      </c>
      <c r="N67" s="71">
        <f t="shared" si="17"/>
        <v>0.21226471648494563</v>
      </c>
      <c r="O67" s="71">
        <f t="shared" si="17"/>
        <v>0.18605889638258857</v>
      </c>
      <c r="P67" s="71">
        <f t="shared" si="17"/>
        <v>0.18066802138537175</v>
      </c>
      <c r="Q67" s="71">
        <f t="shared" si="17"/>
        <v>0.25126940846034351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0.44747158403148235</v>
      </c>
      <c r="C71" s="253">
        <f>IF(C$5=0,0,C$5/MAE_fec!C$5)</f>
        <v>0.4505839733748801</v>
      </c>
      <c r="D71" s="253">
        <f>IF(D$5=0,0,D$5/MAE_fec!D$5)</f>
        <v>0.44915449437044502</v>
      </c>
      <c r="E71" s="253">
        <f>IF(E$5=0,0,E$5/MAE_fec!E$5)</f>
        <v>0.44570537184465031</v>
      </c>
      <c r="F71" s="253">
        <f>IF(F$5=0,0,F$5/MAE_fec!F$5)</f>
        <v>0.4509240222117622</v>
      </c>
      <c r="G71" s="253">
        <f>IF(G$5=0,0,G$5/MAE_fec!G$5)</f>
        <v>0.44919887046526452</v>
      </c>
      <c r="H71" s="253">
        <f>IF(H$5=0,0,H$5/MAE_fec!H$5)</f>
        <v>0.45042774684437809</v>
      </c>
      <c r="I71" s="253">
        <f>IF(I$5=0,0,I$5/MAE_fec!I$5)</f>
        <v>0.45528251445558171</v>
      </c>
      <c r="J71" s="253">
        <f>IF(J$5=0,0,J$5/MAE_fec!J$5)</f>
        <v>0.45011146938862129</v>
      </c>
      <c r="K71" s="253">
        <f>IF(K$5=0,0,K$5/MAE_fec!K$5)</f>
        <v>0.4478525037930387</v>
      </c>
      <c r="L71" s="253">
        <f>IF(L$5=0,0,L$5/MAE_fec!L$5)</f>
        <v>0.43691166248694047</v>
      </c>
      <c r="M71" s="253">
        <f>IF(M$5=0,0,M$5/MAE_fec!M$5)</f>
        <v>0.44550612747488894</v>
      </c>
      <c r="N71" s="253">
        <f>IF(N$5=0,0,N$5/MAE_fec!N$5)</f>
        <v>0.45650079381452335</v>
      </c>
      <c r="O71" s="253">
        <f>IF(O$5=0,0,O$5/MAE_fec!O$5)</f>
        <v>0.45742927103490966</v>
      </c>
      <c r="P71" s="253">
        <f>IF(P$5=0,0,P$5/MAE_fec!P$5)</f>
        <v>0.48595848906798383</v>
      </c>
      <c r="Q71" s="253">
        <f>IF(Q$5=0,0,Q$5/MAE_fec!Q$5)</f>
        <v>0.49141281786694113</v>
      </c>
    </row>
    <row r="72" spans="1:17" x14ac:dyDescent="0.25">
      <c r="A72" s="76" t="s">
        <v>83</v>
      </c>
      <c r="B72" s="308">
        <f>IF(B$6=0,0,B$6/MAE_fec!B$6)</f>
        <v>0.37297615350003682</v>
      </c>
      <c r="C72" s="308">
        <f>IF(C$6=0,0,C$6/MAE_fec!C$6)</f>
        <v>0.37297615350003688</v>
      </c>
      <c r="D72" s="308">
        <f>IF(D$6=0,0,D$6/MAE_fec!D$6)</f>
        <v>0.37297615350003677</v>
      </c>
      <c r="E72" s="308">
        <f>IF(E$6=0,0,E$6/MAE_fec!E$6)</f>
        <v>0.37297615350003682</v>
      </c>
      <c r="F72" s="308">
        <f>IF(F$6=0,0,F$6/MAE_fec!F$6)</f>
        <v>0.37297615350003688</v>
      </c>
      <c r="G72" s="308">
        <f>IF(G$6=0,0,G$6/MAE_fec!G$6)</f>
        <v>0.37297615350003677</v>
      </c>
      <c r="H72" s="308">
        <f>IF(H$6=0,0,H$6/MAE_fec!H$6)</f>
        <v>0.37297615350003682</v>
      </c>
      <c r="I72" s="308">
        <f>IF(I$6=0,0,I$6/MAE_fec!I$6)</f>
        <v>0.37829303230321304</v>
      </c>
      <c r="J72" s="308">
        <f>IF(J$6=0,0,J$6/MAE_fec!J$6)</f>
        <v>0.37829303230321298</v>
      </c>
      <c r="K72" s="308">
        <f>IF(K$6=0,0,K$6/MAE_fec!K$6)</f>
        <v>0.37829303230321304</v>
      </c>
      <c r="L72" s="308">
        <f>IF(L$6=0,0,L$6/MAE_fec!L$6)</f>
        <v>0.37829303230321304</v>
      </c>
      <c r="M72" s="308">
        <f>IF(M$6=0,0,M$6/MAE_fec!M$6)</f>
        <v>0.37829303230321298</v>
      </c>
      <c r="N72" s="308">
        <f>IF(N$6=0,0,N$6/MAE_fec!N$6)</f>
        <v>0.38922676016026375</v>
      </c>
      <c r="O72" s="308">
        <f>IF(O$6=0,0,O$6/MAE_fec!O$6)</f>
        <v>0.38922676016026381</v>
      </c>
      <c r="P72" s="308">
        <f>IF(P$6=0,0,P$6/MAE_fec!P$6)</f>
        <v>0.41192190003805434</v>
      </c>
      <c r="Q72" s="308">
        <f>IF(Q$6=0,0,Q$6/MAE_fec!Q$6)</f>
        <v>0.42261526309458214</v>
      </c>
    </row>
    <row r="73" spans="1:17" x14ac:dyDescent="0.25">
      <c r="A73" s="76" t="s">
        <v>82</v>
      </c>
      <c r="B73" s="308">
        <f>IF(B$7=0,0,B$7/MAE_fec!B$7)</f>
        <v>9.4054700111853629E-2</v>
      </c>
      <c r="C73" s="308">
        <f>IF(C$7=0,0,C$7/MAE_fec!C$7)</f>
        <v>9.4054700111853615E-2</v>
      </c>
      <c r="D73" s="308">
        <f>IF(D$7=0,0,D$7/MAE_fec!D$7)</f>
        <v>9.4054700111853629E-2</v>
      </c>
      <c r="E73" s="308">
        <f>IF(E$7=0,0,E$7/MAE_fec!E$7)</f>
        <v>9.4054700111853601E-2</v>
      </c>
      <c r="F73" s="308">
        <f>IF(F$7=0,0,F$7/MAE_fec!F$7)</f>
        <v>9.4054700111853629E-2</v>
      </c>
      <c r="G73" s="308">
        <f>IF(G$7=0,0,G$7/MAE_fec!G$7)</f>
        <v>9.4054700111853615E-2</v>
      </c>
      <c r="H73" s="308">
        <f>IF(H$7=0,0,H$7/MAE_fec!H$7)</f>
        <v>9.4054700111853629E-2</v>
      </c>
      <c r="I73" s="308">
        <f>IF(I$7=0,0,I$7/MAE_fec!I$7)</f>
        <v>9.5395476021173944E-2</v>
      </c>
      <c r="J73" s="308">
        <f>IF(J$7=0,0,J$7/MAE_fec!J$7)</f>
        <v>9.5395476021173944E-2</v>
      </c>
      <c r="K73" s="308">
        <f>IF(K$7=0,0,K$7/MAE_fec!K$7)</f>
        <v>9.5395476021173944E-2</v>
      </c>
      <c r="L73" s="308">
        <f>IF(L$7=0,0,L$7/MAE_fec!L$7)</f>
        <v>9.5395476021173958E-2</v>
      </c>
      <c r="M73" s="308">
        <f>IF(M$7=0,0,M$7/MAE_fec!M$7)</f>
        <v>9.5395476021173972E-2</v>
      </c>
      <c r="N73" s="308">
        <f>IF(N$7=0,0,N$7/MAE_fec!N$7)</f>
        <v>9.8152672386274592E-2</v>
      </c>
      <c r="O73" s="308">
        <f>IF(O$7=0,0,O$7/MAE_fec!O$7)</f>
        <v>9.8152672386274592E-2</v>
      </c>
      <c r="P73" s="308">
        <f>IF(P$7=0,0,P$7/MAE_fec!P$7)</f>
        <v>0.10387578512463885</v>
      </c>
      <c r="Q73" s="308">
        <f>IF(Q$7=0,0,Q$7/MAE_fec!Q$7)</f>
        <v>0.10657236785796043</v>
      </c>
    </row>
    <row r="74" spans="1:17" x14ac:dyDescent="0.25">
      <c r="A74" s="76" t="s">
        <v>81</v>
      </c>
      <c r="B74" s="308">
        <f>IF(B$8=0,0,B$8/MAE_fec!B$8)</f>
        <v>0.51191778321655068</v>
      </c>
      <c r="C74" s="308">
        <f>IF(C$8=0,0,C$8/MAE_fec!C$8)</f>
        <v>0.51191778321655068</v>
      </c>
      <c r="D74" s="308">
        <f>IF(D$8=0,0,D$8/MAE_fec!D$8)</f>
        <v>0.51191778321655068</v>
      </c>
      <c r="E74" s="308">
        <f>IF(E$8=0,0,E$8/MAE_fec!E$8)</f>
        <v>0.51191778321655068</v>
      </c>
      <c r="F74" s="308">
        <f>IF(F$8=0,0,F$8/MAE_fec!F$8)</f>
        <v>0.51191778321655068</v>
      </c>
      <c r="G74" s="308">
        <f>IF(G$8=0,0,G$8/MAE_fec!G$8)</f>
        <v>0.51191778321655079</v>
      </c>
      <c r="H74" s="308">
        <f>IF(H$8=0,0,H$8/MAE_fec!H$8)</f>
        <v>0.51191778321655079</v>
      </c>
      <c r="I74" s="308">
        <f>IF(I$8=0,0,I$8/MAE_fec!I$8)</f>
        <v>0.51921531359486428</v>
      </c>
      <c r="J74" s="308">
        <f>IF(J$8=0,0,J$8/MAE_fec!J$8)</f>
        <v>0.51921531359486428</v>
      </c>
      <c r="K74" s="308">
        <f>IF(K$8=0,0,K$8/MAE_fec!K$8)</f>
        <v>0.51921531359486428</v>
      </c>
      <c r="L74" s="308">
        <f>IF(L$8=0,0,L$8/MAE_fec!L$8)</f>
        <v>0.51921531359486428</v>
      </c>
      <c r="M74" s="308">
        <f>IF(M$8=0,0,M$8/MAE_fec!M$8)</f>
        <v>0.51921531359486417</v>
      </c>
      <c r="N74" s="308">
        <f>IF(N$8=0,0,N$8/MAE_fec!N$8)</f>
        <v>0.53422208996474796</v>
      </c>
      <c r="O74" s="308">
        <f>IF(O$8=0,0,O$8/MAE_fec!O$8)</f>
        <v>0.53422208996474785</v>
      </c>
      <c r="P74" s="308">
        <f>IF(P$8=0,0,P$8/MAE_fec!P$8)</f>
        <v>0.56537165700007563</v>
      </c>
      <c r="Q74" s="308">
        <f>IF(Q$8=0,0,Q$8/MAE_fec!Q$8)</f>
        <v>0.58004852751755487</v>
      </c>
    </row>
    <row r="75" spans="1:17" x14ac:dyDescent="0.25">
      <c r="A75" s="76" t="s">
        <v>80</v>
      </c>
      <c r="B75" s="308">
        <f>IF(B$9=0,0,B$9/MAE_fec!B$9)</f>
        <v>0.36535596306867946</v>
      </c>
      <c r="C75" s="308">
        <f>IF(C$9=0,0,C$9/MAE_fec!C$9)</f>
        <v>0.36535596306867951</v>
      </c>
      <c r="D75" s="308">
        <f>IF(D$9=0,0,D$9/MAE_fec!D$9)</f>
        <v>0.36535596306867957</v>
      </c>
      <c r="E75" s="308">
        <f>IF(E$9=0,0,E$9/MAE_fec!E$9)</f>
        <v>0.36535596306867946</v>
      </c>
      <c r="F75" s="308">
        <f>IF(F$9=0,0,F$9/MAE_fec!F$9)</f>
        <v>0.36535596306867946</v>
      </c>
      <c r="G75" s="308">
        <f>IF(G$9=0,0,G$9/MAE_fec!G$9)</f>
        <v>0.36535596306867946</v>
      </c>
      <c r="H75" s="308">
        <f>IF(H$9=0,0,H$9/MAE_fec!H$9)</f>
        <v>0.36535596306867946</v>
      </c>
      <c r="I75" s="308">
        <f>IF(I$9=0,0,I$9/MAE_fec!I$9)</f>
        <v>0.37056421393786992</v>
      </c>
      <c r="J75" s="308">
        <f>IF(J$9=0,0,J$9/MAE_fec!J$9)</f>
        <v>0.37056421393786998</v>
      </c>
      <c r="K75" s="308">
        <f>IF(K$9=0,0,K$9/MAE_fec!K$9)</f>
        <v>0.37056421393786998</v>
      </c>
      <c r="L75" s="308">
        <f>IF(L$9=0,0,L$9/MAE_fec!L$9)</f>
        <v>0.37056421393786998</v>
      </c>
      <c r="M75" s="308">
        <f>IF(M$9=0,0,M$9/MAE_fec!M$9)</f>
        <v>0.37056421393786992</v>
      </c>
      <c r="N75" s="308">
        <f>IF(N$9=0,0,N$9/MAE_fec!N$9)</f>
        <v>0.38127455730340959</v>
      </c>
      <c r="O75" s="308">
        <f>IF(O$9=0,0,O$9/MAE_fec!O$9)</f>
        <v>0.3812745573034097</v>
      </c>
      <c r="P75" s="308">
        <f>IF(P$9=0,0,P$9/MAE_fec!P$9)</f>
        <v>0.40350601797245678</v>
      </c>
      <c r="Q75" s="308">
        <f>IF(Q$9=0,0,Q$9/MAE_fec!Q$9)</f>
        <v>0.4139809073757022</v>
      </c>
    </row>
    <row r="76" spans="1:17" x14ac:dyDescent="0.25">
      <c r="A76" s="76" t="s">
        <v>79</v>
      </c>
      <c r="B76" s="308">
        <f>IF(B$10=0,0,B$10/MAE_fec!B$10)</f>
        <v>0.56175586726689031</v>
      </c>
      <c r="C76" s="308">
        <f>IF(C$10=0,0,C$10/MAE_fec!C$10)</f>
        <v>0.56162658153677736</v>
      </c>
      <c r="D76" s="308">
        <f>IF(D$10=0,0,D$10/MAE_fec!D$10)</f>
        <v>0.56209033727868796</v>
      </c>
      <c r="E76" s="308">
        <f>IF(E$10=0,0,E$10/MAE_fec!E$10)</f>
        <v>0.56197016271925304</v>
      </c>
      <c r="F76" s="308">
        <f>IF(F$10=0,0,F$10/MAE_fec!F$10)</f>
        <v>0.56162658153677725</v>
      </c>
      <c r="G76" s="308">
        <f>IF(G$10=0,0,G$10/MAE_fec!G$10)</f>
        <v>0.56162658153677703</v>
      </c>
      <c r="H76" s="308">
        <f>IF(H$10=0,0,H$10/MAE_fec!H$10)</f>
        <v>0.56162658153677725</v>
      </c>
      <c r="I76" s="308">
        <f>IF(I$10=0,0,I$10/MAE_fec!I$10)</f>
        <v>0.56963272466054382</v>
      </c>
      <c r="J76" s="308">
        <f>IF(J$10=0,0,J$10/MAE_fec!J$10)</f>
        <v>0.56963272466054382</v>
      </c>
      <c r="K76" s="308">
        <f>IF(K$10=0,0,K$10/MAE_fec!K$10)</f>
        <v>0.56963272466054371</v>
      </c>
      <c r="L76" s="308">
        <f>IF(L$10=0,0,L$10/MAE_fec!L$10)</f>
        <v>0.58985623441860635</v>
      </c>
      <c r="M76" s="308">
        <f>IF(M$10=0,0,M$10/MAE_fec!M$10)</f>
        <v>0.57166245852268205</v>
      </c>
      <c r="N76" s="308">
        <f>IF(N$10=0,0,N$10/MAE_fec!N$10)</f>
        <v>0.58762106514661283</v>
      </c>
      <c r="O76" s="308">
        <f>IF(O$10=0,0,O$10/MAE_fec!O$10)</f>
        <v>0.58641174217521097</v>
      </c>
      <c r="P76" s="308">
        <f>IF(P$10=0,0,P$10/MAE_fec!P$10)</f>
        <v>0.62071975117688616</v>
      </c>
      <c r="Q76" s="308">
        <f>IF(Q$10=0,0,Q$10/MAE_fec!Q$10)</f>
        <v>0.63684043576082772</v>
      </c>
    </row>
    <row r="77" spans="1:17" x14ac:dyDescent="0.25">
      <c r="A77" s="74" t="s">
        <v>295</v>
      </c>
      <c r="B77" s="307">
        <f>IF(B$15=0,0,B$15/MAE_fec!B$15)</f>
        <v>0.44605821593630379</v>
      </c>
      <c r="C77" s="307">
        <f>IF(C$15=0,0,C$15/MAE_fec!C$15)</f>
        <v>0.44234411124944051</v>
      </c>
      <c r="D77" s="307">
        <f>IF(D$15=0,0,D$15/MAE_fec!D$15)</f>
        <v>0.44461766081865567</v>
      </c>
      <c r="E77" s="307">
        <f>IF(E$15=0,0,E$15/MAE_fec!E$15)</f>
        <v>0.44163655490933795</v>
      </c>
      <c r="F77" s="307">
        <f>IF(F$15=0,0,F$15/MAE_fec!F$15)</f>
        <v>0.44653268334832757</v>
      </c>
      <c r="G77" s="307">
        <f>IF(G$15=0,0,G$15/MAE_fec!G$15)</f>
        <v>0.4447624798325665</v>
      </c>
      <c r="H77" s="307">
        <f>IF(H$15=0,0,H$15/MAE_fec!H$15)</f>
        <v>0.44469129163038706</v>
      </c>
      <c r="I77" s="307">
        <f>IF(I$15=0,0,I$15/MAE_fec!I$15)</f>
        <v>0.45214628583490712</v>
      </c>
      <c r="J77" s="307">
        <f>IF(J$15=0,0,J$15/MAE_fec!J$15)</f>
        <v>0.45195718796844425</v>
      </c>
      <c r="K77" s="307">
        <f>IF(K$15=0,0,K$15/MAE_fec!K$15)</f>
        <v>0.45237788579902488</v>
      </c>
      <c r="L77" s="307">
        <f>IF(L$15=0,0,L$15/MAE_fec!L$15)</f>
        <v>0.45318463501999362</v>
      </c>
      <c r="M77" s="307">
        <f>IF(M$15=0,0,M$15/MAE_fec!M$15)</f>
        <v>0.45233412351226371</v>
      </c>
      <c r="N77" s="307">
        <f>IF(N$15=0,0,N$15/MAE_fec!N$15)</f>
        <v>0.46509336971006743</v>
      </c>
      <c r="O77" s="307">
        <f>IF(O$15=0,0,O$15/MAE_fec!O$15)</f>
        <v>0.46165692315397266</v>
      </c>
      <c r="P77" s="307">
        <f>IF(P$15=0,0,P$15/MAE_fec!P$15)</f>
        <v>0.49222847049906754</v>
      </c>
      <c r="Q77" s="307">
        <f>IF(Q$15=0,0,Q$15/MAE_fec!Q$15)</f>
        <v>0.5053192967822776</v>
      </c>
    </row>
    <row r="78" spans="1:17" x14ac:dyDescent="0.25">
      <c r="A78" s="127" t="s">
        <v>294</v>
      </c>
      <c r="B78" s="305">
        <f>IF(B$23=0,0,B$23/MAE_fec!B$23)</f>
        <v>0.36886672649381652</v>
      </c>
      <c r="C78" s="305">
        <f>IF(C$23=0,0,C$23/MAE_fec!C$23)</f>
        <v>0.36886672649381647</v>
      </c>
      <c r="D78" s="305">
        <f>IF(D$23=0,0,D$23/MAE_fec!D$23)</f>
        <v>0.36886672649381641</v>
      </c>
      <c r="E78" s="305">
        <f>IF(E$23=0,0,E$23/MAE_fec!E$23)</f>
        <v>0.36886672649381647</v>
      </c>
      <c r="F78" s="305">
        <f>IF(F$23=0,0,F$23/MAE_fec!F$23)</f>
        <v>0.36886672649381641</v>
      </c>
      <c r="G78" s="305">
        <f>IF(G$23=0,0,G$23/MAE_fec!G$23)</f>
        <v>0.36886672649381641</v>
      </c>
      <c r="H78" s="305">
        <f>IF(H$23=0,0,H$23/MAE_fec!H$23)</f>
        <v>0.36886672649381647</v>
      </c>
      <c r="I78" s="305">
        <f>IF(I$23=0,0,I$23/MAE_fec!I$23)</f>
        <v>0.37412502427207317</v>
      </c>
      <c r="J78" s="305">
        <f>IF(J$23=0,0,J$23/MAE_fec!J$23)</f>
        <v>0.37412502427207311</v>
      </c>
      <c r="K78" s="305">
        <f>IF(K$23=0,0,K$23/MAE_fec!K$23)</f>
        <v>0.37412502427207311</v>
      </c>
      <c r="L78" s="305">
        <f>IF(L$23=0,0,L$23/MAE_fec!L$23)</f>
        <v>0.37412502427207323</v>
      </c>
      <c r="M78" s="305">
        <f>IF(M$23=0,0,M$23/MAE_fec!M$23)</f>
        <v>0.37412502427207323</v>
      </c>
      <c r="N78" s="305">
        <f>IF(N$23=0,0,N$23/MAE_fec!N$23)</f>
        <v>0.38493828502656841</v>
      </c>
      <c r="O78" s="305">
        <f>IF(O$23=0,0,O$23/MAE_fec!O$23)</f>
        <v>0.38493828502656841</v>
      </c>
      <c r="P78" s="305">
        <f>IF(P$23=0,0,P$23/MAE_fec!P$23)</f>
        <v>0.4073833713289533</v>
      </c>
      <c r="Q78" s="305">
        <f>IF(Q$23=0,0,Q$23/MAE_fec!Q$23)</f>
        <v>0.41795891560666792</v>
      </c>
    </row>
    <row r="79" spans="1:17" x14ac:dyDescent="0.25">
      <c r="A79" s="127" t="s">
        <v>293</v>
      </c>
      <c r="B79" s="305">
        <f>IF(B$26=0,0,B$26/MAE_fec!B$26)</f>
        <v>0.36874685437139476</v>
      </c>
      <c r="C79" s="305">
        <f>IF(C$26=0,0,C$26/MAE_fec!C$26)</f>
        <v>0.36471939525949881</v>
      </c>
      <c r="D79" s="305">
        <f>IF(D$26=0,0,D$26/MAE_fec!D$26)</f>
        <v>0.36731380342288794</v>
      </c>
      <c r="E79" s="305">
        <f>IF(E$26=0,0,E$26/MAE_fec!E$26)</f>
        <v>0.36407964640664675</v>
      </c>
      <c r="F79" s="305">
        <f>IF(F$26=0,0,F$26/MAE_fec!F$26)</f>
        <v>0.36921357565904511</v>
      </c>
      <c r="G79" s="305">
        <f>IF(G$26=0,0,G$26/MAE_fec!G$26)</f>
        <v>0.36731421383455715</v>
      </c>
      <c r="H79" s="305">
        <f>IF(H$26=0,0,H$26/MAE_fec!H$26)</f>
        <v>0.36723783156982348</v>
      </c>
      <c r="I79" s="305">
        <f>IF(I$26=0,0,I$26/MAE_fec!I$26)</f>
        <v>0.37367011633245406</v>
      </c>
      <c r="J79" s="305">
        <f>IF(J$26=0,0,J$26/MAE_fec!J$26)</f>
        <v>0.37346722143056643</v>
      </c>
      <c r="K79" s="305">
        <f>IF(K$26=0,0,K$26/MAE_fec!K$26)</f>
        <v>0.37391861438732826</v>
      </c>
      <c r="L79" s="305">
        <f>IF(L$26=0,0,L$26/MAE_fec!L$26)</f>
        <v>0.37319714852560171</v>
      </c>
      <c r="M79" s="305">
        <f>IF(M$26=0,0,M$26/MAE_fec!M$26)</f>
        <v>0.37453750990600215</v>
      </c>
      <c r="N79" s="305">
        <f>IF(N$26=0,0,N$26/MAE_fec!N$26)</f>
        <v>0.38484230962388188</v>
      </c>
      <c r="O79" s="305">
        <f>IF(O$26=0,0,O$26/MAE_fec!O$26)</f>
        <v>0.38076144867865086</v>
      </c>
      <c r="P79" s="305">
        <f>IF(P$26=0,0,P$26/MAE_fec!P$26)</f>
        <v>0.40691568149083523</v>
      </c>
      <c r="Q79" s="305">
        <f>IF(Q$26=0,0,Q$26/MAE_fec!Q$26)</f>
        <v>0.41781635435766407</v>
      </c>
    </row>
    <row r="80" spans="1:17" x14ac:dyDescent="0.25">
      <c r="A80" s="127" t="s">
        <v>292</v>
      </c>
      <c r="B80" s="305">
        <f>IF(B$34=0,0,B$34/MAE_fec!B$34)</f>
        <v>0.54817696588087084</v>
      </c>
      <c r="C80" s="305">
        <f>IF(C$34=0,0,C$34/MAE_fec!C$34)</f>
        <v>0.5450019640525241</v>
      </c>
      <c r="D80" s="305">
        <f>IF(D$34=0,0,D$34/MAE_fec!D$34)</f>
        <v>0.53535862575695647</v>
      </c>
      <c r="E80" s="305">
        <f>IF(E$34=0,0,E$34/MAE_fec!E$34)</f>
        <v>0.53885876432422453</v>
      </c>
      <c r="F80" s="305">
        <f>IF(F$34=0,0,F$34/MAE_fec!F$34)</f>
        <v>0.5433914997951792</v>
      </c>
      <c r="G80" s="305">
        <f>IF(G$34=0,0,G$34/MAE_fec!G$34)</f>
        <v>0.54146298129027992</v>
      </c>
      <c r="H80" s="305">
        <f>IF(H$34=0,0,H$34/MAE_fec!H$34)</f>
        <v>0.53985695779201093</v>
      </c>
      <c r="I80" s="305">
        <f>IF(I$34=0,0,I$34/MAE_fec!I$34)</f>
        <v>0.55165757174824914</v>
      </c>
      <c r="J80" s="305">
        <f>IF(J$34=0,0,J$34/MAE_fec!J$34)</f>
        <v>0.55484777918097816</v>
      </c>
      <c r="K80" s="305">
        <f>IF(K$34=0,0,K$34/MAE_fec!K$34)</f>
        <v>0.56082202725050345</v>
      </c>
      <c r="L80" s="305">
        <f>IF(L$34=0,0,L$34/MAE_fec!L$34)</f>
        <v>0.55017334463105272</v>
      </c>
      <c r="M80" s="305">
        <f>IF(M$34=0,0,M$34/MAE_fec!M$34)</f>
        <v>0.5503322345367172</v>
      </c>
      <c r="N80" s="305">
        <f>IF(N$34=0,0,N$34/MAE_fec!N$34)</f>
        <v>0.57214441011507877</v>
      </c>
      <c r="O80" s="305">
        <f>IF(O$34=0,0,O$34/MAE_fec!O$34)</f>
        <v>0.57111048416458521</v>
      </c>
      <c r="P80" s="305">
        <f>IF(P$34=0,0,P$34/MAE_fec!P$34)</f>
        <v>0.60506949273131294</v>
      </c>
      <c r="Q80" s="305">
        <f>IF(Q$34=0,0,Q$34/MAE_fec!Q$34)</f>
        <v>0.61755462073118539</v>
      </c>
    </row>
    <row r="81" spans="1:17" x14ac:dyDescent="0.25">
      <c r="A81" s="127" t="s">
        <v>291</v>
      </c>
      <c r="B81" s="305">
        <f>IF(B$45=0,0,B$45/MAE_fec!B$45)</f>
        <v>0.49890034175688691</v>
      </c>
      <c r="C81" s="305">
        <f>IF(C$45=0,0,C$45/MAE_fec!C$45)</f>
        <v>0.49890034175688686</v>
      </c>
      <c r="D81" s="305">
        <f>IF(D$45=0,0,D$45/MAE_fec!D$45)</f>
        <v>0.49890034175688691</v>
      </c>
      <c r="E81" s="305">
        <f>IF(E$45=0,0,E$45/MAE_fec!E$45)</f>
        <v>0.49890034175688686</v>
      </c>
      <c r="F81" s="305">
        <f>IF(F$45=0,0,F$45/MAE_fec!F$45)</f>
        <v>0.49890034175688697</v>
      </c>
      <c r="G81" s="305">
        <f>IF(G$45=0,0,G$45/MAE_fec!G$45)</f>
        <v>0.49890034175688691</v>
      </c>
      <c r="H81" s="305">
        <f>IF(H$45=0,0,H$45/MAE_fec!H$45)</f>
        <v>0.49890034175688691</v>
      </c>
      <c r="I81" s="305">
        <f>IF(I$45=0,0,I$45/MAE_fec!I$45)</f>
        <v>0.5060123048866807</v>
      </c>
      <c r="J81" s="305">
        <f>IF(J$45=0,0,J$45/MAE_fec!J$45)</f>
        <v>0.5060123048866807</v>
      </c>
      <c r="K81" s="305">
        <f>IF(K$45=0,0,K$45/MAE_fec!K$45)</f>
        <v>0.50601230488668059</v>
      </c>
      <c r="L81" s="305">
        <f>IF(L$45=0,0,L$45/MAE_fec!L$45)</f>
        <v>0.5060123048866807</v>
      </c>
      <c r="M81" s="305">
        <f>IF(M$45=0,0,M$45/MAE_fec!M$45)</f>
        <v>0.5060123048866807</v>
      </c>
      <c r="N81" s="305">
        <f>IF(N$45=0,0,N$45/MAE_fec!N$45)</f>
        <v>0.520637477336369</v>
      </c>
      <c r="O81" s="305">
        <f>IF(O$45=0,0,O$45/MAE_fec!O$45)</f>
        <v>0.52063747733636889</v>
      </c>
      <c r="P81" s="305">
        <f>IF(P$45=0,0,P$45/MAE_fec!P$45)</f>
        <v>0.55099494908086999</v>
      </c>
      <c r="Q81" s="305">
        <f>IF(Q$45=0,0,Q$45/MAE_fec!Q$45)</f>
        <v>0.56529860477941496</v>
      </c>
    </row>
    <row r="82" spans="1:17" x14ac:dyDescent="0.25">
      <c r="A82" s="72" t="s">
        <v>290</v>
      </c>
      <c r="B82" s="304">
        <f>IF(B$46=0,0,B$46/MAE_fec!B$46)</f>
        <v>0.45496711499315157</v>
      </c>
      <c r="C82" s="304">
        <f>IF(C$46=0,0,C$46/MAE_fec!C$46)</f>
        <v>0.45496711499315146</v>
      </c>
      <c r="D82" s="304">
        <f>IF(D$46=0,0,D$46/MAE_fec!D$46)</f>
        <v>0.4549671149931514</v>
      </c>
      <c r="E82" s="304">
        <f>IF(E$46=0,0,E$46/MAE_fec!E$46)</f>
        <v>0.45496711499315151</v>
      </c>
      <c r="F82" s="304">
        <f>IF(F$46=0,0,F$46/MAE_fec!F$46)</f>
        <v>0.45496711499315134</v>
      </c>
      <c r="G82" s="304">
        <f>IF(G$46=0,0,G$46/MAE_fec!G$46)</f>
        <v>0.45496711499315146</v>
      </c>
      <c r="H82" s="304">
        <f>IF(H$46=0,0,H$46/MAE_fec!H$46)</f>
        <v>0.4549671149931514</v>
      </c>
      <c r="I82" s="304">
        <f>IF(I$46=0,0,I$46/MAE_fec!I$46)</f>
        <v>0.46145279775637682</v>
      </c>
      <c r="J82" s="304">
        <f>IF(J$46=0,0,J$46/MAE_fec!J$46)</f>
        <v>0.46145279775637699</v>
      </c>
      <c r="K82" s="304">
        <f>IF(K$46=0,0,K$46/MAE_fec!K$46)</f>
        <v>0.46145279775637699</v>
      </c>
      <c r="L82" s="304">
        <f>IF(L$46=0,0,L$46/MAE_fec!L$46)</f>
        <v>0.46145279775637693</v>
      </c>
      <c r="M82" s="304">
        <f>IF(M$46=0,0,M$46/MAE_fec!M$46)</f>
        <v>0.46145279775637693</v>
      </c>
      <c r="N82" s="304">
        <f>IF(N$46=0,0,N$46/MAE_fec!N$46)</f>
        <v>0.47479007568302628</v>
      </c>
      <c r="O82" s="304">
        <f>IF(O$46=0,0,O$46/MAE_fec!O$46)</f>
        <v>0.47479007568302628</v>
      </c>
      <c r="P82" s="304">
        <f>IF(P$46=0,0,P$46/MAE_fec!P$46)</f>
        <v>0.50247426465239797</v>
      </c>
      <c r="Q82" s="304">
        <f>IF(Q$46=0,0,Q$46/MAE_fec!Q$46)</f>
        <v>0.51551833863339658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945.81362837120389</v>
      </c>
      <c r="C5" s="96">
        <v>1315.0165627498684</v>
      </c>
      <c r="D5" s="96">
        <v>1448.7937577997482</v>
      </c>
      <c r="E5" s="96">
        <v>965.61896233744824</v>
      </c>
      <c r="F5" s="96">
        <v>885.90438645886798</v>
      </c>
      <c r="G5" s="96">
        <v>815.61162234688857</v>
      </c>
      <c r="H5" s="96">
        <v>761.42893496569206</v>
      </c>
      <c r="I5" s="96">
        <v>715.98380978973591</v>
      </c>
      <c r="J5" s="96">
        <v>621.04379402984398</v>
      </c>
      <c r="K5" s="96">
        <v>383.25980112091202</v>
      </c>
      <c r="L5" s="96">
        <v>377.72696915787571</v>
      </c>
      <c r="M5" s="96">
        <v>475.53686755565917</v>
      </c>
      <c r="N5" s="96">
        <v>421.06871396816598</v>
      </c>
      <c r="O5" s="96">
        <v>448.15219973626142</v>
      </c>
      <c r="P5" s="96">
        <v>494.0836510160384</v>
      </c>
      <c r="Q5" s="96">
        <v>397.15609915912796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25.825902449769821</v>
      </c>
      <c r="C10" s="158">
        <v>29.259504704337601</v>
      </c>
      <c r="D10" s="158">
        <v>29.475525331886985</v>
      </c>
      <c r="E10" s="158">
        <v>23.281726122147198</v>
      </c>
      <c r="F10" s="158">
        <v>22.128960822829136</v>
      </c>
      <c r="G10" s="158">
        <v>19.23255695605507</v>
      </c>
      <c r="H10" s="158">
        <v>18.776843282174816</v>
      </c>
      <c r="I10" s="158">
        <v>17.558971991588461</v>
      </c>
      <c r="J10" s="158">
        <v>17.231923483941571</v>
      </c>
      <c r="K10" s="158">
        <v>12.056920771953461</v>
      </c>
      <c r="L10" s="158">
        <v>9.9291289620577263</v>
      </c>
      <c r="M10" s="158">
        <v>12.163123622884243</v>
      </c>
      <c r="N10" s="158">
        <v>12.42156375757021</v>
      </c>
      <c r="O10" s="158">
        <v>13.163801698446456</v>
      </c>
      <c r="P10" s="158">
        <v>14.597452897932593</v>
      </c>
      <c r="Q10" s="158">
        <v>12.777484804806821</v>
      </c>
    </row>
    <row r="11" spans="1:17" x14ac:dyDescent="0.25">
      <c r="A11" s="92" t="s">
        <v>125</v>
      </c>
      <c r="B11" s="91">
        <v>12.092887023873262</v>
      </c>
      <c r="C11" s="91">
        <v>13.700659074827275</v>
      </c>
      <c r="D11" s="91">
        <v>13.80180996583144</v>
      </c>
      <c r="E11" s="91">
        <v>10.901585501744755</v>
      </c>
      <c r="F11" s="91">
        <v>10.361807247846059</v>
      </c>
      <c r="G11" s="91">
        <v>9.0055764325035117</v>
      </c>
      <c r="H11" s="91">
        <v>8.7921901245444172</v>
      </c>
      <c r="I11" s="91">
        <v>8.2219262216537441</v>
      </c>
      <c r="J11" s="91">
        <v>8.0687869204427827</v>
      </c>
      <c r="K11" s="91">
        <v>5.6456102951137535</v>
      </c>
      <c r="L11" s="91">
        <v>2.7349919502633355</v>
      </c>
      <c r="M11" s="91">
        <v>5.695339402563806</v>
      </c>
      <c r="N11" s="91">
        <v>5.8163530770044396</v>
      </c>
      <c r="O11" s="91">
        <v>6.1639033545332227</v>
      </c>
      <c r="P11" s="91">
        <v>6.8352054327760197</v>
      </c>
      <c r="Q11" s="91">
        <v>5.983011842250777</v>
      </c>
    </row>
    <row r="12" spans="1:17" x14ac:dyDescent="0.25">
      <c r="A12" s="92" t="s">
        <v>26</v>
      </c>
      <c r="B12" s="91">
        <v>13.733015425896557</v>
      </c>
      <c r="C12" s="91">
        <v>15.558845629510328</v>
      </c>
      <c r="D12" s="91">
        <v>15.673715366055545</v>
      </c>
      <c r="E12" s="91">
        <v>12.380140620402443</v>
      </c>
      <c r="F12" s="91">
        <v>11.767153574983075</v>
      </c>
      <c r="G12" s="91">
        <v>10.226980523551559</v>
      </c>
      <c r="H12" s="91">
        <v>9.984653157630401</v>
      </c>
      <c r="I12" s="91">
        <v>9.3370457699347167</v>
      </c>
      <c r="J12" s="91">
        <v>9.1631365634987869</v>
      </c>
      <c r="K12" s="91">
        <v>6.4113104768397084</v>
      </c>
      <c r="L12" s="91">
        <v>7.1941370117943908</v>
      </c>
      <c r="M12" s="91">
        <v>6.4677842203204365</v>
      </c>
      <c r="N12" s="91">
        <v>6.6052106805657704</v>
      </c>
      <c r="O12" s="91">
        <v>6.9998983439132338</v>
      </c>
      <c r="P12" s="91">
        <v>7.7622474651565732</v>
      </c>
      <c r="Q12" s="91">
        <v>6.7944729625560436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177.6681245115208</v>
      </c>
      <c r="C15" s="204">
        <v>209.42800045070135</v>
      </c>
      <c r="D15" s="204">
        <v>209.8033508826918</v>
      </c>
      <c r="E15" s="204">
        <v>170.53881264003627</v>
      </c>
      <c r="F15" s="204">
        <v>149.4656085183114</v>
      </c>
      <c r="G15" s="204">
        <v>131.26857933513872</v>
      </c>
      <c r="H15" s="204">
        <v>128.43117633835502</v>
      </c>
      <c r="I15" s="204">
        <v>119.36967414469314</v>
      </c>
      <c r="J15" s="204">
        <v>116.58511067705876</v>
      </c>
      <c r="K15" s="204">
        <v>81.733112254843007</v>
      </c>
      <c r="L15" s="204">
        <v>90.585965758869094</v>
      </c>
      <c r="M15" s="204">
        <v>91.176194810780103</v>
      </c>
      <c r="N15" s="204">
        <v>90.308984082476883</v>
      </c>
      <c r="O15" s="204">
        <v>92.267556848731516</v>
      </c>
      <c r="P15" s="204">
        <v>100.69998814137389</v>
      </c>
      <c r="Q15" s="204">
        <v>88.252486382888208</v>
      </c>
    </row>
    <row r="16" spans="1:17" x14ac:dyDescent="0.25">
      <c r="A16" s="152" t="s">
        <v>301</v>
      </c>
      <c r="B16" s="264">
        <v>177.6681245115208</v>
      </c>
      <c r="C16" s="264">
        <v>209.42800045070135</v>
      </c>
      <c r="D16" s="264">
        <v>209.8033508826918</v>
      </c>
      <c r="E16" s="264">
        <v>170.53881264003627</v>
      </c>
      <c r="F16" s="264">
        <v>149.4656085183114</v>
      </c>
      <c r="G16" s="264">
        <v>131.26857933513872</v>
      </c>
      <c r="H16" s="264">
        <v>128.43117633835502</v>
      </c>
      <c r="I16" s="264">
        <v>119.36967414469314</v>
      </c>
      <c r="J16" s="264">
        <v>116.58511067705876</v>
      </c>
      <c r="K16" s="264">
        <v>81.733112254843007</v>
      </c>
      <c r="L16" s="264">
        <v>90.585965758869094</v>
      </c>
      <c r="M16" s="264">
        <v>91.176194810780103</v>
      </c>
      <c r="N16" s="264">
        <v>90.308984082476883</v>
      </c>
      <c r="O16" s="264">
        <v>92.267556848731516</v>
      </c>
      <c r="P16" s="264">
        <v>100.69998814137389</v>
      </c>
      <c r="Q16" s="264">
        <v>88.252486382888208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1.1635895653938526</v>
      </c>
      <c r="C18" s="83">
        <v>6.9876739324291206</v>
      </c>
      <c r="D18" s="83">
        <v>3.4964365136803877</v>
      </c>
      <c r="E18" s="83">
        <v>8.1716286255837254</v>
      </c>
      <c r="F18" s="83">
        <v>5.8214805129901448</v>
      </c>
      <c r="G18" s="83">
        <v>15.830388499863458</v>
      </c>
      <c r="H18" s="83">
        <v>14.61986385468019</v>
      </c>
      <c r="I18" s="83">
        <v>7.3096778224060435</v>
      </c>
      <c r="J18" s="83">
        <v>12.148788660335567</v>
      </c>
      <c r="K18" s="83">
        <v>4.8478033442153547</v>
      </c>
      <c r="L18" s="83">
        <v>6.0221135923959235</v>
      </c>
      <c r="M18" s="83">
        <v>4.9040468992255866</v>
      </c>
      <c r="N18" s="83">
        <v>8.5522309584893854</v>
      </c>
      <c r="O18" s="83">
        <v>21.914634079109344</v>
      </c>
      <c r="P18" s="83">
        <v>9.734021557799279</v>
      </c>
      <c r="Q18" s="83">
        <v>6.0907069788799442</v>
      </c>
    </row>
    <row r="19" spans="1:17" x14ac:dyDescent="0.25">
      <c r="A19" s="154" t="s">
        <v>125</v>
      </c>
      <c r="B19" s="83">
        <v>19.930575056596886</v>
      </c>
      <c r="C19" s="83">
        <v>58.400294017069996</v>
      </c>
      <c r="D19" s="83">
        <v>37.618570726898049</v>
      </c>
      <c r="E19" s="83">
        <v>50.84155395329087</v>
      </c>
      <c r="F19" s="83">
        <v>7.1827321639983861</v>
      </c>
      <c r="G19" s="83">
        <v>6.9477090378302977</v>
      </c>
      <c r="H19" s="83">
        <v>8.2884328371536959</v>
      </c>
      <c r="I19" s="83">
        <v>7.6452149095113331</v>
      </c>
      <c r="J19" s="83">
        <v>2.9203591606291108</v>
      </c>
      <c r="K19" s="83">
        <v>4.3710422522482224</v>
      </c>
      <c r="L19" s="83">
        <v>0</v>
      </c>
      <c r="M19" s="83">
        <v>5.677572206876329</v>
      </c>
      <c r="N19" s="83">
        <v>2.8937580553542475</v>
      </c>
      <c r="O19" s="83">
        <v>4.4633690284834548</v>
      </c>
      <c r="P19" s="83">
        <v>2.9160789622781524</v>
      </c>
      <c r="Q19" s="83">
        <v>3.9988776047233623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156.57395988953007</v>
      </c>
      <c r="C21" s="83">
        <v>144.04003250120223</v>
      </c>
      <c r="D21" s="83">
        <v>168.68834364211335</v>
      </c>
      <c r="E21" s="83">
        <v>111.52563006116166</v>
      </c>
      <c r="F21" s="83">
        <v>136.46139584132288</v>
      </c>
      <c r="G21" s="83">
        <v>108.49048179744497</v>
      </c>
      <c r="H21" s="83">
        <v>105.52287964652113</v>
      </c>
      <c r="I21" s="83">
        <v>104.41478141277575</v>
      </c>
      <c r="J21" s="83">
        <v>101.51596285609409</v>
      </c>
      <c r="K21" s="83">
        <v>72.514266658379427</v>
      </c>
      <c r="L21" s="83">
        <v>84.563852166473168</v>
      </c>
      <c r="M21" s="83">
        <v>80.594575704678192</v>
      </c>
      <c r="N21" s="83">
        <v>78.862995068633253</v>
      </c>
      <c r="O21" s="83">
        <v>65.889553741138712</v>
      </c>
      <c r="P21" s="83">
        <v>88.049887621296463</v>
      </c>
      <c r="Q21" s="83">
        <v>78.162901799284896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142.59888074534817</v>
      </c>
      <c r="C23" s="204">
        <v>160.57378071589358</v>
      </c>
      <c r="D23" s="204">
        <v>165.37187665298026</v>
      </c>
      <c r="E23" s="204">
        <v>129.87009153406609</v>
      </c>
      <c r="F23" s="204">
        <v>121.44193616882374</v>
      </c>
      <c r="G23" s="204">
        <v>105.54670745365354</v>
      </c>
      <c r="H23" s="204">
        <v>103.04578789680153</v>
      </c>
      <c r="I23" s="204">
        <v>96.362209362889928</v>
      </c>
      <c r="J23" s="204">
        <v>94.567393767717988</v>
      </c>
      <c r="K23" s="204">
        <v>66.167400019507156</v>
      </c>
      <c r="L23" s="204">
        <v>74.246496589755239</v>
      </c>
      <c r="M23" s="204">
        <v>73.697474594483054</v>
      </c>
      <c r="N23" s="204">
        <v>73.20560323704315</v>
      </c>
      <c r="O23" s="204">
        <v>73.283990144327845</v>
      </c>
      <c r="P23" s="204">
        <v>81.672873872233254</v>
      </c>
      <c r="Q23" s="204">
        <v>71.511337788120159</v>
      </c>
    </row>
    <row r="24" spans="1:17" x14ac:dyDescent="0.25">
      <c r="A24" s="152" t="s">
        <v>299</v>
      </c>
      <c r="B24" s="151">
        <v>142.59888074534817</v>
      </c>
      <c r="C24" s="151">
        <v>160.57378071589358</v>
      </c>
      <c r="D24" s="151">
        <v>165.37187665298026</v>
      </c>
      <c r="E24" s="151">
        <v>129.87009153406609</v>
      </c>
      <c r="F24" s="151">
        <v>121.44193616882374</v>
      </c>
      <c r="G24" s="151">
        <v>105.54670745365354</v>
      </c>
      <c r="H24" s="151">
        <v>103.04578789680153</v>
      </c>
      <c r="I24" s="151">
        <v>96.362209362889928</v>
      </c>
      <c r="J24" s="151">
        <v>94.567393767717988</v>
      </c>
      <c r="K24" s="151">
        <v>66.167400019507156</v>
      </c>
      <c r="L24" s="151">
        <v>74.246496589755239</v>
      </c>
      <c r="M24" s="151">
        <v>73.697474594483054</v>
      </c>
      <c r="N24" s="151">
        <v>73.20560323704315</v>
      </c>
      <c r="O24" s="151">
        <v>73.283990144327845</v>
      </c>
      <c r="P24" s="151">
        <v>81.672873872233254</v>
      </c>
      <c r="Q24" s="151">
        <v>71.511337788120159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265.50954592656086</v>
      </c>
      <c r="C26" s="204">
        <v>313.14198850143362</v>
      </c>
      <c r="D26" s="204">
        <v>313.09206737417736</v>
      </c>
      <c r="E26" s="204">
        <v>254.62585562428163</v>
      </c>
      <c r="F26" s="204">
        <v>223.48471915539434</v>
      </c>
      <c r="G26" s="204">
        <v>196.27606562781324</v>
      </c>
      <c r="H26" s="204">
        <v>192.03350964350994</v>
      </c>
      <c r="I26" s="204">
        <v>178.48452474355929</v>
      </c>
      <c r="J26" s="204">
        <v>174.32097574587542</v>
      </c>
      <c r="K26" s="204">
        <v>122.20939531873718</v>
      </c>
      <c r="L26" s="204">
        <v>138.19212281247258</v>
      </c>
      <c r="M26" s="204">
        <v>135.18282857707382</v>
      </c>
      <c r="N26" s="204">
        <v>134.20365131517488</v>
      </c>
      <c r="O26" s="204">
        <v>137.785800890095</v>
      </c>
      <c r="P26" s="204">
        <v>150.31212782560416</v>
      </c>
      <c r="Q26" s="204">
        <v>131.72865906853235</v>
      </c>
    </row>
    <row r="27" spans="1:17" x14ac:dyDescent="0.25">
      <c r="A27" s="152" t="s">
        <v>297</v>
      </c>
      <c r="B27" s="264">
        <v>265.50954592656086</v>
      </c>
      <c r="C27" s="264">
        <v>313.14198850143362</v>
      </c>
      <c r="D27" s="264">
        <v>313.09206737417736</v>
      </c>
      <c r="E27" s="264">
        <v>254.62585562428163</v>
      </c>
      <c r="F27" s="264">
        <v>223.48471915539434</v>
      </c>
      <c r="G27" s="264">
        <v>196.27606562781324</v>
      </c>
      <c r="H27" s="264">
        <v>192.03350964350994</v>
      </c>
      <c r="I27" s="264">
        <v>178.48452474355929</v>
      </c>
      <c r="J27" s="264">
        <v>174.32097574587542</v>
      </c>
      <c r="K27" s="264">
        <v>122.20939531873718</v>
      </c>
      <c r="L27" s="264">
        <v>138.19212281247258</v>
      </c>
      <c r="M27" s="264">
        <v>135.18282857707382</v>
      </c>
      <c r="N27" s="264">
        <v>134.20365131517488</v>
      </c>
      <c r="O27" s="264">
        <v>137.785800890095</v>
      </c>
      <c r="P27" s="264">
        <v>150.31212782560416</v>
      </c>
      <c r="Q27" s="264">
        <v>131.72865906853235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1.7388833140554301</v>
      </c>
      <c r="C29" s="83">
        <v>10.44814497341088</v>
      </c>
      <c r="D29" s="83">
        <v>5.217774320119613</v>
      </c>
      <c r="E29" s="83">
        <v>12.20078818670428</v>
      </c>
      <c r="F29" s="83">
        <v>8.7044233814818561</v>
      </c>
      <c r="G29" s="83">
        <v>23.669993138116077</v>
      </c>
      <c r="H29" s="83">
        <v>21.859986387791814</v>
      </c>
      <c r="I29" s="83">
        <v>10.929613249837962</v>
      </c>
      <c r="J29" s="83">
        <v>18.165172903308438</v>
      </c>
      <c r="K29" s="83">
        <v>7.2485569064526292</v>
      </c>
      <c r="L29" s="83">
        <v>9.1869491502281413</v>
      </c>
      <c r="M29" s="83">
        <v>7.2710089808832503</v>
      </c>
      <c r="N29" s="83">
        <v>12.709041444556075</v>
      </c>
      <c r="O29" s="83">
        <v>32.725754435590254</v>
      </c>
      <c r="P29" s="83">
        <v>14.529708688733809</v>
      </c>
      <c r="Q29" s="83">
        <v>9.0911961349881434</v>
      </c>
    </row>
    <row r="30" spans="1:17" x14ac:dyDescent="0.25">
      <c r="A30" s="154" t="s">
        <v>125</v>
      </c>
      <c r="B30" s="83">
        <v>29.784509449184497</v>
      </c>
      <c r="C30" s="83">
        <v>87.321581441916649</v>
      </c>
      <c r="D30" s="83">
        <v>56.138646170297548</v>
      </c>
      <c r="E30" s="83">
        <v>75.909841145367622</v>
      </c>
      <c r="F30" s="83">
        <v>10.739800923788676</v>
      </c>
      <c r="G30" s="83">
        <v>10.388388462638719</v>
      </c>
      <c r="H30" s="83">
        <v>12.393072247270247</v>
      </c>
      <c r="I30" s="83">
        <v>11.431316701363119</v>
      </c>
      <c r="J30" s="83">
        <v>4.3665941169745572</v>
      </c>
      <c r="K30" s="83">
        <v>6.535691787856198</v>
      </c>
      <c r="L30" s="83">
        <v>0</v>
      </c>
      <c r="M30" s="83">
        <v>8.4178800395097859</v>
      </c>
      <c r="N30" s="83">
        <v>4.3002686941596773</v>
      </c>
      <c r="O30" s="83">
        <v>6.6652775608428048</v>
      </c>
      <c r="P30" s="83">
        <v>4.352751592305486</v>
      </c>
      <c r="Q30" s="83">
        <v>5.9688605527099474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233.98615316332092</v>
      </c>
      <c r="C32" s="83">
        <v>215.37226208610608</v>
      </c>
      <c r="D32" s="83">
        <v>251.73564688376018</v>
      </c>
      <c r="E32" s="83">
        <v>166.51522629220972</v>
      </c>
      <c r="F32" s="83">
        <v>204.04049485012382</v>
      </c>
      <c r="G32" s="83">
        <v>162.21768402705843</v>
      </c>
      <c r="H32" s="83">
        <v>157.7804510084479</v>
      </c>
      <c r="I32" s="83">
        <v>156.1235947923582</v>
      </c>
      <c r="J32" s="83">
        <v>151.78920872559243</v>
      </c>
      <c r="K32" s="83">
        <v>108.42514662442835</v>
      </c>
      <c r="L32" s="83">
        <v>129.00517366224443</v>
      </c>
      <c r="M32" s="83">
        <v>119.49393955668079</v>
      </c>
      <c r="N32" s="83">
        <v>117.19434117645913</v>
      </c>
      <c r="O32" s="83">
        <v>98.394768893661933</v>
      </c>
      <c r="P32" s="83">
        <v>131.42966754456486</v>
      </c>
      <c r="Q32" s="83">
        <v>116.66860238083427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334.21117473800422</v>
      </c>
      <c r="C34" s="204">
        <v>602.61328837750216</v>
      </c>
      <c r="D34" s="204">
        <v>731.05093755801181</v>
      </c>
      <c r="E34" s="204">
        <v>387.30247641691699</v>
      </c>
      <c r="F34" s="204">
        <v>369.38316179350932</v>
      </c>
      <c r="G34" s="204">
        <v>363.28771297422799</v>
      </c>
      <c r="H34" s="204">
        <v>319.14161780485085</v>
      </c>
      <c r="I34" s="204">
        <v>304.20842954700532</v>
      </c>
      <c r="J34" s="204">
        <v>218.33839035525023</v>
      </c>
      <c r="K34" s="204">
        <v>101.09297275587119</v>
      </c>
      <c r="L34" s="204">
        <v>64.77325503472106</v>
      </c>
      <c r="M34" s="204">
        <v>163.31724595043787</v>
      </c>
      <c r="N34" s="204">
        <v>110.92891157590086</v>
      </c>
      <c r="O34" s="204">
        <v>131.65105015466062</v>
      </c>
      <c r="P34" s="204">
        <v>146.80120827889445</v>
      </c>
      <c r="Q34" s="204">
        <v>92.886131114780426</v>
      </c>
    </row>
    <row r="35" spans="1:17" x14ac:dyDescent="0.25">
      <c r="A35" s="88" t="s">
        <v>33</v>
      </c>
      <c r="B35" s="87">
        <v>16.79763942529587</v>
      </c>
      <c r="C35" s="87">
        <v>8.9603343838799994</v>
      </c>
      <c r="D35" s="87">
        <v>8.8088928037199992</v>
      </c>
      <c r="E35" s="87">
        <v>6.6728770412400005</v>
      </c>
      <c r="F35" s="87">
        <v>31.304861023679997</v>
      </c>
      <c r="G35" s="87">
        <v>3.8041635544141967</v>
      </c>
      <c r="H35" s="87">
        <v>6.6750089598000004</v>
      </c>
      <c r="I35" s="87">
        <v>3.9801789079200001</v>
      </c>
      <c r="J35" s="87">
        <v>0.84543759324000001</v>
      </c>
      <c r="K35" s="87">
        <v>0.84505701311999992</v>
      </c>
      <c r="L35" s="87">
        <v>0.8080545567154892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1.8771621057567248E-14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30.36867681416938</v>
      </c>
      <c r="C38" s="87">
        <v>94.920273769666096</v>
      </c>
      <c r="D38" s="87">
        <v>86.310193223332973</v>
      </c>
      <c r="E38" s="87">
        <v>85.038920081288765</v>
      </c>
      <c r="F38" s="87">
        <v>19.517046002630885</v>
      </c>
      <c r="G38" s="87">
        <v>24.498493156564418</v>
      </c>
      <c r="H38" s="87">
        <v>24.516954586919645</v>
      </c>
      <c r="I38" s="87">
        <v>23.565295079027809</v>
      </c>
      <c r="J38" s="87">
        <v>9.9851578264215508</v>
      </c>
      <c r="K38" s="87">
        <v>5.6799921000258262</v>
      </c>
      <c r="L38" s="87">
        <v>0.45102768789682346</v>
      </c>
      <c r="M38" s="87">
        <v>11.994820979582748</v>
      </c>
      <c r="N38" s="87">
        <v>5.8881767531534752</v>
      </c>
      <c r="O38" s="87">
        <v>11.01354145087911</v>
      </c>
      <c r="P38" s="87">
        <v>7.875424764033375</v>
      </c>
      <c r="Q38" s="87">
        <v>6.0260166012602054</v>
      </c>
    </row>
    <row r="39" spans="1:17" x14ac:dyDescent="0.25">
      <c r="A39" s="88" t="s">
        <v>29</v>
      </c>
      <c r="B39" s="87">
        <v>61.918526892710574</v>
      </c>
      <c r="C39" s="87">
        <v>89.755761529512014</v>
      </c>
      <c r="D39" s="87">
        <v>46.34027494833601</v>
      </c>
      <c r="E39" s="87">
        <v>52.517085774192012</v>
      </c>
      <c r="F39" s="87">
        <v>43.392834904608009</v>
      </c>
      <c r="G39" s="87">
        <v>30.958981690059382</v>
      </c>
      <c r="H39" s="87">
        <v>15.556743709920003</v>
      </c>
      <c r="I39" s="87">
        <v>3.2359815718560005</v>
      </c>
      <c r="J39" s="87">
        <v>3.2225331515760005</v>
      </c>
      <c r="K39" s="87">
        <v>0</v>
      </c>
      <c r="L39" s="87">
        <v>9.2882185387512965</v>
      </c>
      <c r="M39" s="87">
        <v>3.0958442510088462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15.563348681106108</v>
      </c>
      <c r="C40" s="87">
        <v>12.50216454276007</v>
      </c>
      <c r="D40" s="87">
        <v>90.285213706776034</v>
      </c>
      <c r="E40" s="87">
        <v>49.875776465940035</v>
      </c>
      <c r="F40" s="87">
        <v>15.484521116844</v>
      </c>
      <c r="G40" s="87">
        <v>25.126981692691157</v>
      </c>
      <c r="H40" s="87">
        <v>25.362186730164037</v>
      </c>
      <c r="I40" s="87">
        <v>22.037445668196057</v>
      </c>
      <c r="J40" s="87">
        <v>18.56843392590001</v>
      </c>
      <c r="K40" s="87">
        <v>24.715002448655969</v>
      </c>
      <c r="L40" s="87">
        <v>9.5387571714159396</v>
      </c>
      <c r="M40" s="87">
        <v>9.4803998209784162</v>
      </c>
      <c r="N40" s="87">
        <v>6.4843988259577117</v>
      </c>
      <c r="O40" s="87">
        <v>6.5663092010014346</v>
      </c>
      <c r="P40" s="87">
        <v>6.5680128771185871</v>
      </c>
      <c r="Q40" s="87">
        <v>6.5625349759147689</v>
      </c>
    </row>
    <row r="41" spans="1:17" x14ac:dyDescent="0.25">
      <c r="A41" s="88" t="s">
        <v>26</v>
      </c>
      <c r="B41" s="87">
        <v>206.33804636905893</v>
      </c>
      <c r="C41" s="87">
        <v>232.53261106739589</v>
      </c>
      <c r="D41" s="87">
        <v>366.45736288031077</v>
      </c>
      <c r="E41" s="87">
        <v>186.97778120278417</v>
      </c>
      <c r="F41" s="87">
        <v>253.79945961639447</v>
      </c>
      <c r="G41" s="87">
        <v>274.52349009033162</v>
      </c>
      <c r="H41" s="87">
        <v>238.23801776927922</v>
      </c>
      <c r="I41" s="87">
        <v>244.35114238272544</v>
      </c>
      <c r="J41" s="87">
        <v>178.01580755183267</v>
      </c>
      <c r="K41" s="87">
        <v>66.523817151557381</v>
      </c>
      <c r="L41" s="87">
        <v>37.498114812941935</v>
      </c>
      <c r="M41" s="87">
        <v>130.42672649974551</v>
      </c>
      <c r="N41" s="87">
        <v>95.176335996789618</v>
      </c>
      <c r="O41" s="87">
        <v>113.74480002340687</v>
      </c>
      <c r="P41" s="87">
        <v>132.03136880447491</v>
      </c>
      <c r="Q41" s="87">
        <v>78.889382907919099</v>
      </c>
    </row>
    <row r="42" spans="1:17" x14ac:dyDescent="0.25">
      <c r="A42" s="88" t="s">
        <v>25</v>
      </c>
      <c r="B42" s="87">
        <v>0.22204229139583018</v>
      </c>
      <c r="C42" s="87">
        <v>158.55373148428802</v>
      </c>
      <c r="D42" s="87">
        <v>131.651575195536</v>
      </c>
      <c r="E42" s="87">
        <v>5.0204556868320003</v>
      </c>
      <c r="F42" s="87">
        <v>4.0859669509919998</v>
      </c>
      <c r="G42" s="87">
        <v>3.3745530907035239</v>
      </c>
      <c r="H42" s="87">
        <v>5.1997131938880008</v>
      </c>
      <c r="I42" s="87">
        <v>4.6506011436000003</v>
      </c>
      <c r="J42" s="87">
        <v>1.1153635200000001</v>
      </c>
      <c r="K42" s="87">
        <v>2.7339839169119999</v>
      </c>
      <c r="L42" s="87">
        <v>6.760081659651612</v>
      </c>
      <c r="M42" s="87">
        <v>8.3194543991223515</v>
      </c>
      <c r="N42" s="87">
        <v>3.3800000000000576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3.0028942642675354</v>
      </c>
      <c r="C43" s="87">
        <v>5.3884115999999995</v>
      </c>
      <c r="D43" s="87">
        <v>1.1974248000000001</v>
      </c>
      <c r="E43" s="87">
        <v>1.1995801646400002</v>
      </c>
      <c r="F43" s="87">
        <v>1.7984721783600002</v>
      </c>
      <c r="G43" s="87">
        <v>1.0010496994636822</v>
      </c>
      <c r="H43" s="87">
        <v>3.5929928548800003</v>
      </c>
      <c r="I43" s="87">
        <v>2.3877847936800003</v>
      </c>
      <c r="J43" s="87">
        <v>6.5856567862800004</v>
      </c>
      <c r="K43" s="87">
        <v>0.59512012560000005</v>
      </c>
      <c r="L43" s="87">
        <v>0.42900060734795892</v>
      </c>
      <c r="M43" s="87">
        <v>0</v>
      </c>
      <c r="N43" s="87">
        <v>0</v>
      </c>
      <c r="O43" s="87">
        <v>0.3263994793731988</v>
      </c>
      <c r="P43" s="87">
        <v>0.32640183326756839</v>
      </c>
      <c r="Q43" s="87">
        <v>1.4081966296863579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1</v>
      </c>
      <c r="E50" s="77">
        <f t="shared" si="0"/>
        <v>0.99999999999999989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1.0000000000000002</v>
      </c>
      <c r="J50" s="77">
        <f t="shared" si="0"/>
        <v>1</v>
      </c>
      <c r="K50" s="77">
        <f t="shared" si="0"/>
        <v>1</v>
      </c>
      <c r="L50" s="77">
        <f t="shared" si="0"/>
        <v>1</v>
      </c>
      <c r="M50" s="77">
        <f t="shared" si="0"/>
        <v>0.99999999999999989</v>
      </c>
      <c r="N50" s="77">
        <f t="shared" si="0"/>
        <v>1</v>
      </c>
      <c r="O50" s="77">
        <f t="shared" si="0"/>
        <v>1</v>
      </c>
      <c r="P50" s="77">
        <f t="shared" si="0"/>
        <v>0.99999999999999989</v>
      </c>
      <c r="Q50" s="77">
        <f t="shared" si="0"/>
        <v>0.99999999999999989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2.7305487756869071E-2</v>
      </c>
      <c r="C55" s="201">
        <f t="shared" si="5"/>
        <v>2.2250293671702677E-2</v>
      </c>
      <c r="D55" s="201">
        <f t="shared" si="5"/>
        <v>2.0344873225193093E-2</v>
      </c>
      <c r="E55" s="201">
        <f t="shared" si="5"/>
        <v>2.4110676188244834E-2</v>
      </c>
      <c r="F55" s="201">
        <f t="shared" si="5"/>
        <v>2.4978949377689498E-2</v>
      </c>
      <c r="G55" s="201">
        <f t="shared" si="5"/>
        <v>2.3580533220841294E-2</v>
      </c>
      <c r="H55" s="201">
        <f t="shared" si="5"/>
        <v>2.466000754623391E-2</v>
      </c>
      <c r="I55" s="201">
        <f t="shared" si="5"/>
        <v>2.4524258442024032E-2</v>
      </c>
      <c r="J55" s="201">
        <f t="shared" si="5"/>
        <v>2.774671230852602E-2</v>
      </c>
      <c r="K55" s="201">
        <f t="shared" si="5"/>
        <v>3.1458871336599442E-2</v>
      </c>
      <c r="L55" s="201">
        <f t="shared" si="5"/>
        <v>2.6286523793083258E-2</v>
      </c>
      <c r="M55" s="201">
        <f t="shared" si="5"/>
        <v>2.5577666954414657E-2</v>
      </c>
      <c r="N55" s="201">
        <f t="shared" si="5"/>
        <v>2.9500087148505924E-2</v>
      </c>
      <c r="O55" s="201">
        <f t="shared" si="5"/>
        <v>2.9373506826906981E-2</v>
      </c>
      <c r="P55" s="201">
        <f t="shared" si="5"/>
        <v>2.9544496904348586E-2</v>
      </c>
      <c r="Q55" s="201">
        <f t="shared" si="5"/>
        <v>3.2172450157154163E-2</v>
      </c>
    </row>
    <row r="56" spans="1:17" x14ac:dyDescent="0.25">
      <c r="A56" s="127" t="s">
        <v>295</v>
      </c>
      <c r="B56" s="200">
        <f t="shared" ref="B56:Q56" si="6">IF(B$15=0,0,B$15/B$5)</f>
        <v>0.18784686452180335</v>
      </c>
      <c r="C56" s="200">
        <f t="shared" si="6"/>
        <v>0.15925883094031951</v>
      </c>
      <c r="D56" s="200">
        <f t="shared" si="6"/>
        <v>0.14481243431177923</v>
      </c>
      <c r="E56" s="200">
        <f t="shared" si="6"/>
        <v>0.17661087788418889</v>
      </c>
      <c r="F56" s="200">
        <f t="shared" si="6"/>
        <v>0.16871528214884959</v>
      </c>
      <c r="G56" s="200">
        <f t="shared" si="6"/>
        <v>0.16094495926556177</v>
      </c>
      <c r="H56" s="200">
        <f t="shared" si="6"/>
        <v>0.16867125800012023</v>
      </c>
      <c r="I56" s="200">
        <f t="shared" si="6"/>
        <v>0.16672119189363879</v>
      </c>
      <c r="J56" s="200">
        <f t="shared" si="6"/>
        <v>0.18772445968835544</v>
      </c>
      <c r="K56" s="200">
        <f t="shared" si="6"/>
        <v>0.21325772234865192</v>
      </c>
      <c r="L56" s="200">
        <f t="shared" si="6"/>
        <v>0.23981863397476275</v>
      </c>
      <c r="M56" s="200">
        <f t="shared" si="6"/>
        <v>0.19173317786997535</v>
      </c>
      <c r="N56" s="200">
        <f t="shared" si="6"/>
        <v>0.2144756451539748</v>
      </c>
      <c r="O56" s="200">
        <f t="shared" si="6"/>
        <v>0.20588442253107578</v>
      </c>
      <c r="P56" s="200">
        <f t="shared" si="6"/>
        <v>0.20381161759611649</v>
      </c>
      <c r="Q56" s="200">
        <f t="shared" si="6"/>
        <v>0.22221108166219602</v>
      </c>
    </row>
    <row r="57" spans="1:17" x14ac:dyDescent="0.25">
      <c r="A57" s="142" t="s">
        <v>301</v>
      </c>
      <c r="B57" s="199">
        <f t="shared" ref="B57:Q57" si="7">IF(B$16=0,0,B$16/B$5)</f>
        <v>0.18784686452180335</v>
      </c>
      <c r="C57" s="199">
        <f t="shared" si="7"/>
        <v>0.15925883094031951</v>
      </c>
      <c r="D57" s="199">
        <f t="shared" si="7"/>
        <v>0.14481243431177923</v>
      </c>
      <c r="E57" s="199">
        <f t="shared" si="7"/>
        <v>0.17661087788418889</v>
      </c>
      <c r="F57" s="199">
        <f t="shared" si="7"/>
        <v>0.16871528214884959</v>
      </c>
      <c r="G57" s="199">
        <f t="shared" si="7"/>
        <v>0.16094495926556177</v>
      </c>
      <c r="H57" s="199">
        <f t="shared" si="7"/>
        <v>0.16867125800012023</v>
      </c>
      <c r="I57" s="199">
        <f t="shared" si="7"/>
        <v>0.16672119189363879</v>
      </c>
      <c r="J57" s="199">
        <f t="shared" si="7"/>
        <v>0.18772445968835544</v>
      </c>
      <c r="K57" s="199">
        <f t="shared" si="7"/>
        <v>0.21325772234865192</v>
      </c>
      <c r="L57" s="199">
        <f t="shared" si="7"/>
        <v>0.23981863397476275</v>
      </c>
      <c r="M57" s="199">
        <f t="shared" si="7"/>
        <v>0.19173317786997535</v>
      </c>
      <c r="N57" s="199">
        <f t="shared" si="7"/>
        <v>0.2144756451539748</v>
      </c>
      <c r="O57" s="199">
        <f t="shared" si="7"/>
        <v>0.20588442253107578</v>
      </c>
      <c r="P57" s="199">
        <f t="shared" si="7"/>
        <v>0.20381161759611649</v>
      </c>
      <c r="Q57" s="199">
        <f t="shared" si="7"/>
        <v>0.22221108166219602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0.15076847749690314</v>
      </c>
      <c r="C59" s="200">
        <f t="shared" si="9"/>
        <v>0.12210780096952786</v>
      </c>
      <c r="D59" s="200">
        <f t="shared" si="9"/>
        <v>0.11414452592902316</v>
      </c>
      <c r="E59" s="200">
        <f t="shared" si="9"/>
        <v>0.1344941396135107</v>
      </c>
      <c r="F59" s="200">
        <f t="shared" si="9"/>
        <v>0.13708244142943096</v>
      </c>
      <c r="G59" s="200">
        <f t="shared" si="9"/>
        <v>0.12940804736198741</v>
      </c>
      <c r="H59" s="200">
        <f t="shared" si="9"/>
        <v>0.13533211461348588</v>
      </c>
      <c r="I59" s="200">
        <f t="shared" si="9"/>
        <v>0.13458713457667257</v>
      </c>
      <c r="J59" s="200">
        <f t="shared" si="9"/>
        <v>0.15227169915681277</v>
      </c>
      <c r="K59" s="200">
        <f t="shared" si="9"/>
        <v>0.17264372581206985</v>
      </c>
      <c r="L59" s="200">
        <f t="shared" si="9"/>
        <v>0.19656128011003363</v>
      </c>
      <c r="M59" s="200">
        <f t="shared" si="9"/>
        <v>0.15497741525972672</v>
      </c>
      <c r="N59" s="200">
        <f t="shared" si="9"/>
        <v>0.17385666711532907</v>
      </c>
      <c r="O59" s="200">
        <f t="shared" si="9"/>
        <v>0.16352478061572751</v>
      </c>
      <c r="P59" s="200">
        <f t="shared" si="9"/>
        <v>0.16530171298783186</v>
      </c>
      <c r="Q59" s="200">
        <f t="shared" si="9"/>
        <v>0.18005851588210864</v>
      </c>
    </row>
    <row r="60" spans="1:17" x14ac:dyDescent="0.25">
      <c r="A60" s="142" t="s">
        <v>299</v>
      </c>
      <c r="B60" s="199">
        <f t="shared" ref="B60:Q60" si="10">IF(B$24=0,0,B$24/B$5)</f>
        <v>0.15076847749690314</v>
      </c>
      <c r="C60" s="199">
        <f t="shared" si="10"/>
        <v>0.12210780096952786</v>
      </c>
      <c r="D60" s="199">
        <f t="shared" si="10"/>
        <v>0.11414452592902316</v>
      </c>
      <c r="E60" s="199">
        <f t="shared" si="10"/>
        <v>0.1344941396135107</v>
      </c>
      <c r="F60" s="199">
        <f t="shared" si="10"/>
        <v>0.13708244142943096</v>
      </c>
      <c r="G60" s="199">
        <f t="shared" si="10"/>
        <v>0.12940804736198741</v>
      </c>
      <c r="H60" s="199">
        <f t="shared" si="10"/>
        <v>0.13533211461348588</v>
      </c>
      <c r="I60" s="199">
        <f t="shared" si="10"/>
        <v>0.13458713457667257</v>
      </c>
      <c r="J60" s="199">
        <f t="shared" si="10"/>
        <v>0.15227169915681277</v>
      </c>
      <c r="K60" s="199">
        <f t="shared" si="10"/>
        <v>0.17264372581206985</v>
      </c>
      <c r="L60" s="199">
        <f t="shared" si="10"/>
        <v>0.19656128011003363</v>
      </c>
      <c r="M60" s="199">
        <f t="shared" si="10"/>
        <v>0.15497741525972672</v>
      </c>
      <c r="N60" s="199">
        <f t="shared" si="10"/>
        <v>0.17385666711532907</v>
      </c>
      <c r="O60" s="199">
        <f t="shared" si="10"/>
        <v>0.16352478061572751</v>
      </c>
      <c r="P60" s="199">
        <f t="shared" si="10"/>
        <v>0.16530171298783186</v>
      </c>
      <c r="Q60" s="199">
        <f t="shared" si="10"/>
        <v>0.18005851588210864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0.28072078680426482</v>
      </c>
      <c r="C62" s="200">
        <f t="shared" si="12"/>
        <v>0.23812779045658067</v>
      </c>
      <c r="D62" s="200">
        <f t="shared" si="12"/>
        <v>0.21610533983088354</v>
      </c>
      <c r="E62" s="200">
        <f t="shared" si="12"/>
        <v>0.2636918552302614</v>
      </c>
      <c r="F62" s="200">
        <f t="shared" si="12"/>
        <v>0.25226731300959715</v>
      </c>
      <c r="G62" s="200">
        <f t="shared" si="12"/>
        <v>0.24064893173424504</v>
      </c>
      <c r="H62" s="200">
        <f t="shared" si="12"/>
        <v>0.25220148700044143</v>
      </c>
      <c r="I62" s="200">
        <f t="shared" si="12"/>
        <v>0.24928569934559711</v>
      </c>
      <c r="J62" s="200">
        <f t="shared" si="12"/>
        <v>0.28069031108859049</v>
      </c>
      <c r="K62" s="200">
        <f t="shared" si="12"/>
        <v>0.31886828454566296</v>
      </c>
      <c r="L62" s="200">
        <f t="shared" si="12"/>
        <v>0.36585188269867341</v>
      </c>
      <c r="M62" s="200">
        <f t="shared" si="12"/>
        <v>0.28427412846439581</v>
      </c>
      <c r="N62" s="200">
        <f t="shared" si="12"/>
        <v>0.31872149809097683</v>
      </c>
      <c r="O62" s="200">
        <f t="shared" si="12"/>
        <v>0.30745313973953997</v>
      </c>
      <c r="P62" s="200">
        <f t="shared" si="12"/>
        <v>0.30422404691290805</v>
      </c>
      <c r="Q62" s="200">
        <f t="shared" si="12"/>
        <v>0.33167980888983606</v>
      </c>
    </row>
    <row r="63" spans="1:17" x14ac:dyDescent="0.25">
      <c r="A63" s="142" t="s">
        <v>297</v>
      </c>
      <c r="B63" s="199">
        <f t="shared" ref="B63:Q63" si="13">IF(B$27=0,0,B$27/B$5)</f>
        <v>0.28072078680426482</v>
      </c>
      <c r="C63" s="199">
        <f t="shared" si="13"/>
        <v>0.23812779045658067</v>
      </c>
      <c r="D63" s="199">
        <f t="shared" si="13"/>
        <v>0.21610533983088354</v>
      </c>
      <c r="E63" s="199">
        <f t="shared" si="13"/>
        <v>0.2636918552302614</v>
      </c>
      <c r="F63" s="199">
        <f t="shared" si="13"/>
        <v>0.25226731300959715</v>
      </c>
      <c r="G63" s="199">
        <f t="shared" si="13"/>
        <v>0.24064893173424504</v>
      </c>
      <c r="H63" s="199">
        <f t="shared" si="13"/>
        <v>0.25220148700044143</v>
      </c>
      <c r="I63" s="199">
        <f t="shared" si="13"/>
        <v>0.24928569934559711</v>
      </c>
      <c r="J63" s="199">
        <f t="shared" si="13"/>
        <v>0.28069031108859049</v>
      </c>
      <c r="K63" s="199">
        <f t="shared" si="13"/>
        <v>0.31886828454566296</v>
      </c>
      <c r="L63" s="199">
        <f t="shared" si="13"/>
        <v>0.36585188269867341</v>
      </c>
      <c r="M63" s="199">
        <f t="shared" si="13"/>
        <v>0.28427412846439581</v>
      </c>
      <c r="N63" s="199">
        <f t="shared" si="13"/>
        <v>0.31872149809097683</v>
      </c>
      <c r="O63" s="199">
        <f t="shared" si="13"/>
        <v>0.30745313973953997</v>
      </c>
      <c r="P63" s="199">
        <f t="shared" si="13"/>
        <v>0.30422404691290805</v>
      </c>
      <c r="Q63" s="199">
        <f t="shared" si="13"/>
        <v>0.33167980888983606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0.35335838342015963</v>
      </c>
      <c r="C65" s="200">
        <f t="shared" si="15"/>
        <v>0.45825528396186921</v>
      </c>
      <c r="D65" s="200">
        <f t="shared" si="15"/>
        <v>0.504592826703121</v>
      </c>
      <c r="E65" s="200">
        <f t="shared" si="15"/>
        <v>0.4010924510837941</v>
      </c>
      <c r="F65" s="200">
        <f t="shared" si="15"/>
        <v>0.41695601403443278</v>
      </c>
      <c r="G65" s="200">
        <f t="shared" si="15"/>
        <v>0.44541752841736448</v>
      </c>
      <c r="H65" s="200">
        <f t="shared" si="15"/>
        <v>0.41913513283971865</v>
      </c>
      <c r="I65" s="200">
        <f t="shared" si="15"/>
        <v>0.42488171574206779</v>
      </c>
      <c r="J65" s="200">
        <f t="shared" si="15"/>
        <v>0.35156681775771531</v>
      </c>
      <c r="K65" s="200">
        <f t="shared" si="15"/>
        <v>0.26377139595701576</v>
      </c>
      <c r="L65" s="200">
        <f t="shared" si="15"/>
        <v>0.17148167942344691</v>
      </c>
      <c r="M65" s="200">
        <f t="shared" si="15"/>
        <v>0.34343761145148732</v>
      </c>
      <c r="N65" s="200">
        <f t="shared" si="15"/>
        <v>0.26344610249121336</v>
      </c>
      <c r="O65" s="200">
        <f t="shared" si="15"/>
        <v>0.29376415028674979</v>
      </c>
      <c r="P65" s="200">
        <f t="shared" si="15"/>
        <v>0.29711812559879491</v>
      </c>
      <c r="Q65" s="200">
        <f t="shared" si="15"/>
        <v>0.23387814340870508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1.3494429822411032</v>
      </c>
      <c r="C71" s="230">
        <f>IF(C$5=0,0,C$5/MAE_fec!C$5)</f>
        <v>1.6661790834489245</v>
      </c>
      <c r="D71" s="230">
        <f>IF(D$5=0,0,D$5/MAE_fec!D$5)</f>
        <v>1.7824198072177562</v>
      </c>
      <c r="E71" s="230">
        <f>IF(E$5=0,0,E$5/MAE_fec!E$5)</f>
        <v>1.5127310713018878</v>
      </c>
      <c r="F71" s="230">
        <f>IF(F$5=0,0,F$5/MAE_fec!F$5)</f>
        <v>1.4841686636147926</v>
      </c>
      <c r="G71" s="230">
        <f>IF(G$5=0,0,G$5/MAE_fec!G$5)</f>
        <v>1.5721855637946553</v>
      </c>
      <c r="H71" s="230">
        <f>IF(H$5=0,0,H$5/MAE_fec!H$5)</f>
        <v>1.5033642567578522</v>
      </c>
      <c r="I71" s="230">
        <f>IF(I$5=0,0,I$5/MAE_fec!I$5)</f>
        <v>1.5116858274849949</v>
      </c>
      <c r="J71" s="230">
        <f>IF(J$5=0,0,J$5/MAE_fec!J$5)</f>
        <v>1.3361213214797767</v>
      </c>
      <c r="K71" s="230">
        <f>IF(K$5=0,0,K$5/MAE_fec!K$5)</f>
        <v>1.1784584869469252</v>
      </c>
      <c r="L71" s="230">
        <f>IF(L$5=0,0,L$5/MAE_fec!L$5)</f>
        <v>1.0350637917471839</v>
      </c>
      <c r="M71" s="230">
        <f>IF(M$5=0,0,M$5/MAE_fec!M$5)</f>
        <v>1.3127942775429822</v>
      </c>
      <c r="N71" s="230">
        <f>IF(N$5=0,0,N$5/MAE_fec!N$5)</f>
        <v>1.1702367661655986</v>
      </c>
      <c r="O71" s="230">
        <f>IF(O$5=0,0,O$5/MAE_fec!O$5)</f>
        <v>1.2441751221759714</v>
      </c>
      <c r="P71" s="230">
        <f>IF(P$5=0,0,P$5/MAE_fec!P$5)</f>
        <v>1.2308006990608029</v>
      </c>
      <c r="Q71" s="230">
        <f>IF(Q$5=0,0,Q$5/MAE_fec!Q$5)</f>
        <v>1.1299296948253235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1.317052181672955</v>
      </c>
      <c r="C76" s="273">
        <f>IF(C$10=0,0,C$10/MAE_fec!C$10)</f>
        <v>1.3251222</v>
      </c>
      <c r="D76" s="273">
        <f>IF(D$10=0,0,D$10/MAE_fec!D$10)</f>
        <v>1.2961745556372513</v>
      </c>
      <c r="E76" s="273">
        <f>IF(E$10=0,0,E$10/MAE_fec!E$10)</f>
        <v>1.3036758544753766</v>
      </c>
      <c r="F76" s="273">
        <f>IF(F$10=0,0,F$10/MAE_fec!F$10)</f>
        <v>1.3251222</v>
      </c>
      <c r="G76" s="273">
        <f>IF(G$10=0,0,G$10/MAE_fec!G$10)</f>
        <v>1.3251222000000002</v>
      </c>
      <c r="H76" s="273">
        <f>IF(H$10=0,0,H$10/MAE_fec!H$10)</f>
        <v>1.3251222</v>
      </c>
      <c r="I76" s="273">
        <f>IF(I$10=0,0,I$10/MAE_fec!I$10)</f>
        <v>1.3251221999999998</v>
      </c>
      <c r="J76" s="273">
        <f>IF(J$10=0,0,J$10/MAE_fec!J$10)</f>
        <v>1.3251222000000002</v>
      </c>
      <c r="K76" s="273">
        <f>IF(K$10=0,0,K$10/MAE_fec!K$10)</f>
        <v>1.3251221999999998</v>
      </c>
      <c r="L76" s="273">
        <f>IF(L$10=0,0,L$10/MAE_fec!L$10)</f>
        <v>0.97252053038646447</v>
      </c>
      <c r="M76" s="273">
        <f>IF(M$10=0,0,M$10/MAE_fec!M$10)</f>
        <v>1.2002068671998565</v>
      </c>
      <c r="N76" s="273">
        <f>IF(N$10=0,0,N$10/MAE_fec!N$10)</f>
        <v>1.2339442589354606</v>
      </c>
      <c r="O76" s="273">
        <f>IF(O$10=0,0,O$10/MAE_fec!O$10)</f>
        <v>1.3062786126650621</v>
      </c>
      <c r="P76" s="273">
        <f>IF(P$10=0,0,P$10/MAE_fec!P$10)</f>
        <v>1.29975901250754</v>
      </c>
      <c r="Q76" s="273">
        <f>IF(Q$10=0,0,Q$10/MAE_fec!Q$10)</f>
        <v>1.2993736728837404</v>
      </c>
    </row>
    <row r="77" spans="1:17" x14ac:dyDescent="0.25">
      <c r="A77" s="127" t="s">
        <v>295</v>
      </c>
      <c r="B77" s="296">
        <f>IF(B$15=0,0,B$15/MAE_fec!B$15)</f>
        <v>1.6914778548946714</v>
      </c>
      <c r="C77" s="296">
        <f>IF(C$15=0,0,C$15/MAE_fec!C$15)</f>
        <v>1.7706512422306997</v>
      </c>
      <c r="D77" s="296">
        <f>IF(D$15=0,0,D$15/MAE_fec!D$15)</f>
        <v>1.7223590073451804</v>
      </c>
      <c r="E77" s="296">
        <f>IF(E$15=0,0,E$15/MAE_fec!E$15)</f>
        <v>1.78273587230304</v>
      </c>
      <c r="F77" s="296">
        <f>IF(F$15=0,0,F$15/MAE_fec!F$15)</f>
        <v>1.6708809483112717</v>
      </c>
      <c r="G77" s="296">
        <f>IF(G$15=0,0,G$15/MAE_fec!G$15)</f>
        <v>1.6884531330520558</v>
      </c>
      <c r="H77" s="296">
        <f>IF(H$15=0,0,H$15/MAE_fec!H$15)</f>
        <v>1.6920497625614037</v>
      </c>
      <c r="I77" s="296">
        <f>IF(I$15=0,0,I$15/MAE_fec!I$15)</f>
        <v>1.6817451143836795</v>
      </c>
      <c r="J77" s="296">
        <f>IF(J$15=0,0,J$15/MAE_fec!J$15)</f>
        <v>1.6736883156623987</v>
      </c>
      <c r="K77" s="296">
        <f>IF(K$15=0,0,K$15/MAE_fec!K$15)</f>
        <v>1.6769761332519957</v>
      </c>
      <c r="L77" s="296">
        <f>IF(L$15=0,0,L$15/MAE_fec!L$15)</f>
        <v>1.6563719535315025</v>
      </c>
      <c r="M77" s="296">
        <f>IF(M$15=0,0,M$15/MAE_fec!M$15)</f>
        <v>1.6795841681779546</v>
      </c>
      <c r="N77" s="296">
        <f>IF(N$15=0,0,N$15/MAE_fec!N$15)</f>
        <v>1.6747868730510895</v>
      </c>
      <c r="O77" s="296">
        <f>IF(O$15=0,0,O$15/MAE_fec!O$15)</f>
        <v>1.7092784948545572</v>
      </c>
      <c r="P77" s="296">
        <f>IF(P$15=0,0,P$15/MAE_fec!P$15)</f>
        <v>1.6738806807586477</v>
      </c>
      <c r="Q77" s="296">
        <f>IF(Q$15=0,0,Q$15/MAE_fec!Q$15)</f>
        <v>1.675424887626038</v>
      </c>
    </row>
    <row r="78" spans="1:17" x14ac:dyDescent="0.25">
      <c r="A78" s="127" t="s">
        <v>294</v>
      </c>
      <c r="B78" s="296">
        <f>IF(B$23=0,0,B$23/MAE_fec!B$23)</f>
        <v>1.9964755800000005</v>
      </c>
      <c r="C78" s="296">
        <f>IF(C$23=0,0,C$23/MAE_fec!C$23)</f>
        <v>1.9964755800000002</v>
      </c>
      <c r="D78" s="296">
        <f>IF(D$23=0,0,D$23/MAE_fec!D$23)</f>
        <v>1.99647558</v>
      </c>
      <c r="E78" s="296">
        <f>IF(E$23=0,0,E$23/MAE_fec!E$23)</f>
        <v>1.9964755800000002</v>
      </c>
      <c r="F78" s="296">
        <f>IF(F$23=0,0,F$23/MAE_fec!F$23)</f>
        <v>1.9964755800000002</v>
      </c>
      <c r="G78" s="296">
        <f>IF(G$23=0,0,G$23/MAE_fec!G$23)</f>
        <v>1.9964755800000002</v>
      </c>
      <c r="H78" s="296">
        <f>IF(H$23=0,0,H$23/MAE_fec!H$23)</f>
        <v>1.9964755800000005</v>
      </c>
      <c r="I78" s="296">
        <f>IF(I$23=0,0,I$23/MAE_fec!I$23)</f>
        <v>1.9964755800000002</v>
      </c>
      <c r="J78" s="296">
        <f>IF(J$23=0,0,J$23/MAE_fec!J$23)</f>
        <v>1.99647558</v>
      </c>
      <c r="K78" s="296">
        <f>IF(K$23=0,0,K$23/MAE_fec!K$23)</f>
        <v>1.9964755800000002</v>
      </c>
      <c r="L78" s="296">
        <f>IF(L$23=0,0,L$23/MAE_fec!L$23)</f>
        <v>1.9964755800000005</v>
      </c>
      <c r="M78" s="296">
        <f>IF(M$23=0,0,M$23/MAE_fec!M$23)</f>
        <v>1.9964755800000002</v>
      </c>
      <c r="N78" s="296">
        <f>IF(N$23=0,0,N$23/MAE_fec!N$23)</f>
        <v>1.9964755800000002</v>
      </c>
      <c r="O78" s="296">
        <f>IF(O$23=0,0,O$23/MAE_fec!O$23)</f>
        <v>1.99647558</v>
      </c>
      <c r="P78" s="296">
        <f>IF(P$23=0,0,P$23/MAE_fec!P$23)</f>
        <v>1.99647558</v>
      </c>
      <c r="Q78" s="296">
        <f>IF(Q$23=0,0,Q$23/MAE_fec!Q$23)</f>
        <v>1.99647558</v>
      </c>
    </row>
    <row r="79" spans="1:17" x14ac:dyDescent="0.25">
      <c r="A79" s="127" t="s">
        <v>293</v>
      </c>
      <c r="B79" s="296">
        <f>IF(B$26=0,0,B$26/MAE_fec!B$26)</f>
        <v>2.1064720080049932</v>
      </c>
      <c r="C79" s="296">
        <f>IF(C$26=0,0,C$26/MAE_fec!C$26)</f>
        <v>2.2062683823772891</v>
      </c>
      <c r="D79" s="296">
        <f>IF(D$26=0,0,D$26/MAE_fec!D$26)</f>
        <v>2.1419142421600124</v>
      </c>
      <c r="E79" s="296">
        <f>IF(E$26=0,0,E$26/MAE_fec!E$26)</f>
        <v>2.2181199292708462</v>
      </c>
      <c r="F79" s="296">
        <f>IF(F$26=0,0,F$26/MAE_fec!F$26)</f>
        <v>2.0819525150144904</v>
      </c>
      <c r="G79" s="296">
        <f>IF(G$26=0,0,G$26/MAE_fec!G$26)</f>
        <v>2.1038478237451068</v>
      </c>
      <c r="H79" s="296">
        <f>IF(H$26=0,0,H$26/MAE_fec!H$26)</f>
        <v>2.1083292991369516</v>
      </c>
      <c r="I79" s="296">
        <f>IF(I$26=0,0,I$26/MAE_fec!I$26)</f>
        <v>2.0954894925596865</v>
      </c>
      <c r="J79" s="296">
        <f>IF(J$26=0,0,J$26/MAE_fec!J$26)</f>
        <v>2.0854505532937337</v>
      </c>
      <c r="K79" s="296">
        <f>IF(K$26=0,0,K$26/MAE_fec!K$26)</f>
        <v>2.0895472425919683</v>
      </c>
      <c r="L79" s="296">
        <f>IF(L$26=0,0,L$26/MAE_fec!L$26)</f>
        <v>2.105712094472993</v>
      </c>
      <c r="M79" s="296">
        <f>IF(M$26=0,0,M$26/MAE_fec!M$26)</f>
        <v>2.0752030282207183</v>
      </c>
      <c r="N79" s="296">
        <f>IF(N$26=0,0,N$26/MAE_fec!N$26)</f>
        <v>2.0740139701282896</v>
      </c>
      <c r="O79" s="296">
        <f>IF(O$26=0,0,O$26/MAE_fec!O$26)</f>
        <v>2.1270956842019269</v>
      </c>
      <c r="P79" s="296">
        <f>IF(P$26=0,0,P$26/MAE_fec!P$26)</f>
        <v>2.0821300602486383</v>
      </c>
      <c r="Q79" s="296">
        <f>IF(Q$26=0,0,Q$26/MAE_fec!Q$26)</f>
        <v>2.0839967505230685</v>
      </c>
    </row>
    <row r="80" spans="1:17" x14ac:dyDescent="0.25">
      <c r="A80" s="127" t="s">
        <v>292</v>
      </c>
      <c r="B80" s="296">
        <f>IF(B$34=0,0,B$34/MAE_fec!B$34)</f>
        <v>1.6887593443552578</v>
      </c>
      <c r="C80" s="296">
        <f>IF(C$34=0,0,C$34/MAE_fec!C$34)</f>
        <v>2.23810966177758</v>
      </c>
      <c r="D80" s="296">
        <f>IF(D$34=0,0,D$34/MAE_fec!D$34)</f>
        <v>2.540022247512165</v>
      </c>
      <c r="E80" s="296">
        <f>IF(E$34=0,0,E$34/MAE_fec!E$34)</f>
        <v>1.9540846678493071</v>
      </c>
      <c r="F80" s="296">
        <f>IF(F$34=0,0,F$34/MAE_fec!F$34)</f>
        <v>1.8474173918185006</v>
      </c>
      <c r="G80" s="296">
        <f>IF(G$34=0,0,G$34/MAE_fec!G$34)</f>
        <v>2.125202497442471</v>
      </c>
      <c r="H80" s="296">
        <f>IF(H$34=0,0,H$34/MAE_fec!H$34)</f>
        <v>1.7977064042237756</v>
      </c>
      <c r="I80" s="296">
        <f>IF(I$34=0,0,I$34/MAE_fec!I$34)</f>
        <v>2.052326266444227</v>
      </c>
      <c r="J80" s="296">
        <f>IF(J$34=0,0,J$34/MAE_fec!J$34)</f>
        <v>1.8972136265331763</v>
      </c>
      <c r="K80" s="296">
        <f>IF(K$34=0,0,K$34/MAE_fec!K$34)</f>
        <v>1.4906965582341187</v>
      </c>
      <c r="L80" s="296">
        <f>IF(L$34=0,0,L$34/MAE_fec!L$34)</f>
        <v>1.7074210265879841</v>
      </c>
      <c r="M80" s="296">
        <f>IF(M$34=0,0,M$34/MAE_fec!M$34)</f>
        <v>2.2002341562549419</v>
      </c>
      <c r="N80" s="296">
        <f>IF(N$34=0,0,N$34/MAE_fec!N$34)</f>
        <v>1.76406493014109</v>
      </c>
      <c r="O80" s="296">
        <f>IF(O$34=0,0,O$34/MAE_fec!O$34)</f>
        <v>1.8311683683007478</v>
      </c>
      <c r="P80" s="296">
        <f>IF(P$34=0,0,P$34/MAE_fec!P$34)</f>
        <v>1.7915419494809488</v>
      </c>
      <c r="Q80" s="296">
        <f>IF(Q$34=0,0,Q$34/MAE_fec!Q$34)</f>
        <v>1.8966685954236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1972.4973826206008</v>
      </c>
      <c r="C3" s="46">
        <v>2315.6089193825042</v>
      </c>
      <c r="D3" s="46">
        <v>2509.5596053048816</v>
      </c>
      <c r="E3" s="46">
        <v>2552.9923470792273</v>
      </c>
      <c r="F3" s="46">
        <v>2661.2476305947848</v>
      </c>
      <c r="G3" s="46">
        <v>2488.3297512628506</v>
      </c>
      <c r="H3" s="46">
        <v>2460.1155232915694</v>
      </c>
      <c r="I3" s="46">
        <v>2359.3841909900407</v>
      </c>
      <c r="J3" s="46">
        <v>2256.0769831551142</v>
      </c>
      <c r="K3" s="46">
        <v>1931.0111599594184</v>
      </c>
      <c r="L3" s="46">
        <v>2645.6</v>
      </c>
      <c r="M3" s="46">
        <v>3068.55309218203</v>
      </c>
      <c r="N3" s="46">
        <v>2822.8008582016773</v>
      </c>
      <c r="O3" s="46">
        <v>2932.7242602664073</v>
      </c>
      <c r="P3" s="46">
        <v>2733.7917031978218</v>
      </c>
      <c r="Q3" s="46">
        <v>2724.967284869816</v>
      </c>
    </row>
    <row r="5" spans="1:17" x14ac:dyDescent="0.25">
      <c r="A5" s="31" t="s">
        <v>257</v>
      </c>
      <c r="B5" s="46">
        <v>3277.6591012080594</v>
      </c>
      <c r="C5" s="46">
        <v>3640.2648217865494</v>
      </c>
      <c r="D5" s="46">
        <v>4879.2039926443731</v>
      </c>
      <c r="E5" s="46">
        <v>4091.7278620334318</v>
      </c>
      <c r="F5" s="46">
        <v>3882.2631063201297</v>
      </c>
      <c r="G5" s="46">
        <v>2264.6687959506858</v>
      </c>
      <c r="H5" s="46">
        <v>3140.7377881516454</v>
      </c>
      <c r="I5" s="46">
        <v>3514.8911251683353</v>
      </c>
      <c r="J5" s="46">
        <v>3133.5475904373602</v>
      </c>
      <c r="K5" s="46">
        <v>2225.9232511213777</v>
      </c>
      <c r="L5" s="46">
        <v>2259.9699296077229</v>
      </c>
      <c r="M5" s="46">
        <v>2196.9728660029186</v>
      </c>
      <c r="N5" s="46">
        <v>2028.7442940909966</v>
      </c>
      <c r="O5" s="46">
        <v>2227.0422580314894</v>
      </c>
      <c r="P5" s="46">
        <v>2417.1664165728589</v>
      </c>
      <c r="Q5" s="46">
        <v>2296.7093644591555</v>
      </c>
    </row>
    <row r="6" spans="1:17" x14ac:dyDescent="0.25">
      <c r="A6" s="294" t="s">
        <v>256</v>
      </c>
      <c r="B6" s="293">
        <v>4097.0738765100732</v>
      </c>
      <c r="C6" s="293">
        <v>3875.7879489358079</v>
      </c>
      <c r="D6" s="293">
        <v>5361.1368027997278</v>
      </c>
      <c r="E6" s="293">
        <v>5304.8699328696484</v>
      </c>
      <c r="F6" s="293">
        <v>4887.420229682175</v>
      </c>
      <c r="G6" s="293">
        <v>4030.2722592630121</v>
      </c>
      <c r="H6" s="293">
        <v>3805.2104056475205</v>
      </c>
      <c r="I6" s="293">
        <v>3770.2960872665826</v>
      </c>
      <c r="J6" s="293">
        <v>3527.0230842373194</v>
      </c>
      <c r="K6" s="293">
        <v>3191.8153331510343</v>
      </c>
      <c r="L6" s="293">
        <v>2831.9293293719247</v>
      </c>
      <c r="M6" s="293">
        <v>2369.3367629522168</v>
      </c>
      <c r="N6" s="293">
        <v>2267.5730495706389</v>
      </c>
      <c r="O6" s="293">
        <v>2415.8900775471147</v>
      </c>
      <c r="P6" s="293">
        <v>2611.2914411183788</v>
      </c>
      <c r="Q6" s="293">
        <v>2427.540771141355</v>
      </c>
    </row>
    <row r="7" spans="1:17" x14ac:dyDescent="0.25">
      <c r="A7" s="292" t="s">
        <v>255</v>
      </c>
      <c r="B7" s="291"/>
      <c r="C7" s="291">
        <v>0</v>
      </c>
      <c r="D7" s="291">
        <v>1485.3488538639199</v>
      </c>
      <c r="E7" s="291">
        <v>0</v>
      </c>
      <c r="F7" s="291">
        <v>0</v>
      </c>
      <c r="G7" s="291">
        <v>0</v>
      </c>
      <c r="H7" s="291">
        <v>0</v>
      </c>
      <c r="I7" s="291">
        <v>363.54470380106989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288.60479589728459</v>
      </c>
      <c r="P7" s="291">
        <v>294.36506848820505</v>
      </c>
      <c r="Q7" s="291">
        <v>0</v>
      </c>
    </row>
    <row r="8" spans="1:17" x14ac:dyDescent="0.25">
      <c r="A8" s="290" t="s">
        <v>254</v>
      </c>
      <c r="B8" s="289"/>
      <c r="C8" s="289">
        <f>B6+C7-C6</f>
        <v>221.28592757426532</v>
      </c>
      <c r="D8" s="289">
        <f t="shared" ref="D8:Q8" si="0">C6+D7-D6</f>
        <v>0</v>
      </c>
      <c r="E8" s="289">
        <f t="shared" si="0"/>
        <v>56.266869930079338</v>
      </c>
      <c r="F8" s="289">
        <f t="shared" si="0"/>
        <v>417.44970318747346</v>
      </c>
      <c r="G8" s="289">
        <f t="shared" si="0"/>
        <v>857.1479704191629</v>
      </c>
      <c r="H8" s="289">
        <f t="shared" si="0"/>
        <v>225.0618536154916</v>
      </c>
      <c r="I8" s="289">
        <f t="shared" si="0"/>
        <v>398.45902218200808</v>
      </c>
      <c r="J8" s="289">
        <f t="shared" si="0"/>
        <v>243.27300302926324</v>
      </c>
      <c r="K8" s="289">
        <f t="shared" si="0"/>
        <v>335.20775108628504</v>
      </c>
      <c r="L8" s="289">
        <f t="shared" si="0"/>
        <v>359.88600377910961</v>
      </c>
      <c r="M8" s="289">
        <f t="shared" si="0"/>
        <v>462.59256641970796</v>
      </c>
      <c r="N8" s="289">
        <f t="shared" si="0"/>
        <v>101.76371338157787</v>
      </c>
      <c r="O8" s="289">
        <f t="shared" si="0"/>
        <v>140.28776792080862</v>
      </c>
      <c r="P8" s="289">
        <f t="shared" si="0"/>
        <v>98.963704916940969</v>
      </c>
      <c r="Q8" s="289">
        <f t="shared" si="0"/>
        <v>183.75066997702379</v>
      </c>
    </row>
    <row r="9" spans="1:17" x14ac:dyDescent="0.25">
      <c r="A9" s="288" t="s">
        <v>253</v>
      </c>
      <c r="B9" s="287">
        <f>B6-B5</f>
        <v>819.41477530201382</v>
      </c>
      <c r="C9" s="287">
        <f t="shared" ref="C9:Q9" si="1">C6-C5</f>
        <v>235.52312714925847</v>
      </c>
      <c r="D9" s="287">
        <f t="shared" si="1"/>
        <v>481.93281015535467</v>
      </c>
      <c r="E9" s="287">
        <f t="shared" si="1"/>
        <v>1213.1420708362166</v>
      </c>
      <c r="F9" s="287">
        <f t="shared" si="1"/>
        <v>1005.1571233620452</v>
      </c>
      <c r="G9" s="287">
        <f t="shared" si="1"/>
        <v>1765.6034633123263</v>
      </c>
      <c r="H9" s="287">
        <f t="shared" si="1"/>
        <v>664.47261749587506</v>
      </c>
      <c r="I9" s="287">
        <f t="shared" si="1"/>
        <v>255.40496209824732</v>
      </c>
      <c r="J9" s="287">
        <f t="shared" si="1"/>
        <v>393.47549379995917</v>
      </c>
      <c r="K9" s="287">
        <f t="shared" si="1"/>
        <v>965.89208202965665</v>
      </c>
      <c r="L9" s="287">
        <f t="shared" si="1"/>
        <v>571.95939976420186</v>
      </c>
      <c r="M9" s="287">
        <f t="shared" si="1"/>
        <v>172.36389694929812</v>
      </c>
      <c r="N9" s="287">
        <f t="shared" si="1"/>
        <v>238.82875547964227</v>
      </c>
      <c r="O9" s="287">
        <f t="shared" si="1"/>
        <v>188.84781951562536</v>
      </c>
      <c r="P9" s="287">
        <f t="shared" si="1"/>
        <v>194.12502454551986</v>
      </c>
      <c r="Q9" s="287">
        <f t="shared" si="1"/>
        <v>130.83140668219949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287.13943678295198</v>
      </c>
      <c r="C12" s="38">
        <v>320.30946999999998</v>
      </c>
      <c r="D12" s="38">
        <v>422.48775000000001</v>
      </c>
      <c r="E12" s="38">
        <v>349.70085</v>
      </c>
      <c r="F12" s="38">
        <v>338.05500000000001</v>
      </c>
      <c r="G12" s="38">
        <v>191.69906222077071</v>
      </c>
      <c r="H12" s="38">
        <v>266.91158999999999</v>
      </c>
      <c r="I12" s="38">
        <v>297.00695999999999</v>
      </c>
      <c r="J12" s="38">
        <v>251.59725</v>
      </c>
      <c r="K12" s="38">
        <v>182.69500999999997</v>
      </c>
      <c r="L12" s="38">
        <v>180.75758685155873</v>
      </c>
      <c r="M12" s="38">
        <v>176.7456747164884</v>
      </c>
      <c r="N12" s="38">
        <v>162.79753088917562</v>
      </c>
      <c r="O12" s="38">
        <v>171.39619624937825</v>
      </c>
      <c r="P12" s="38">
        <v>178.27567699849095</v>
      </c>
      <c r="Q12" s="38">
        <v>171.30096824299551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22.499469999999999</v>
      </c>
      <c r="E13" s="54">
        <v>0</v>
      </c>
      <c r="F13" s="54">
        <v>0</v>
      </c>
      <c r="G13" s="54">
        <v>0</v>
      </c>
      <c r="H13" s="54">
        <v>0.20036000000000001</v>
      </c>
      <c r="I13" s="54">
        <v>0</v>
      </c>
      <c r="J13" s="54">
        <v>0</v>
      </c>
      <c r="K13" s="54">
        <v>0.19989999999999999</v>
      </c>
      <c r="L13" s="54">
        <v>0</v>
      </c>
      <c r="M13" s="54">
        <v>0.35824734974165456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34.491663434454608</v>
      </c>
      <c r="C14" s="51">
        <v>42.711770000000001</v>
      </c>
      <c r="D14" s="51">
        <v>46.196260000000002</v>
      </c>
      <c r="E14" s="51">
        <v>19.302699999999998</v>
      </c>
      <c r="F14" s="51">
        <v>62.292670000000001</v>
      </c>
      <c r="G14" s="51">
        <v>12.873528131251947</v>
      </c>
      <c r="H14" s="51">
        <v>17.6005</v>
      </c>
      <c r="I14" s="51">
        <v>40.996560000000002</v>
      </c>
      <c r="J14" s="51">
        <v>16.499120000000001</v>
      </c>
      <c r="K14" s="51">
        <v>4.30246</v>
      </c>
      <c r="L14" s="51">
        <v>3.2216804511293589</v>
      </c>
      <c r="M14" s="51">
        <v>3.2002281969552984</v>
      </c>
      <c r="N14" s="51">
        <v>5.2073125682552703</v>
      </c>
      <c r="O14" s="51">
        <v>2.1734044276480939</v>
      </c>
      <c r="P14" s="51">
        <v>2.173289102788778</v>
      </c>
      <c r="Q14" s="51">
        <v>4.180264847333552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5.50943</v>
      </c>
      <c r="E16" s="51">
        <v>1.1004700000000001</v>
      </c>
      <c r="F16" s="51">
        <v>2.2038799999999998</v>
      </c>
      <c r="G16" s="51">
        <v>5.7558892718202568</v>
      </c>
      <c r="H16" s="51">
        <v>1.1008599999999999</v>
      </c>
      <c r="I16" s="51">
        <v>1.10355</v>
      </c>
      <c r="J16" s="51">
        <v>1.1083400000000001</v>
      </c>
      <c r="K16" s="51">
        <v>2.3014000000000001</v>
      </c>
      <c r="L16" s="51">
        <v>1.1464567871766742</v>
      </c>
      <c r="M16" s="51">
        <v>1.1462304776345016</v>
      </c>
      <c r="N16" s="51">
        <v>1.146275509112509</v>
      </c>
      <c r="O16" s="51">
        <v>1.159109411633237</v>
      </c>
      <c r="P16" s="51">
        <v>1.159118788632959</v>
      </c>
      <c r="Q16" s="51">
        <v>1.1463774785200096</v>
      </c>
    </row>
    <row r="17" spans="1:17" x14ac:dyDescent="0.25">
      <c r="A17" s="53" t="s">
        <v>76</v>
      </c>
      <c r="B17" s="51">
        <v>24.58598461083616</v>
      </c>
      <c r="C17" s="51">
        <v>32.792839999999998</v>
      </c>
      <c r="D17" s="51">
        <v>32.865729999999999</v>
      </c>
      <c r="E17" s="51">
        <v>11.30082</v>
      </c>
      <c r="F17" s="51">
        <v>9.2237200000000001</v>
      </c>
      <c r="G17" s="51">
        <v>5.1118277092043662</v>
      </c>
      <c r="H17" s="51">
        <v>11.303800000000001</v>
      </c>
      <c r="I17" s="51">
        <v>36.986460000000001</v>
      </c>
      <c r="J17" s="51">
        <v>14.38453</v>
      </c>
      <c r="K17" s="51">
        <v>2.0010599999999998</v>
      </c>
      <c r="L17" s="51">
        <v>1.0268113086789912</v>
      </c>
      <c r="M17" s="51">
        <v>2.053997719320797</v>
      </c>
      <c r="N17" s="51">
        <v>4.0610370591427616</v>
      </c>
      <c r="O17" s="51">
        <v>1.0142950160148569</v>
      </c>
      <c r="P17" s="51">
        <v>1.0141703141558187</v>
      </c>
      <c r="Q17" s="51">
        <v>3.0338873688135428</v>
      </c>
    </row>
    <row r="18" spans="1:17" x14ac:dyDescent="0.25">
      <c r="A18" s="53" t="s">
        <v>29</v>
      </c>
      <c r="B18" s="51">
        <v>6.6836816462831061</v>
      </c>
      <c r="C18" s="51">
        <v>6.69937</v>
      </c>
      <c r="D18" s="51">
        <v>5.7123499999999998</v>
      </c>
      <c r="E18" s="51">
        <v>4.7967899999999997</v>
      </c>
      <c r="F18" s="51">
        <v>48.766060000000003</v>
      </c>
      <c r="G18" s="51">
        <v>0.95530817794087519</v>
      </c>
      <c r="H18" s="51">
        <v>0</v>
      </c>
      <c r="I18" s="51">
        <v>1.9023399999999999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3.2219971773353424</v>
      </c>
      <c r="C19" s="51">
        <v>3.21956</v>
      </c>
      <c r="D19" s="51">
        <v>2.1087500000000001</v>
      </c>
      <c r="E19" s="51">
        <v>2.1046200000000002</v>
      </c>
      <c r="F19" s="51">
        <v>2.0990099999999998</v>
      </c>
      <c r="G19" s="51">
        <v>1.0505029722864481</v>
      </c>
      <c r="H19" s="51">
        <v>5.1958400000000005</v>
      </c>
      <c r="I19" s="51">
        <v>1.00421</v>
      </c>
      <c r="J19" s="51">
        <v>1.0062500000000001</v>
      </c>
      <c r="K19" s="51">
        <v>0</v>
      </c>
      <c r="L19" s="51">
        <v>1.0484123552736937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138.97229519117647</v>
      </c>
      <c r="C20" s="51">
        <v>157.90221</v>
      </c>
      <c r="D20" s="51">
        <v>220.9991</v>
      </c>
      <c r="E20" s="51">
        <v>208.70352</v>
      </c>
      <c r="F20" s="51">
        <v>170.14465000000001</v>
      </c>
      <c r="G20" s="51">
        <v>98.118593640186475</v>
      </c>
      <c r="H20" s="51">
        <v>163.56214</v>
      </c>
      <c r="I20" s="51">
        <v>165.90852000000001</v>
      </c>
      <c r="J20" s="51">
        <v>119.69911999999999</v>
      </c>
      <c r="K20" s="51">
        <v>109.79987</v>
      </c>
      <c r="L20" s="51">
        <v>94.595234991700806</v>
      </c>
      <c r="M20" s="51">
        <v>95.657660393580343</v>
      </c>
      <c r="N20" s="51">
        <v>86.915807718963762</v>
      </c>
      <c r="O20" s="51">
        <v>92.31453448236627</v>
      </c>
      <c r="P20" s="51">
        <v>97.221149166451355</v>
      </c>
      <c r="Q20" s="51">
        <v>96.612945034439434</v>
      </c>
    </row>
    <row r="21" spans="1:17" x14ac:dyDescent="0.25">
      <c r="A21" s="53" t="s">
        <v>66</v>
      </c>
      <c r="B21" s="51">
        <v>138.97229519117647</v>
      </c>
      <c r="C21" s="51">
        <v>157.90221</v>
      </c>
      <c r="D21" s="51">
        <v>220.9991</v>
      </c>
      <c r="E21" s="51">
        <v>208.70352</v>
      </c>
      <c r="F21" s="51">
        <v>170.14465000000001</v>
      </c>
      <c r="G21" s="51">
        <v>98.118593640186475</v>
      </c>
      <c r="H21" s="51">
        <v>163.56214</v>
      </c>
      <c r="I21" s="51">
        <v>165.80849000000001</v>
      </c>
      <c r="J21" s="51">
        <v>119.69911999999999</v>
      </c>
      <c r="K21" s="51">
        <v>109.79987</v>
      </c>
      <c r="L21" s="51">
        <v>94.595234991700806</v>
      </c>
      <c r="M21" s="51">
        <v>95.657660393580343</v>
      </c>
      <c r="N21" s="51">
        <v>86.915807718963762</v>
      </c>
      <c r="O21" s="51">
        <v>92.31453448236627</v>
      </c>
      <c r="P21" s="51">
        <v>97.221149166451355</v>
      </c>
      <c r="Q21" s="51">
        <v>96.612945034439434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0.10002999999999999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5.1358652213393023</v>
      </c>
      <c r="C23" s="51">
        <v>9.3987100000000012</v>
      </c>
      <c r="D23" s="51">
        <v>1</v>
      </c>
      <c r="E23" s="51">
        <v>2.2006700000000001</v>
      </c>
      <c r="F23" s="51">
        <v>2.5848700000000009</v>
      </c>
      <c r="G23" s="51">
        <v>2.9855810585308733</v>
      </c>
      <c r="H23" s="51">
        <v>0.319940000000001</v>
      </c>
      <c r="I23" s="51">
        <v>1.5011700000000014</v>
      </c>
      <c r="J23" s="51">
        <v>2.5013199999999984</v>
      </c>
      <c r="K23" s="51">
        <v>2.0932000000000026</v>
      </c>
      <c r="L23" s="51">
        <v>1.5761580353403719</v>
      </c>
      <c r="M23" s="51">
        <v>3.9649177569904519</v>
      </c>
      <c r="N23" s="51">
        <v>2.0539781947890843</v>
      </c>
      <c r="O23" s="51">
        <v>5.6368868462433994</v>
      </c>
      <c r="P23" s="51">
        <v>2.220979360432096</v>
      </c>
      <c r="Q23" s="51">
        <v>0.83596252948488792</v>
      </c>
    </row>
    <row r="24" spans="1:17" x14ac:dyDescent="0.25">
      <c r="A24" s="53" t="s">
        <v>23</v>
      </c>
      <c r="B24" s="51">
        <v>5.064205800870992</v>
      </c>
      <c r="C24" s="51">
        <v>9.2969000000000008</v>
      </c>
      <c r="D24" s="51">
        <v>1</v>
      </c>
      <c r="E24" s="51">
        <v>2.2006700000000001</v>
      </c>
      <c r="F24" s="51">
        <v>2.5008599999999999</v>
      </c>
      <c r="G24" s="51">
        <v>2.9139272895426234</v>
      </c>
      <c r="H24" s="51">
        <v>0.20002</v>
      </c>
      <c r="I24" s="51">
        <v>1.40045</v>
      </c>
      <c r="J24" s="51">
        <v>2.4012699999999998</v>
      </c>
      <c r="K24" s="51">
        <v>1.9927600000000001</v>
      </c>
      <c r="L24" s="51">
        <v>1.5761580353403719</v>
      </c>
      <c r="M24" s="51">
        <v>3.8216103205536118</v>
      </c>
      <c r="N24" s="51">
        <v>1.9584401001561207</v>
      </c>
      <c r="O24" s="51">
        <v>5.6130017966032542</v>
      </c>
      <c r="P24" s="51">
        <v>2.1970969917288476</v>
      </c>
      <c r="Q24" s="51">
        <v>0.81207793982213794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7.1659420468310475E-2</v>
      </c>
      <c r="C28" s="51">
        <v>0.10181000000000018</v>
      </c>
      <c r="D28" s="51">
        <v>0</v>
      </c>
      <c r="E28" s="51">
        <v>0</v>
      </c>
      <c r="F28" s="51">
        <v>8.4010000000001195E-2</v>
      </c>
      <c r="G28" s="51">
        <v>7.1653768988250002E-2</v>
      </c>
      <c r="H28" s="51">
        <v>0.11992000000000103</v>
      </c>
      <c r="I28" s="51">
        <v>0.10072000000000148</v>
      </c>
      <c r="J28" s="51">
        <v>0.10004999999999858</v>
      </c>
      <c r="K28" s="51">
        <v>0.10044000000000253</v>
      </c>
      <c r="L28" s="51">
        <v>0</v>
      </c>
      <c r="M28" s="51">
        <v>0.14330743643684016</v>
      </c>
      <c r="N28" s="51">
        <v>9.5538094632963741E-2</v>
      </c>
      <c r="O28" s="51">
        <v>2.3885049640145546E-2</v>
      </c>
      <c r="P28" s="51">
        <v>2.3882368703248318E-2</v>
      </c>
      <c r="Q28" s="51">
        <v>2.3884589662749998E-2</v>
      </c>
    </row>
    <row r="29" spans="1:17" x14ac:dyDescent="0.25">
      <c r="A29" s="52" t="s">
        <v>22</v>
      </c>
      <c r="B29" s="51">
        <v>45.002270981782218</v>
      </c>
      <c r="C29" s="51">
        <v>39.898260000000001</v>
      </c>
      <c r="D29" s="51">
        <v>28.106069999999999</v>
      </c>
      <c r="E29" s="51">
        <v>34.40005</v>
      </c>
      <c r="F29" s="51">
        <v>17.212389999999999</v>
      </c>
      <c r="G29" s="51">
        <v>25.699781065999062</v>
      </c>
      <c r="H29" s="51">
        <v>14.504709999999999</v>
      </c>
      <c r="I29" s="51">
        <v>15.59586</v>
      </c>
      <c r="J29" s="51">
        <v>15.500299999999999</v>
      </c>
      <c r="K29" s="51">
        <v>9.6000399999999999</v>
      </c>
      <c r="L29" s="51">
        <v>11.463229318518312</v>
      </c>
      <c r="M29" s="51">
        <v>6.663857754774396</v>
      </c>
      <c r="N29" s="51">
        <v>5.8516726273811264</v>
      </c>
      <c r="O29" s="51">
        <v>3.0094469874991665</v>
      </c>
      <c r="P29" s="51">
        <v>3.4866652648456928</v>
      </c>
      <c r="Q29" s="51">
        <v>5.6129456078621125</v>
      </c>
    </row>
    <row r="30" spans="1:17" x14ac:dyDescent="0.25">
      <c r="A30" s="63" t="s">
        <v>21</v>
      </c>
      <c r="B30" s="62">
        <v>63.537341954199356</v>
      </c>
      <c r="C30" s="62">
        <v>70.398520000000005</v>
      </c>
      <c r="D30" s="62">
        <v>103.68685000000001</v>
      </c>
      <c r="E30" s="62">
        <v>85.093909999999994</v>
      </c>
      <c r="F30" s="62">
        <v>85.820419999999999</v>
      </c>
      <c r="G30" s="62">
        <v>52.02157832480237</v>
      </c>
      <c r="H30" s="62">
        <v>70.723939999999999</v>
      </c>
      <c r="I30" s="62">
        <v>73.004850000000005</v>
      </c>
      <c r="J30" s="62">
        <v>97.397390000000001</v>
      </c>
      <c r="K30" s="62">
        <v>56.699539999999999</v>
      </c>
      <c r="L30" s="62">
        <v>69.901284054869876</v>
      </c>
      <c r="M30" s="62">
        <v>66.900763264446269</v>
      </c>
      <c r="N30" s="62">
        <v>62.768759779786379</v>
      </c>
      <c r="O30" s="62">
        <v>68.261923505621326</v>
      </c>
      <c r="P30" s="62">
        <v>73.173594103973031</v>
      </c>
      <c r="Q30" s="62">
        <v>64.058850223875524</v>
      </c>
    </row>
    <row r="32" spans="1:17" x14ac:dyDescent="0.25">
      <c r="A32" s="31" t="s">
        <v>63</v>
      </c>
      <c r="B32" s="70">
        <v>434.84501693186201</v>
      </c>
      <c r="C32" s="70">
        <v>503.66827903942806</v>
      </c>
      <c r="D32" s="70">
        <v>761.02461661078814</v>
      </c>
      <c r="E32" s="70">
        <v>549.81977033840406</v>
      </c>
      <c r="F32" s="70">
        <v>598.19373008877608</v>
      </c>
      <c r="G32" s="70">
        <v>267.95552974204583</v>
      </c>
      <c r="H32" s="70">
        <v>438.42568785393604</v>
      </c>
      <c r="I32" s="70">
        <v>516.37735272610803</v>
      </c>
      <c r="J32" s="70">
        <v>331.62318448171203</v>
      </c>
      <c r="K32" s="70">
        <v>271.03080205292406</v>
      </c>
      <c r="L32" s="70">
        <v>231.44110401528559</v>
      </c>
      <c r="M32" s="70">
        <v>235.59567838505544</v>
      </c>
      <c r="N32" s="70">
        <v>220.33584169692907</v>
      </c>
      <c r="O32" s="70">
        <v>223.17988367304906</v>
      </c>
      <c r="P32" s="70">
        <v>234.7041358615073</v>
      </c>
      <c r="Q32" s="70">
        <v>239.50795184121168</v>
      </c>
    </row>
    <row r="34" spans="1:17" x14ac:dyDescent="0.25">
      <c r="A34" s="184" t="s">
        <v>252</v>
      </c>
      <c r="B34" s="190">
        <f t="shared" ref="B34:Q34" si="2">IF(B$12=0,"",B$12/B$3*1000)</f>
        <v>145.57151726177054</v>
      </c>
      <c r="C34" s="190">
        <f t="shared" si="2"/>
        <v>138.32623778518519</v>
      </c>
      <c r="D34" s="190">
        <f t="shared" si="2"/>
        <v>168.35135101270996</v>
      </c>
      <c r="E34" s="190">
        <f t="shared" si="2"/>
        <v>136.97685008734092</v>
      </c>
      <c r="F34" s="190">
        <f t="shared" si="2"/>
        <v>127.02876504748458</v>
      </c>
      <c r="G34" s="190">
        <f t="shared" si="2"/>
        <v>77.039251780629812</v>
      </c>
      <c r="H34" s="190">
        <f t="shared" si="2"/>
        <v>108.49555131576884</v>
      </c>
      <c r="I34" s="190">
        <f t="shared" si="2"/>
        <v>125.88325425515818</v>
      </c>
      <c r="J34" s="190">
        <f t="shared" si="2"/>
        <v>111.51979825091885</v>
      </c>
      <c r="K34" s="190">
        <f t="shared" si="2"/>
        <v>94.611058593695262</v>
      </c>
      <c r="L34" s="190">
        <f t="shared" si="2"/>
        <v>68.32385351207995</v>
      </c>
      <c r="M34" s="190">
        <f t="shared" si="2"/>
        <v>57.599027752459577</v>
      </c>
      <c r="N34" s="190">
        <f t="shared" si="2"/>
        <v>57.672340015118564</v>
      </c>
      <c r="O34" s="190">
        <f t="shared" si="2"/>
        <v>58.44265639682358</v>
      </c>
      <c r="P34" s="190">
        <f t="shared" si="2"/>
        <v>65.211872868717464</v>
      </c>
      <c r="Q34" s="190">
        <f t="shared" si="2"/>
        <v>62.863495350616418</v>
      </c>
    </row>
    <row r="35" spans="1:17" x14ac:dyDescent="0.25">
      <c r="A35" s="286" t="s">
        <v>251</v>
      </c>
      <c r="B35" s="285">
        <f t="shared" ref="B35:Q35" si="3">IF(B$12=0,"",B$12/B$5*1000)</f>
        <v>87.605033933248237</v>
      </c>
      <c r="C35" s="285">
        <f t="shared" si="3"/>
        <v>87.990705534110077</v>
      </c>
      <c r="D35" s="285">
        <f t="shared" si="3"/>
        <v>86.589482759261543</v>
      </c>
      <c r="E35" s="285">
        <f t="shared" si="3"/>
        <v>85.465324623571632</v>
      </c>
      <c r="F35" s="285">
        <f t="shared" si="3"/>
        <v>87.076787621545634</v>
      </c>
      <c r="G35" s="285">
        <f t="shared" si="3"/>
        <v>84.64772533782245</v>
      </c>
      <c r="H35" s="285">
        <f t="shared" si="3"/>
        <v>84.983722935075079</v>
      </c>
      <c r="I35" s="285">
        <f t="shared" si="3"/>
        <v>84.499618743034532</v>
      </c>
      <c r="J35" s="285">
        <f t="shared" si="3"/>
        <v>80.29150435365932</v>
      </c>
      <c r="K35" s="285">
        <f t="shared" si="3"/>
        <v>82.07605985874028</v>
      </c>
      <c r="L35" s="285">
        <f t="shared" si="3"/>
        <v>79.982297323280747</v>
      </c>
      <c r="M35" s="285">
        <f t="shared" si="3"/>
        <v>80.449639343089444</v>
      </c>
      <c r="N35" s="285">
        <f t="shared" si="3"/>
        <v>80.245465810228694</v>
      </c>
      <c r="O35" s="285">
        <f t="shared" si="3"/>
        <v>76.961357886795327</v>
      </c>
      <c r="P35" s="285">
        <f t="shared" si="3"/>
        <v>73.753993840132978</v>
      </c>
      <c r="Q35" s="285">
        <f t="shared" si="3"/>
        <v>74.58539199335506</v>
      </c>
    </row>
    <row r="36" spans="1:17" x14ac:dyDescent="0.25">
      <c r="A36" s="286" t="s">
        <v>250</v>
      </c>
      <c r="B36" s="285">
        <f>IF(TEL_ued!B$5=0,"",TEL_ued!B$5/B$5*1000)</f>
        <v>34.276863932924883</v>
      </c>
      <c r="C36" s="285">
        <f>IF(TEL_ued!C$5=0,"",TEL_ued!C$5/C$5*1000)</f>
        <v>34.27686393292489</v>
      </c>
      <c r="D36" s="285">
        <f>IF(TEL_ued!D$5=0,"",TEL_ued!D$5/D$5*1000)</f>
        <v>34.27686393292489</v>
      </c>
      <c r="E36" s="285">
        <f>IF(TEL_ued!E$5=0,"",TEL_ued!E$5/E$5*1000)</f>
        <v>34.276863932924883</v>
      </c>
      <c r="F36" s="285">
        <f>IF(TEL_ued!F$5=0,"",TEL_ued!F$5/F$5*1000)</f>
        <v>34.276863932924883</v>
      </c>
      <c r="G36" s="285">
        <f>IF(TEL_ued!G$5=0,"",TEL_ued!G$5/G$5*1000)</f>
        <v>34.27686393292489</v>
      </c>
      <c r="H36" s="285">
        <f>IF(TEL_ued!H$5=0,"",TEL_ued!H$5/H$5*1000)</f>
        <v>34.276863932924883</v>
      </c>
      <c r="I36" s="285">
        <f>IF(TEL_ued!I$5=0,"",TEL_ued!I$5/I$5*1000)</f>
        <v>34.276863932924883</v>
      </c>
      <c r="J36" s="285">
        <f>IF(TEL_ued!J$5=0,"",TEL_ued!J$5/J$5*1000)</f>
        <v>34.27686393292489</v>
      </c>
      <c r="K36" s="285">
        <f>IF(TEL_ued!K$5=0,"",TEL_ued!K$5/K$5*1000)</f>
        <v>34.276863932924883</v>
      </c>
      <c r="L36" s="285">
        <f>IF(TEL_ued!L$5=0,"",TEL_ued!L$5/L$5*1000)</f>
        <v>34.276863932924883</v>
      </c>
      <c r="M36" s="285">
        <f>IF(TEL_ued!M$5=0,"",TEL_ued!M$5/M$5*1000)</f>
        <v>34.276863932924883</v>
      </c>
      <c r="N36" s="285">
        <f>IF(TEL_ued!N$5=0,"",TEL_ued!N$5/N$5*1000)</f>
        <v>34.276863932924883</v>
      </c>
      <c r="O36" s="285">
        <f>IF(TEL_ued!O$5=0,"",TEL_ued!O$5/O$5*1000)</f>
        <v>34.276863932924883</v>
      </c>
      <c r="P36" s="285">
        <f>IF(TEL_ued!P$5=0,"",TEL_ued!P$5/P$5*1000)</f>
        <v>34.276863932924883</v>
      </c>
      <c r="Q36" s="285">
        <f>IF(TEL_ued!Q$5=0,"",TEL_ued!Q$5/Q$5*1000)</f>
        <v>34.27686393292489</v>
      </c>
    </row>
    <row r="37" spans="1:17" x14ac:dyDescent="0.25">
      <c r="A37" s="284" t="s">
        <v>60</v>
      </c>
      <c r="B37" s="283">
        <f t="shared" ref="B37:Q37" si="4">IF(B$12=0,"",B$32/B$12)</f>
        <v>1.5144036702299459</v>
      </c>
      <c r="C37" s="283">
        <f t="shared" si="4"/>
        <v>1.5724426725173879</v>
      </c>
      <c r="D37" s="283">
        <f t="shared" si="4"/>
        <v>1.8012939229854312</v>
      </c>
      <c r="E37" s="283">
        <f t="shared" si="4"/>
        <v>1.5722574604505652</v>
      </c>
      <c r="F37" s="283">
        <f t="shared" si="4"/>
        <v>1.7695159961804323</v>
      </c>
      <c r="G37" s="283">
        <f t="shared" si="4"/>
        <v>1.3977925955289972</v>
      </c>
      <c r="H37" s="283">
        <f t="shared" si="4"/>
        <v>1.6425876742704806</v>
      </c>
      <c r="I37" s="283">
        <f t="shared" si="4"/>
        <v>1.7386035422405861</v>
      </c>
      <c r="J37" s="283">
        <f t="shared" si="4"/>
        <v>1.3180715786111017</v>
      </c>
      <c r="K37" s="283">
        <f t="shared" si="4"/>
        <v>1.4835150782329747</v>
      </c>
      <c r="L37" s="283">
        <f t="shared" si="4"/>
        <v>1.2803949645850774</v>
      </c>
      <c r="M37" s="283">
        <f t="shared" si="4"/>
        <v>1.3329643215482716</v>
      </c>
      <c r="N37" s="283">
        <f t="shared" si="4"/>
        <v>1.3534347879448039</v>
      </c>
      <c r="O37" s="283">
        <f t="shared" si="4"/>
        <v>1.3021285685262614</v>
      </c>
      <c r="P37" s="283">
        <f t="shared" si="4"/>
        <v>1.3165235988053154</v>
      </c>
      <c r="Q37" s="283">
        <f t="shared" si="4"/>
        <v>1.3981704499268359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287.13943678295203</v>
      </c>
      <c r="C5" s="96">
        <v>320.30947000000009</v>
      </c>
      <c r="D5" s="96">
        <v>422.48775000000006</v>
      </c>
      <c r="E5" s="96">
        <v>349.70085</v>
      </c>
      <c r="F5" s="96">
        <v>338.05500000000006</v>
      </c>
      <c r="G5" s="96">
        <v>191.69906222077071</v>
      </c>
      <c r="H5" s="96">
        <v>266.91158999999999</v>
      </c>
      <c r="I5" s="96">
        <v>297.00696000000005</v>
      </c>
      <c r="J5" s="96">
        <v>251.59724999999997</v>
      </c>
      <c r="K5" s="96">
        <v>182.69501</v>
      </c>
      <c r="L5" s="96">
        <v>180.7575868515587</v>
      </c>
      <c r="M5" s="96">
        <v>176.74567471648845</v>
      </c>
      <c r="N5" s="96">
        <v>162.79753088917562</v>
      </c>
      <c r="O5" s="96">
        <v>171.39619624937825</v>
      </c>
      <c r="P5" s="96">
        <v>178.27567699849095</v>
      </c>
      <c r="Q5" s="96">
        <v>171.30096824299545</v>
      </c>
    </row>
    <row r="6" spans="1:17" x14ac:dyDescent="0.25">
      <c r="A6" s="132" t="s">
        <v>83</v>
      </c>
      <c r="B6" s="160">
        <v>11.411382338294278</v>
      </c>
      <c r="C6" s="160">
        <v>12.729612726479427</v>
      </c>
      <c r="D6" s="160">
        <v>16.790341662960071</v>
      </c>
      <c r="E6" s="160">
        <v>13.897673367636223</v>
      </c>
      <c r="F6" s="160">
        <v>13.434848586431126</v>
      </c>
      <c r="G6" s="160">
        <v>7.6184285843927579</v>
      </c>
      <c r="H6" s="160">
        <v>10.607495223006859</v>
      </c>
      <c r="I6" s="160">
        <v>11.803533557309331</v>
      </c>
      <c r="J6" s="160">
        <v>9.9988787579312799</v>
      </c>
      <c r="K6" s="160">
        <v>7.2605930894278146</v>
      </c>
      <c r="L6" s="160">
        <v>7.1835967821785367</v>
      </c>
      <c r="M6" s="160">
        <v>7.0241569511547812</v>
      </c>
      <c r="N6" s="160">
        <v>6.4698353159720119</v>
      </c>
      <c r="O6" s="160">
        <v>6.811560086082534</v>
      </c>
      <c r="P6" s="160">
        <v>7.0849616988899085</v>
      </c>
      <c r="Q6" s="160">
        <v>6.8077755721811286</v>
      </c>
    </row>
    <row r="7" spans="1:17" x14ac:dyDescent="0.25">
      <c r="A7" s="76" t="s">
        <v>82</v>
      </c>
      <c r="B7" s="159">
        <v>9.3631855083440225</v>
      </c>
      <c r="C7" s="159">
        <v>10.444810442239531</v>
      </c>
      <c r="D7" s="159">
        <v>13.77669059524929</v>
      </c>
      <c r="E7" s="159">
        <v>11.403219173445105</v>
      </c>
      <c r="F7" s="159">
        <v>11.023465506815283</v>
      </c>
      <c r="G7" s="159">
        <v>6.2510183256555969</v>
      </c>
      <c r="H7" s="159">
        <v>8.7035858240056285</v>
      </c>
      <c r="I7" s="159">
        <v>9.6849506111256041</v>
      </c>
      <c r="J7" s="159">
        <v>8.2042082116359207</v>
      </c>
      <c r="K7" s="159">
        <v>5.9574097144023099</v>
      </c>
      <c r="L7" s="159">
        <v>5.8942332571721323</v>
      </c>
      <c r="M7" s="159">
        <v>5.7634108317167438</v>
      </c>
      <c r="N7" s="159">
        <v>5.3085828233616512</v>
      </c>
      <c r="O7" s="159">
        <v>5.5889723783241312</v>
      </c>
      <c r="P7" s="159">
        <v>5.8133019067814633</v>
      </c>
      <c r="Q7" s="159">
        <v>5.5858671361486181</v>
      </c>
    </row>
    <row r="8" spans="1:17" x14ac:dyDescent="0.25">
      <c r="A8" s="76" t="s">
        <v>81</v>
      </c>
      <c r="B8" s="159">
        <v>6.7297895841222664</v>
      </c>
      <c r="C8" s="159">
        <v>7.5072075053596619</v>
      </c>
      <c r="D8" s="159">
        <v>9.9019963653354264</v>
      </c>
      <c r="E8" s="159">
        <v>8.1960637809136703</v>
      </c>
      <c r="F8" s="159">
        <v>7.9231158330234841</v>
      </c>
      <c r="G8" s="159">
        <v>4.4929194215649595</v>
      </c>
      <c r="H8" s="159">
        <v>6.2557023110040459</v>
      </c>
      <c r="I8" s="159">
        <v>6.961058251746528</v>
      </c>
      <c r="J8" s="159">
        <v>5.8967746521133186</v>
      </c>
      <c r="K8" s="159">
        <v>4.2818882322266596</v>
      </c>
      <c r="L8" s="159">
        <v>4.2364801535924705</v>
      </c>
      <c r="M8" s="159">
        <v>4.1424515352964093</v>
      </c>
      <c r="N8" s="159">
        <v>3.8155439042911867</v>
      </c>
      <c r="O8" s="159">
        <v>4.0170738969204693</v>
      </c>
      <c r="P8" s="159">
        <v>4.1783107454991768</v>
      </c>
      <c r="Q8" s="159">
        <v>4.0148420041068196</v>
      </c>
    </row>
    <row r="9" spans="1:17" x14ac:dyDescent="0.25">
      <c r="A9" s="76" t="s">
        <v>80</v>
      </c>
      <c r="B9" s="159">
        <v>13.166979621108782</v>
      </c>
      <c r="C9" s="159">
        <v>14.68801468439934</v>
      </c>
      <c r="D9" s="159">
        <v>19.373471149569312</v>
      </c>
      <c r="E9" s="159">
        <v>16.035776962657181</v>
      </c>
      <c r="F9" s="159">
        <v>15.501748368958992</v>
      </c>
      <c r="G9" s="159">
        <v>8.7904945204531817</v>
      </c>
      <c r="H9" s="159">
        <v>12.239417565007916</v>
      </c>
      <c r="I9" s="159">
        <v>13.619461796895381</v>
      </c>
      <c r="J9" s="159">
        <v>11.537167797613014</v>
      </c>
      <c r="K9" s="159">
        <v>8.3776074108782481</v>
      </c>
      <c r="L9" s="159">
        <v>8.2887655178983124</v>
      </c>
      <c r="M9" s="159">
        <v>8.1047964821016709</v>
      </c>
      <c r="N9" s="159">
        <v>7.4651945953523215</v>
      </c>
      <c r="O9" s="159">
        <v>7.8594924070183092</v>
      </c>
      <c r="P9" s="159">
        <v>8.1749558064114325</v>
      </c>
      <c r="Q9" s="159">
        <v>7.8551256602089943</v>
      </c>
    </row>
    <row r="10" spans="1:17" x14ac:dyDescent="0.25">
      <c r="A10" s="129" t="s">
        <v>79</v>
      </c>
      <c r="B10" s="158">
        <v>22.237565582317053</v>
      </c>
      <c r="C10" s="158">
        <v>24.806424800318883</v>
      </c>
      <c r="D10" s="158">
        <v>32.719640163717074</v>
      </c>
      <c r="E10" s="158">
        <v>27.082645536932127</v>
      </c>
      <c r="F10" s="158">
        <v>26.180730578686294</v>
      </c>
      <c r="G10" s="158">
        <v>14.846168523432041</v>
      </c>
      <c r="H10" s="158">
        <v>20.671016332013373</v>
      </c>
      <c r="I10" s="158">
        <v>23.001757701423315</v>
      </c>
      <c r="J10" s="158">
        <v>19.484994502635313</v>
      </c>
      <c r="K10" s="158">
        <v>14.148848071705485</v>
      </c>
      <c r="L10" s="158">
        <v>13.998803985783816</v>
      </c>
      <c r="M10" s="158">
        <v>13.688100725327269</v>
      </c>
      <c r="N10" s="158">
        <v>12.607884205483924</v>
      </c>
      <c r="O10" s="158">
        <v>13.273809398519809</v>
      </c>
      <c r="P10" s="158">
        <v>13.806592028605975</v>
      </c>
      <c r="Q10" s="158">
        <v>13.266434448352969</v>
      </c>
    </row>
    <row r="11" spans="1:17" x14ac:dyDescent="0.25">
      <c r="A11" s="92" t="s">
        <v>125</v>
      </c>
      <c r="B11" s="91">
        <v>4.4331812323697486</v>
      </c>
      <c r="C11" s="91">
        <v>4.9409229600637765</v>
      </c>
      <c r="D11" s="91">
        <v>6.5439280327434135</v>
      </c>
      <c r="E11" s="91">
        <v>5.4165291073864257</v>
      </c>
      <c r="F11" s="91">
        <v>5.2193441157372593</v>
      </c>
      <c r="G11" s="91">
        <v>2.9549029508887585</v>
      </c>
      <c r="H11" s="91">
        <v>4.110219266402674</v>
      </c>
      <c r="I11" s="91">
        <v>4.580207540284662</v>
      </c>
      <c r="J11" s="91">
        <v>3.876988900527063</v>
      </c>
      <c r="K11" s="91">
        <v>1.150330858276233</v>
      </c>
      <c r="L11" s="91">
        <v>0.54726133687551703</v>
      </c>
      <c r="M11" s="91">
        <v>1.0757246733590073</v>
      </c>
      <c r="N11" s="91">
        <v>2.051589399572932</v>
      </c>
      <c r="O11" s="91">
        <v>0.50389039394093482</v>
      </c>
      <c r="P11" s="91">
        <v>0.47679167448108217</v>
      </c>
      <c r="Q11" s="91">
        <v>1.5389551330158797</v>
      </c>
    </row>
    <row r="12" spans="1:17" x14ac:dyDescent="0.25">
      <c r="A12" s="92" t="s">
        <v>26</v>
      </c>
      <c r="B12" s="91">
        <v>6.6497718485546224</v>
      </c>
      <c r="C12" s="91">
        <v>7.4113844400956648</v>
      </c>
      <c r="D12" s="91">
        <v>9.8158920491151189</v>
      </c>
      <c r="E12" s="91">
        <v>8.1247936610796376</v>
      </c>
      <c r="F12" s="91">
        <v>7.8290161736058881</v>
      </c>
      <c r="G12" s="91">
        <v>4.4323544263331369</v>
      </c>
      <c r="H12" s="91">
        <v>6.1653288996040105</v>
      </c>
      <c r="I12" s="91">
        <v>6.8703113104269926</v>
      </c>
      <c r="J12" s="91">
        <v>5.8154833507905943</v>
      </c>
      <c r="K12" s="91">
        <v>4.2145224215116448</v>
      </c>
      <c r="L12" s="91">
        <v>4.1996411957351443</v>
      </c>
      <c r="M12" s="91">
        <v>4.063437986667128</v>
      </c>
      <c r="N12" s="91">
        <v>3.7537038332552872</v>
      </c>
      <c r="O12" s="91">
        <v>3.9749773046638994</v>
      </c>
      <c r="P12" s="91">
        <v>4.1348128979708187</v>
      </c>
      <c r="Q12" s="91">
        <v>3.9727649576070658</v>
      </c>
    </row>
    <row r="13" spans="1:17" x14ac:dyDescent="0.25">
      <c r="A13" s="92" t="s">
        <v>126</v>
      </c>
      <c r="B13" s="91">
        <v>7.1659420468310475E-2</v>
      </c>
      <c r="C13" s="91">
        <v>0.10181000000000018</v>
      </c>
      <c r="D13" s="91">
        <v>0</v>
      </c>
      <c r="E13" s="91">
        <v>0</v>
      </c>
      <c r="F13" s="91">
        <v>8.4010000000001195E-2</v>
      </c>
      <c r="G13" s="91">
        <v>7.1653768988250002E-2</v>
      </c>
      <c r="H13" s="91">
        <v>0.11992000000000103</v>
      </c>
      <c r="I13" s="91">
        <v>0.10072000000000148</v>
      </c>
      <c r="J13" s="91">
        <v>0.10004999999999858</v>
      </c>
      <c r="K13" s="91">
        <v>0.10044000000000253</v>
      </c>
      <c r="L13" s="91">
        <v>0</v>
      </c>
      <c r="M13" s="91">
        <v>0.14330743643684016</v>
      </c>
      <c r="N13" s="91">
        <v>9.5538094632963741E-2</v>
      </c>
      <c r="O13" s="91">
        <v>2.3885049640145546E-2</v>
      </c>
      <c r="P13" s="91">
        <v>2.3882368703248318E-2</v>
      </c>
      <c r="Q13" s="91">
        <v>2.3884589662749998E-2</v>
      </c>
    </row>
    <row r="14" spans="1:17" x14ac:dyDescent="0.25">
      <c r="A14" s="92" t="s">
        <v>21</v>
      </c>
      <c r="B14" s="157">
        <v>11.082953080924373</v>
      </c>
      <c r="C14" s="157">
        <v>12.352307400159441</v>
      </c>
      <c r="D14" s="157">
        <v>16.359820081858537</v>
      </c>
      <c r="E14" s="157">
        <v>13.541322768466065</v>
      </c>
      <c r="F14" s="157">
        <v>13.048360289343147</v>
      </c>
      <c r="G14" s="157">
        <v>7.3872573772218955</v>
      </c>
      <c r="H14" s="157">
        <v>10.275548166006686</v>
      </c>
      <c r="I14" s="157">
        <v>11.450518850711658</v>
      </c>
      <c r="J14" s="157">
        <v>9.6924722513176587</v>
      </c>
      <c r="K14" s="157">
        <v>8.6835547919176044</v>
      </c>
      <c r="L14" s="157">
        <v>9.2519014531731543</v>
      </c>
      <c r="M14" s="157">
        <v>8.4056306288642926</v>
      </c>
      <c r="N14" s="157">
        <v>6.7070528780227399</v>
      </c>
      <c r="O14" s="157">
        <v>8.7710566502748293</v>
      </c>
      <c r="P14" s="157">
        <v>9.171105087450826</v>
      </c>
      <c r="Q14" s="157">
        <v>7.7308297680672728</v>
      </c>
    </row>
    <row r="15" spans="1:17" x14ac:dyDescent="0.25">
      <c r="A15" s="156" t="s">
        <v>306</v>
      </c>
      <c r="B15" s="206">
        <v>8.5693197763859423</v>
      </c>
      <c r="C15" s="206">
        <v>9.5592382104918379</v>
      </c>
      <c r="D15" s="206">
        <v>12.608622040630651</v>
      </c>
      <c r="E15" s="206">
        <v>10.436387433570022</v>
      </c>
      <c r="F15" s="206">
        <v>10.088831508003238</v>
      </c>
      <c r="G15" s="206">
        <v>5.7210203635135848</v>
      </c>
      <c r="H15" s="206">
        <v>7.9656448182788067</v>
      </c>
      <c r="I15" s="206">
        <v>8.8638037483375705</v>
      </c>
      <c r="J15" s="206">
        <v>7.508607366040934</v>
      </c>
      <c r="K15" s="206">
        <v>5.4523056107525889</v>
      </c>
      <c r="L15" s="206">
        <v>5.3944856237554166</v>
      </c>
      <c r="M15" s="206">
        <v>5.2747550900977638</v>
      </c>
      <c r="N15" s="206">
        <v>4.8584900654031022</v>
      </c>
      <c r="O15" s="206">
        <v>5.1151065509240619</v>
      </c>
      <c r="P15" s="206">
        <v>5.3204161074765475</v>
      </c>
      <c r="Q15" s="206">
        <v>5.1122645893756804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2.0269792792792791</v>
      </c>
      <c r="E16" s="87">
        <v>0</v>
      </c>
      <c r="F16" s="87">
        <v>0</v>
      </c>
      <c r="G16" s="87">
        <v>0</v>
      </c>
      <c r="H16" s="87">
        <v>1.8050450450450454E-2</v>
      </c>
      <c r="I16" s="87">
        <v>0</v>
      </c>
      <c r="J16" s="87">
        <v>0</v>
      </c>
      <c r="K16" s="87">
        <v>1.8009009009009008E-2</v>
      </c>
      <c r="L16" s="87">
        <v>0</v>
      </c>
      <c r="M16" s="87">
        <v>3.2274536012761666E-2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1.28025718154973E-15</v>
      </c>
      <c r="E18" s="87">
        <v>0</v>
      </c>
      <c r="F18" s="87">
        <v>0</v>
      </c>
      <c r="G18" s="87">
        <v>0</v>
      </c>
      <c r="H18" s="87">
        <v>0</v>
      </c>
      <c r="I18" s="87">
        <v>1.28025718154973E-15</v>
      </c>
      <c r="J18" s="87">
        <v>0</v>
      </c>
      <c r="K18" s="87">
        <v>6.401285907748649E-16</v>
      </c>
      <c r="L18" s="87">
        <v>0</v>
      </c>
      <c r="M18" s="87">
        <v>6.40128590774865E-16</v>
      </c>
      <c r="N18" s="87">
        <v>0</v>
      </c>
      <c r="O18" s="87">
        <v>6.40128590774865E-16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0.465826024529708</v>
      </c>
      <c r="C19" s="87">
        <v>0.71290182130515256</v>
      </c>
      <c r="D19" s="87">
        <v>0.91871948307771689</v>
      </c>
      <c r="E19" s="87">
        <v>0.32681918399055271</v>
      </c>
      <c r="F19" s="87">
        <v>0.18727585025767582</v>
      </c>
      <c r="G19" s="87">
        <v>0.14320896424375887</v>
      </c>
      <c r="H19" s="87">
        <v>0.38854086533294196</v>
      </c>
      <c r="I19" s="87">
        <v>1.2614986783442774</v>
      </c>
      <c r="J19" s="87">
        <v>0.60884677821191946</v>
      </c>
      <c r="K19" s="87">
        <v>7.6642265020159167E-2</v>
      </c>
      <c r="L19" s="87">
        <v>4.3202700162475141E-2</v>
      </c>
      <c r="M19" s="87">
        <v>8.8132706843404476E-2</v>
      </c>
      <c r="N19" s="87">
        <v>0.18103132068196662</v>
      </c>
      <c r="O19" s="87">
        <v>4.5982398385038023E-2</v>
      </c>
      <c r="P19" s="87">
        <v>4.8412490060787072E-2</v>
      </c>
      <c r="Q19" s="87">
        <v>0.13467857980159126</v>
      </c>
    </row>
    <row r="20" spans="1:17" x14ac:dyDescent="0.25">
      <c r="A20" s="88" t="s">
        <v>29</v>
      </c>
      <c r="B20" s="87">
        <v>0.60213348164712654</v>
      </c>
      <c r="C20" s="87">
        <v>0.60354684684684679</v>
      </c>
      <c r="D20" s="87">
        <v>0.51462612612612613</v>
      </c>
      <c r="E20" s="87">
        <v>0.4321432432432431</v>
      </c>
      <c r="F20" s="87">
        <v>4.3933387387387386</v>
      </c>
      <c r="G20" s="87">
        <v>8.6063799814493247E-2</v>
      </c>
      <c r="H20" s="87">
        <v>0</v>
      </c>
      <c r="I20" s="87">
        <v>0.17138198198198196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0.29027001597615693</v>
      </c>
      <c r="C21" s="87">
        <v>0.29005045045045041</v>
      </c>
      <c r="D21" s="87">
        <v>0.18997747747747748</v>
      </c>
      <c r="E21" s="87">
        <v>0.18960540540540535</v>
      </c>
      <c r="F21" s="87">
        <v>0.18909999999999999</v>
      </c>
      <c r="G21" s="87">
        <v>9.4639907413193503E-2</v>
      </c>
      <c r="H21" s="87">
        <v>0.46809369369369375</v>
      </c>
      <c r="I21" s="87">
        <v>9.0469369369369376E-2</v>
      </c>
      <c r="J21" s="87">
        <v>9.0653153153153157E-2</v>
      </c>
      <c r="K21" s="87">
        <v>0</v>
      </c>
      <c r="L21" s="87">
        <v>9.4451563538170594E-2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2.7005968503903208</v>
      </c>
      <c r="C22" s="87">
        <v>3.5207426954929928</v>
      </c>
      <c r="D22" s="87">
        <v>6.336151206201583</v>
      </c>
      <c r="E22" s="87">
        <v>6.1904574387686599</v>
      </c>
      <c r="F22" s="87">
        <v>3.5431484505383568</v>
      </c>
      <c r="G22" s="87">
        <v>2.8192961284798259</v>
      </c>
      <c r="H22" s="87">
        <v>5.7662093583512704</v>
      </c>
      <c r="I22" s="87">
        <v>5.8002429078311302</v>
      </c>
      <c r="J22" s="87">
        <v>5.1963533806218081</v>
      </c>
      <c r="K22" s="87">
        <v>4.3132579403270235</v>
      </c>
      <c r="L22" s="87">
        <v>4.0821117786260617</v>
      </c>
      <c r="M22" s="87">
        <v>4.209711083698533</v>
      </c>
      <c r="N22" s="87">
        <v>3.973844985483546</v>
      </c>
      <c r="O22" s="87">
        <v>4.292326964782049</v>
      </c>
      <c r="P22" s="87">
        <v>4.7599529636703055</v>
      </c>
      <c r="Q22" s="87">
        <v>4.398755059332264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9.011711711711709E-3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0.45623475683522441</v>
      </c>
      <c r="C24" s="87">
        <v>0.83755855855855865</v>
      </c>
      <c r="D24" s="87">
        <v>9.0090090090090086E-2</v>
      </c>
      <c r="E24" s="87">
        <v>0.19825855855855851</v>
      </c>
      <c r="F24" s="87">
        <v>0.22530270270270267</v>
      </c>
      <c r="G24" s="87">
        <v>0.26251597203086696</v>
      </c>
      <c r="H24" s="87">
        <v>1.8019819819819823E-2</v>
      </c>
      <c r="I24" s="87">
        <v>0.12616666666666665</v>
      </c>
      <c r="J24" s="87">
        <v>0.2163306306306306</v>
      </c>
      <c r="K24" s="87">
        <v>0.1795279279279279</v>
      </c>
      <c r="L24" s="87">
        <v>0.14199621940003349</v>
      </c>
      <c r="M24" s="87">
        <v>0.34428921806789292</v>
      </c>
      <c r="N24" s="87">
        <v>0.17643604505910998</v>
      </c>
      <c r="O24" s="87">
        <v>0.50567583753182466</v>
      </c>
      <c r="P24" s="87">
        <v>0.19793666592151782</v>
      </c>
      <c r="Q24" s="87">
        <v>7.3160174758751154E-2</v>
      </c>
    </row>
    <row r="25" spans="1:17" x14ac:dyDescent="0.25">
      <c r="A25" s="88" t="s">
        <v>22</v>
      </c>
      <c r="B25" s="87">
        <v>4.0542586470074067</v>
      </c>
      <c r="C25" s="87">
        <v>3.5944378378378374</v>
      </c>
      <c r="D25" s="87">
        <v>2.5320783783783782</v>
      </c>
      <c r="E25" s="87">
        <v>3.099103603603603</v>
      </c>
      <c r="F25" s="87">
        <v>1.5506657657657656</v>
      </c>
      <c r="G25" s="87">
        <v>2.3152955915314468</v>
      </c>
      <c r="H25" s="87">
        <v>1.3067306306306306</v>
      </c>
      <c r="I25" s="87">
        <v>1.4050324324324321</v>
      </c>
      <c r="J25" s="87">
        <v>1.3964234234234232</v>
      </c>
      <c r="K25" s="87">
        <v>0.86486846846846843</v>
      </c>
      <c r="L25" s="87">
        <v>1.0327233620286764</v>
      </c>
      <c r="M25" s="87">
        <v>0.60034754547517077</v>
      </c>
      <c r="N25" s="87">
        <v>0.52717771417847992</v>
      </c>
      <c r="O25" s="87">
        <v>0.2711213502251501</v>
      </c>
      <c r="P25" s="87">
        <v>0.31411398782393629</v>
      </c>
      <c r="Q25" s="87">
        <v>0.50567077548307315</v>
      </c>
    </row>
    <row r="26" spans="1:17" x14ac:dyDescent="0.25">
      <c r="A26" s="156" t="s">
        <v>305</v>
      </c>
      <c r="B26" s="204">
        <v>72.839218099280529</v>
      </c>
      <c r="C26" s="204">
        <v>81.253524789180631</v>
      </c>
      <c r="D26" s="204">
        <v>107.17328734536056</v>
      </c>
      <c r="E26" s="204">
        <v>88.709293185345203</v>
      </c>
      <c r="F26" s="204">
        <v>85.755067818027541</v>
      </c>
      <c r="G26" s="204">
        <v>48.628673089865487</v>
      </c>
      <c r="H26" s="204">
        <v>67.707980955369862</v>
      </c>
      <c r="I26" s="204">
        <v>75.342331860869351</v>
      </c>
      <c r="J26" s="204">
        <v>63.823162611347954</v>
      </c>
      <c r="K26" s="204">
        <v>46.344597691397006</v>
      </c>
      <c r="L26" s="204">
        <v>45.853127801921048</v>
      </c>
      <c r="M26" s="204">
        <v>44.835418265830995</v>
      </c>
      <c r="N26" s="204">
        <v>41.29716555592637</v>
      </c>
      <c r="O26" s="204">
        <v>43.478405682854536</v>
      </c>
      <c r="P26" s="204">
        <v>45.223536913550653</v>
      </c>
      <c r="Q26" s="204">
        <v>43.454249009693278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17.229323873873877</v>
      </c>
      <c r="E27" s="87">
        <v>0</v>
      </c>
      <c r="F27" s="87">
        <v>0</v>
      </c>
      <c r="G27" s="87">
        <v>0</v>
      </c>
      <c r="H27" s="87">
        <v>0.15342882882882886</v>
      </c>
      <c r="I27" s="87">
        <v>0</v>
      </c>
      <c r="J27" s="87">
        <v>0</v>
      </c>
      <c r="K27" s="87">
        <v>0.15307657657657658</v>
      </c>
      <c r="L27" s="87">
        <v>0</v>
      </c>
      <c r="M27" s="87">
        <v>0.27433355610847421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1.0882186043172706E-14</v>
      </c>
      <c r="E29" s="87">
        <v>0</v>
      </c>
      <c r="F29" s="87">
        <v>0</v>
      </c>
      <c r="G29" s="87">
        <v>0</v>
      </c>
      <c r="H29" s="87">
        <v>0</v>
      </c>
      <c r="I29" s="87">
        <v>1.0882186043172705E-14</v>
      </c>
      <c r="J29" s="87">
        <v>0</v>
      </c>
      <c r="K29" s="87">
        <v>5.4410930215863524E-15</v>
      </c>
      <c r="L29" s="87">
        <v>0</v>
      </c>
      <c r="M29" s="87">
        <v>5.4410930215863532E-15</v>
      </c>
      <c r="N29" s="87">
        <v>0</v>
      </c>
      <c r="O29" s="87">
        <v>5.4410930215863532E-15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3.959521208502518</v>
      </c>
      <c r="C30" s="87">
        <v>6.0596654810937967</v>
      </c>
      <c r="D30" s="87">
        <v>7.8091156061605949</v>
      </c>
      <c r="E30" s="87">
        <v>2.7779630639196982</v>
      </c>
      <c r="F30" s="87">
        <v>1.5918447271902443</v>
      </c>
      <c r="G30" s="87">
        <v>1.2172761960719505</v>
      </c>
      <c r="H30" s="87">
        <v>3.3025973553300068</v>
      </c>
      <c r="I30" s="87">
        <v>10.722738765926358</v>
      </c>
      <c r="J30" s="87">
        <v>5.1751976148013155</v>
      </c>
      <c r="K30" s="87">
        <v>0.65145925267135307</v>
      </c>
      <c r="L30" s="87">
        <v>0.36722295138103872</v>
      </c>
      <c r="M30" s="87">
        <v>0.7491280081689381</v>
      </c>
      <c r="N30" s="87">
        <v>1.5387662257967163</v>
      </c>
      <c r="O30" s="87">
        <v>0.39085038627282326</v>
      </c>
      <c r="P30" s="87">
        <v>0.41150616551669011</v>
      </c>
      <c r="Q30" s="87">
        <v>1.1447679283135257</v>
      </c>
    </row>
    <row r="31" spans="1:17" x14ac:dyDescent="0.25">
      <c r="A31" s="88" t="s">
        <v>29</v>
      </c>
      <c r="B31" s="87">
        <v>5.1181345940005762</v>
      </c>
      <c r="C31" s="87">
        <v>5.1301481981981985</v>
      </c>
      <c r="D31" s="87">
        <v>4.374322072072073</v>
      </c>
      <c r="E31" s="87">
        <v>3.6732175675675669</v>
      </c>
      <c r="F31" s="87">
        <v>37.343379279279283</v>
      </c>
      <c r="G31" s="87">
        <v>0.73154229842319274</v>
      </c>
      <c r="H31" s="87">
        <v>0</v>
      </c>
      <c r="I31" s="87">
        <v>1.4567468468468465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2.4672951357973343</v>
      </c>
      <c r="C32" s="87">
        <v>2.4654288288288289</v>
      </c>
      <c r="D32" s="87">
        <v>1.6148085585585588</v>
      </c>
      <c r="E32" s="87">
        <v>1.6116459459459458</v>
      </c>
      <c r="F32" s="87">
        <v>1.6073499999999998</v>
      </c>
      <c r="G32" s="87">
        <v>0.80443921301214494</v>
      </c>
      <c r="H32" s="87">
        <v>3.978796396396397</v>
      </c>
      <c r="I32" s="87">
        <v>0.76898963963963962</v>
      </c>
      <c r="J32" s="87">
        <v>0.77055180180180194</v>
      </c>
      <c r="K32" s="87">
        <v>0</v>
      </c>
      <c r="L32" s="87">
        <v>0.80283829007445018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22.95507322831773</v>
      </c>
      <c r="C33" s="87">
        <v>29.926312911690442</v>
      </c>
      <c r="D33" s="87">
        <v>53.85728525271346</v>
      </c>
      <c r="E33" s="87">
        <v>52.618888229533617</v>
      </c>
      <c r="F33" s="87">
        <v>30.116761829576035</v>
      </c>
      <c r="G33" s="87">
        <v>23.964017092078524</v>
      </c>
      <c r="H33" s="87">
        <v>49.012779545985794</v>
      </c>
      <c r="I33" s="87">
        <v>49.302064716564608</v>
      </c>
      <c r="J33" s="87">
        <v>44.169003735285372</v>
      </c>
      <c r="K33" s="87">
        <v>36.662692492779705</v>
      </c>
      <c r="L33" s="87">
        <v>34.697950118321529</v>
      </c>
      <c r="M33" s="87">
        <v>35.782544211437532</v>
      </c>
      <c r="N33" s="87">
        <v>33.777682376610144</v>
      </c>
      <c r="O33" s="87">
        <v>36.484779200647424</v>
      </c>
      <c r="P33" s="87">
        <v>40.459600191197602</v>
      </c>
      <c r="Q33" s="87">
        <v>37.389418004324241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7.6599549549549534E-2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3.8779954330994078</v>
      </c>
      <c r="C35" s="87">
        <v>7.1192477477477487</v>
      </c>
      <c r="D35" s="87">
        <v>0.76576576576576583</v>
      </c>
      <c r="E35" s="87">
        <v>1.6851977477477476</v>
      </c>
      <c r="F35" s="87">
        <v>1.9150729729729727</v>
      </c>
      <c r="G35" s="87">
        <v>2.2313857622623696</v>
      </c>
      <c r="H35" s="87">
        <v>0.15316846846846846</v>
      </c>
      <c r="I35" s="87">
        <v>1.0724166666666666</v>
      </c>
      <c r="J35" s="87">
        <v>1.8388103603603603</v>
      </c>
      <c r="K35" s="87">
        <v>1.5259873873873875</v>
      </c>
      <c r="L35" s="87">
        <v>1.2069678649002846</v>
      </c>
      <c r="M35" s="87">
        <v>2.9264583535770901</v>
      </c>
      <c r="N35" s="87">
        <v>1.4997063830024349</v>
      </c>
      <c r="O35" s="87">
        <v>4.2982446190205099</v>
      </c>
      <c r="P35" s="87">
        <v>1.6824616603329015</v>
      </c>
      <c r="Q35" s="87">
        <v>0.6218614854493848</v>
      </c>
    </row>
    <row r="36" spans="1:17" x14ac:dyDescent="0.25">
      <c r="A36" s="88" t="s">
        <v>22</v>
      </c>
      <c r="B36" s="87">
        <v>34.461198499562961</v>
      </c>
      <c r="C36" s="87">
        <v>30.552721621621622</v>
      </c>
      <c r="D36" s="87">
        <v>21.522666216216219</v>
      </c>
      <c r="E36" s="87">
        <v>26.342380630630629</v>
      </c>
      <c r="F36" s="87">
        <v>13.180659009009009</v>
      </c>
      <c r="G36" s="87">
        <v>19.680012528017301</v>
      </c>
      <c r="H36" s="87">
        <v>11.107210360360359</v>
      </c>
      <c r="I36" s="87">
        <v>11.942775675675673</v>
      </c>
      <c r="J36" s="87">
        <v>11.8695990990991</v>
      </c>
      <c r="K36" s="87">
        <v>7.3513819819819828</v>
      </c>
      <c r="L36" s="87">
        <v>8.7781485772437513</v>
      </c>
      <c r="M36" s="87">
        <v>5.1029541365389521</v>
      </c>
      <c r="N36" s="87">
        <v>4.4810105705170793</v>
      </c>
      <c r="O36" s="87">
        <v>2.3045314769137759</v>
      </c>
      <c r="P36" s="87">
        <v>2.6699688965034585</v>
      </c>
      <c r="Q36" s="87">
        <v>4.298201591606122</v>
      </c>
    </row>
    <row r="37" spans="1:17" x14ac:dyDescent="0.25">
      <c r="A37" s="156" t="s">
        <v>304</v>
      </c>
      <c r="B37" s="204">
        <v>7.6354928429944726</v>
      </c>
      <c r="C37" s="204">
        <v>8.2144965423410756</v>
      </c>
      <c r="D37" s="204">
        <v>17.81015108786881</v>
      </c>
      <c r="E37" s="204">
        <v>14.269006006556122</v>
      </c>
      <c r="F37" s="204">
        <v>16.128154131716958</v>
      </c>
      <c r="G37" s="204">
        <v>11.328097802464491</v>
      </c>
      <c r="H37" s="204">
        <v>14.672284334381658</v>
      </c>
      <c r="I37" s="204">
        <v>12.626616312085424</v>
      </c>
      <c r="J37" s="204">
        <v>33.740324214364428</v>
      </c>
      <c r="K37" s="204">
        <v>14.345880827952039</v>
      </c>
      <c r="L37" s="204">
        <v>22.710230719038865</v>
      </c>
      <c r="M37" s="204">
        <v>21.682499032740164</v>
      </c>
      <c r="N37" s="204">
        <v>21.385863369818445</v>
      </c>
      <c r="O37" s="204">
        <v>22.818746643778127</v>
      </c>
      <c r="P37" s="204">
        <v>25.110868857344499</v>
      </c>
      <c r="Q37" s="204">
        <v>20.777942541172845</v>
      </c>
    </row>
    <row r="38" spans="1:17" x14ac:dyDescent="0.25">
      <c r="A38" s="156" t="s">
        <v>303</v>
      </c>
      <c r="B38" s="204">
        <v>132.75961889518516</v>
      </c>
      <c r="C38" s="204">
        <v>148.4952237505548</v>
      </c>
      <c r="D38" s="204">
        <v>186.67272570688127</v>
      </c>
      <c r="E38" s="204">
        <v>155.13548726198343</v>
      </c>
      <c r="F38" s="204">
        <v>146.89282399177358</v>
      </c>
      <c r="G38" s="204">
        <v>80.421690068765514</v>
      </c>
      <c r="H38" s="204">
        <v>113.42498633288136</v>
      </c>
      <c r="I38" s="204">
        <v>131.09017020195984</v>
      </c>
      <c r="J38" s="204">
        <v>80.679021115375562</v>
      </c>
      <c r="K38" s="204">
        <v>71.966147970840453</v>
      </c>
      <c r="L38" s="204">
        <v>59.9795853102978</v>
      </c>
      <c r="M38" s="204">
        <v>59.338464964774957</v>
      </c>
      <c r="N38" s="204">
        <v>52.791633652388661</v>
      </c>
      <c r="O38" s="204">
        <v>55.180260526528428</v>
      </c>
      <c r="P38" s="204">
        <v>55.581430280469547</v>
      </c>
      <c r="Q38" s="204">
        <v>57.82235298848034</v>
      </c>
    </row>
    <row r="39" spans="1:17" x14ac:dyDescent="0.25">
      <c r="A39" s="152" t="s">
        <v>310</v>
      </c>
      <c r="B39" s="264">
        <v>117.32803280947594</v>
      </c>
      <c r="C39" s="264">
        <v>131.34928846338113</v>
      </c>
      <c r="D39" s="264">
        <v>162.48537526714122</v>
      </c>
      <c r="E39" s="264">
        <v>135.22171671890663</v>
      </c>
      <c r="F39" s="264">
        <v>127.11617997182091</v>
      </c>
      <c r="G39" s="264">
        <v>68.715246714757413</v>
      </c>
      <c r="H39" s="264">
        <v>97.373524351098553</v>
      </c>
      <c r="I39" s="264">
        <v>114.06264954274131</v>
      </c>
      <c r="J39" s="264">
        <v>61.061795985627946</v>
      </c>
      <c r="K39" s="264">
        <v>60.009584440858376</v>
      </c>
      <c r="L39" s="264">
        <v>46.230609840393051</v>
      </c>
      <c r="M39" s="264">
        <v>46.012659855493993</v>
      </c>
      <c r="N39" s="264">
        <v>40.198700055953623</v>
      </c>
      <c r="O39" s="264">
        <v>41.853837280254858</v>
      </c>
      <c r="P39" s="264">
        <v>41.409977160373103</v>
      </c>
      <c r="Q39" s="264">
        <v>44.960376396764239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5.5094299999999858</v>
      </c>
      <c r="E41" s="208">
        <v>1.1004700000000001</v>
      </c>
      <c r="F41" s="208">
        <v>2.2038799999999998</v>
      </c>
      <c r="G41" s="208">
        <v>5.7558892718202568</v>
      </c>
      <c r="H41" s="208">
        <v>1.1008599999999999</v>
      </c>
      <c r="I41" s="208">
        <v>1.1035499999999858</v>
      </c>
      <c r="J41" s="208">
        <v>1.1083400000000001</v>
      </c>
      <c r="K41" s="208">
        <v>2.301399999999993</v>
      </c>
      <c r="L41" s="208">
        <v>1.1464567871766742</v>
      </c>
      <c r="M41" s="208">
        <v>1.1462304776344945</v>
      </c>
      <c r="N41" s="208">
        <v>1.146275509112509</v>
      </c>
      <c r="O41" s="208">
        <v>1.1591094116332299</v>
      </c>
      <c r="P41" s="208">
        <v>1.159118788632959</v>
      </c>
      <c r="Q41" s="208">
        <v>1.1463774785200096</v>
      </c>
    </row>
    <row r="42" spans="1:17" x14ac:dyDescent="0.25">
      <c r="A42" s="154" t="s">
        <v>125</v>
      </c>
      <c r="B42" s="208">
        <v>14.982134506186654</v>
      </c>
      <c r="C42" s="208">
        <v>19.938706823449028</v>
      </c>
      <c r="D42" s="208">
        <v>16.124015705093928</v>
      </c>
      <c r="E42" s="208">
        <v>2.2565979503184379</v>
      </c>
      <c r="F42" s="208">
        <v>1.9256139464025392</v>
      </c>
      <c r="G42" s="208">
        <v>0.56730525520988428</v>
      </c>
      <c r="H42" s="208">
        <v>2.8807771284016708</v>
      </c>
      <c r="I42" s="208">
        <v>18.40361713009386</v>
      </c>
      <c r="J42" s="208">
        <v>3.7493418613206302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102.34589830328929</v>
      </c>
      <c r="C44" s="208">
        <v>111.4105816399321</v>
      </c>
      <c r="D44" s="208">
        <v>140.8519295620473</v>
      </c>
      <c r="E44" s="208">
        <v>131.86464876858821</v>
      </c>
      <c r="F44" s="208">
        <v>122.98668602541838</v>
      </c>
      <c r="G44" s="208">
        <v>62.392052187727273</v>
      </c>
      <c r="H44" s="208">
        <v>93.39188722269688</v>
      </c>
      <c r="I44" s="208">
        <v>94.555482412647464</v>
      </c>
      <c r="J44" s="208">
        <v>56.204114124307317</v>
      </c>
      <c r="K44" s="208">
        <v>57.708184440858382</v>
      </c>
      <c r="L44" s="208">
        <v>45.084153053216376</v>
      </c>
      <c r="M44" s="208">
        <v>44.866429377859497</v>
      </c>
      <c r="N44" s="208">
        <v>39.052424546841117</v>
      </c>
      <c r="O44" s="208">
        <v>40.694727868621626</v>
      </c>
      <c r="P44" s="208">
        <v>40.250858371740144</v>
      </c>
      <c r="Q44" s="208">
        <v>43.813998918244231</v>
      </c>
    </row>
    <row r="45" spans="1:17" x14ac:dyDescent="0.25">
      <c r="A45" s="152" t="s">
        <v>309</v>
      </c>
      <c r="B45" s="264">
        <v>13.710911642217511</v>
      </c>
      <c r="C45" s="264">
        <v>15.294781136786941</v>
      </c>
      <c r="D45" s="264">
        <v>20.173795265009048</v>
      </c>
      <c r="E45" s="264">
        <v>16.698219893712036</v>
      </c>
      <c r="F45" s="264">
        <v>16.14213041280518</v>
      </c>
      <c r="G45" s="264">
        <v>9.1536325816217374</v>
      </c>
      <c r="H45" s="264">
        <v>12.74503170924609</v>
      </c>
      <c r="I45" s="264">
        <v>14.18208599734011</v>
      </c>
      <c r="J45" s="264">
        <v>12.013771785665497</v>
      </c>
      <c r="K45" s="264">
        <v>8.7236889772041426</v>
      </c>
      <c r="L45" s="264">
        <v>8.6311769980086694</v>
      </c>
      <c r="M45" s="264">
        <v>8.4396081441564235</v>
      </c>
      <c r="N45" s="264">
        <v>7.7735841046449643</v>
      </c>
      <c r="O45" s="264">
        <v>8.1841704814784997</v>
      </c>
      <c r="P45" s="264">
        <v>8.5126657719624745</v>
      </c>
      <c r="Q45" s="264">
        <v>8.1796233430010883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3.2431668468468473</v>
      </c>
      <c r="E46" s="87">
        <v>0</v>
      </c>
      <c r="F46" s="87">
        <v>0</v>
      </c>
      <c r="G46" s="87">
        <v>0</v>
      </c>
      <c r="H46" s="87">
        <v>2.8880720720720725E-2</v>
      </c>
      <c r="I46" s="87">
        <v>0</v>
      </c>
      <c r="J46" s="87">
        <v>0</v>
      </c>
      <c r="K46" s="87">
        <v>2.8814414414414413E-2</v>
      </c>
      <c r="L46" s="87">
        <v>0</v>
      </c>
      <c r="M46" s="87">
        <v>5.1639257620418676E-2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2.0484114904795685E-15</v>
      </c>
      <c r="E48" s="87">
        <v>0</v>
      </c>
      <c r="F48" s="87">
        <v>0</v>
      </c>
      <c r="G48" s="87">
        <v>0</v>
      </c>
      <c r="H48" s="87">
        <v>0</v>
      </c>
      <c r="I48" s="87">
        <v>2.0484114904795681E-15</v>
      </c>
      <c r="J48" s="87">
        <v>0</v>
      </c>
      <c r="K48" s="87">
        <v>1.0242057452397838E-15</v>
      </c>
      <c r="L48" s="87">
        <v>0</v>
      </c>
      <c r="M48" s="87">
        <v>1.0242057452397842E-15</v>
      </c>
      <c r="N48" s="87">
        <v>0</v>
      </c>
      <c r="O48" s="87">
        <v>1.0242057452397838E-15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0.74532163924753281</v>
      </c>
      <c r="C49" s="87">
        <v>1.1406429140882441</v>
      </c>
      <c r="D49" s="87">
        <v>1.4699511729243473</v>
      </c>
      <c r="E49" s="87">
        <v>0.52291069438488436</v>
      </c>
      <c r="F49" s="87">
        <v>0.29964136041228129</v>
      </c>
      <c r="G49" s="87">
        <v>0.22913434279001424</v>
      </c>
      <c r="H49" s="87">
        <v>0.62166538453270714</v>
      </c>
      <c r="I49" s="87">
        <v>2.0183978853508435</v>
      </c>
      <c r="J49" s="87">
        <v>0.97415484513907113</v>
      </c>
      <c r="K49" s="87">
        <v>0.12262762403225468</v>
      </c>
      <c r="L49" s="87">
        <v>6.9124320259960237E-2</v>
      </c>
      <c r="M49" s="87">
        <v>0.14101233094944718</v>
      </c>
      <c r="N49" s="87">
        <v>0.28965011309114658</v>
      </c>
      <c r="O49" s="87">
        <v>7.357183741606084E-2</v>
      </c>
      <c r="P49" s="87">
        <v>7.7459984097259321E-2</v>
      </c>
      <c r="Q49" s="87">
        <v>0.21548572768254604</v>
      </c>
    </row>
    <row r="50" spans="1:17" x14ac:dyDescent="0.25">
      <c r="A50" s="150" t="s">
        <v>29</v>
      </c>
      <c r="B50" s="87">
        <v>0.96341357063540245</v>
      </c>
      <c r="C50" s="87">
        <v>0.96567495495495492</v>
      </c>
      <c r="D50" s="87">
        <v>0.82340180180180189</v>
      </c>
      <c r="E50" s="87">
        <v>0.69142918918918905</v>
      </c>
      <c r="F50" s="87">
        <v>7.0293419819819816</v>
      </c>
      <c r="G50" s="87">
        <v>0.13770207970318923</v>
      </c>
      <c r="H50" s="87">
        <v>0</v>
      </c>
      <c r="I50" s="87">
        <v>0.27421117117117111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0.46443202556185109</v>
      </c>
      <c r="C51" s="87">
        <v>0.46408072072072071</v>
      </c>
      <c r="D51" s="87">
        <v>0.30396396396396402</v>
      </c>
      <c r="E51" s="87">
        <v>0.3033686486486486</v>
      </c>
      <c r="F51" s="87">
        <v>0.30255999999999994</v>
      </c>
      <c r="G51" s="87">
        <v>0.15142385186110963</v>
      </c>
      <c r="H51" s="87">
        <v>0.74894990990991006</v>
      </c>
      <c r="I51" s="87">
        <v>0.14475099099099098</v>
      </c>
      <c r="J51" s="87">
        <v>0.14504504504504506</v>
      </c>
      <c r="K51" s="87">
        <v>0</v>
      </c>
      <c r="L51" s="87">
        <v>0.15112250166107297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4.3209549606245137</v>
      </c>
      <c r="C52" s="87">
        <v>5.6331883127887892</v>
      </c>
      <c r="D52" s="87">
        <v>10.137841929922534</v>
      </c>
      <c r="E52" s="87">
        <v>9.904731902029857</v>
      </c>
      <c r="F52" s="87">
        <v>5.6690375208613704</v>
      </c>
      <c r="G52" s="87">
        <v>4.510873805567722</v>
      </c>
      <c r="H52" s="87">
        <v>9.2259349733620315</v>
      </c>
      <c r="I52" s="87">
        <v>9.2803886525298083</v>
      </c>
      <c r="J52" s="87">
        <v>8.314165408994894</v>
      </c>
      <c r="K52" s="87">
        <v>6.9012127045232381</v>
      </c>
      <c r="L52" s="87">
        <v>6.5313788458016999</v>
      </c>
      <c r="M52" s="87">
        <v>6.7355377339176545</v>
      </c>
      <c r="N52" s="87">
        <v>6.3581519767736738</v>
      </c>
      <c r="O52" s="87">
        <v>6.8677231436512782</v>
      </c>
      <c r="P52" s="87">
        <v>7.6159247418724894</v>
      </c>
      <c r="Q52" s="87">
        <v>7.038008094931623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1.4418738738738736E-2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0.7299756109363591</v>
      </c>
      <c r="C54" s="87">
        <v>1.3400936936936938</v>
      </c>
      <c r="D54" s="87">
        <v>0.14414414414414417</v>
      </c>
      <c r="E54" s="87">
        <v>0.31721369369369362</v>
      </c>
      <c r="F54" s="87">
        <v>0.36048432432432426</v>
      </c>
      <c r="G54" s="87">
        <v>0.42002555524938717</v>
      </c>
      <c r="H54" s="87">
        <v>2.8831711711711713E-2</v>
      </c>
      <c r="I54" s="87">
        <v>0.20186666666666664</v>
      </c>
      <c r="J54" s="87">
        <v>0.346129009009009</v>
      </c>
      <c r="K54" s="87">
        <v>0.28724468468468467</v>
      </c>
      <c r="L54" s="87">
        <v>0.2271939510400536</v>
      </c>
      <c r="M54" s="87">
        <v>0.55086274890862885</v>
      </c>
      <c r="N54" s="87">
        <v>0.28229767209457596</v>
      </c>
      <c r="O54" s="87">
        <v>0.80908134005091936</v>
      </c>
      <c r="P54" s="87">
        <v>0.31669866547442854</v>
      </c>
      <c r="Q54" s="87">
        <v>0.11705627961400186</v>
      </c>
    </row>
    <row r="55" spans="1:17" x14ac:dyDescent="0.25">
      <c r="A55" s="150" t="s">
        <v>22</v>
      </c>
      <c r="B55" s="87">
        <v>6.4868138352118505</v>
      </c>
      <c r="C55" s="87">
        <v>5.7511005405405404</v>
      </c>
      <c r="D55" s="87">
        <v>4.0513254054054064</v>
      </c>
      <c r="E55" s="87">
        <v>4.9585657657657647</v>
      </c>
      <c r="F55" s="87">
        <v>2.4810652252252252</v>
      </c>
      <c r="G55" s="87">
        <v>3.7044729464503154</v>
      </c>
      <c r="H55" s="87">
        <v>2.090769009009009</v>
      </c>
      <c r="I55" s="87">
        <v>2.2480518918918913</v>
      </c>
      <c r="J55" s="87">
        <v>2.2342774774774776</v>
      </c>
      <c r="K55" s="87">
        <v>1.3837895495495496</v>
      </c>
      <c r="L55" s="87">
        <v>1.6523573792458828</v>
      </c>
      <c r="M55" s="87">
        <v>0.96055607276027344</v>
      </c>
      <c r="N55" s="87">
        <v>0.84348434268556782</v>
      </c>
      <c r="O55" s="87">
        <v>0.43379416036024016</v>
      </c>
      <c r="P55" s="87">
        <v>0.50258238051829807</v>
      </c>
      <c r="Q55" s="87">
        <v>0.80907324077291709</v>
      </c>
    </row>
    <row r="56" spans="1:17" x14ac:dyDescent="0.25">
      <c r="A56" s="152" t="s">
        <v>308</v>
      </c>
      <c r="B56" s="264">
        <v>1.7206744434917123</v>
      </c>
      <c r="C56" s="264">
        <v>1.8511541503867213</v>
      </c>
      <c r="D56" s="264">
        <v>4.0135551747309997</v>
      </c>
      <c r="E56" s="264">
        <v>3.2155506493647601</v>
      </c>
      <c r="F56" s="264">
        <v>3.6345136071474835</v>
      </c>
      <c r="G56" s="264">
        <v>2.5528107723863642</v>
      </c>
      <c r="H56" s="264">
        <v>3.3064302725367116</v>
      </c>
      <c r="I56" s="264">
        <v>2.8454346618784054</v>
      </c>
      <c r="J56" s="264">
        <v>7.6034533440821246</v>
      </c>
      <c r="K56" s="264">
        <v>3.2328745527779246</v>
      </c>
      <c r="L56" s="264">
        <v>5.1177984718960827</v>
      </c>
      <c r="M56" s="264">
        <v>4.8861969651245438</v>
      </c>
      <c r="N56" s="264">
        <v>4.8193494917900725</v>
      </c>
      <c r="O56" s="264">
        <v>5.1422527647950709</v>
      </c>
      <c r="P56" s="264">
        <v>5.6587873481339717</v>
      </c>
      <c r="Q56" s="264">
        <v>4.6823532487150077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2.4268845349194579</v>
      </c>
      <c r="C58" s="242">
        <v>2.6109165486348087</v>
      </c>
      <c r="D58" s="242">
        <v>5.6608238824275539</v>
      </c>
      <c r="E58" s="242">
        <v>4.5352972909608642</v>
      </c>
      <c r="F58" s="242">
        <v>5.1262136765635331</v>
      </c>
      <c r="G58" s="242">
        <v>3.6005515206631262</v>
      </c>
      <c r="H58" s="242">
        <v>4.6634763040504952</v>
      </c>
      <c r="I58" s="242">
        <v>4.0132759582476707</v>
      </c>
      <c r="J58" s="242">
        <v>10.724110770942255</v>
      </c>
      <c r="K58" s="242">
        <v>4.5597313804173982</v>
      </c>
      <c r="L58" s="242">
        <v>7.2182776999203213</v>
      </c>
      <c r="M58" s="242">
        <v>6.8916208374476629</v>
      </c>
      <c r="N58" s="242">
        <v>6.7973374011779528</v>
      </c>
      <c r="O58" s="242">
        <v>7.2527686784278611</v>
      </c>
      <c r="P58" s="242">
        <v>7.9813026534617517</v>
      </c>
      <c r="Q58" s="242">
        <v>6.604114293274832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0.99999999999999978</v>
      </c>
      <c r="C62" s="77">
        <f t="shared" si="0"/>
        <v>0.99999999999999978</v>
      </c>
      <c r="D62" s="77">
        <f t="shared" si="0"/>
        <v>0.99999999999999989</v>
      </c>
      <c r="E62" s="77">
        <f t="shared" si="0"/>
        <v>0.99999999999999989</v>
      </c>
      <c r="F62" s="77">
        <f t="shared" si="0"/>
        <v>0.99999999999999989</v>
      </c>
      <c r="G62" s="77">
        <f t="shared" si="0"/>
        <v>1</v>
      </c>
      <c r="H62" s="77">
        <f t="shared" si="0"/>
        <v>1.0000000000000002</v>
      </c>
      <c r="I62" s="77">
        <f t="shared" si="0"/>
        <v>0.99999999999999978</v>
      </c>
      <c r="J62" s="77">
        <f t="shared" si="0"/>
        <v>1</v>
      </c>
      <c r="K62" s="77">
        <f t="shared" si="0"/>
        <v>1</v>
      </c>
      <c r="L62" s="77">
        <f t="shared" si="0"/>
        <v>1</v>
      </c>
      <c r="M62" s="77">
        <f t="shared" si="0"/>
        <v>0.99999999999999978</v>
      </c>
      <c r="N62" s="77">
        <f t="shared" si="0"/>
        <v>1</v>
      </c>
      <c r="O62" s="77">
        <f t="shared" si="0"/>
        <v>1.0000000000000002</v>
      </c>
      <c r="P62" s="77">
        <f t="shared" si="0"/>
        <v>0.99999999999999989</v>
      </c>
      <c r="Q62" s="77">
        <f t="shared" si="0"/>
        <v>1.0000000000000002</v>
      </c>
    </row>
    <row r="63" spans="1:17" x14ac:dyDescent="0.25">
      <c r="A63" s="132" t="s">
        <v>83</v>
      </c>
      <c r="B63" s="203">
        <f t="shared" ref="B63:Q63" si="1">IF(B$6=0,0,B$6/B$5)</f>
        <v>3.9741605911556177E-2</v>
      </c>
      <c r="C63" s="203">
        <f t="shared" si="1"/>
        <v>3.974160591155617E-2</v>
      </c>
      <c r="D63" s="203">
        <f t="shared" si="1"/>
        <v>3.9741605911556177E-2</v>
      </c>
      <c r="E63" s="203">
        <f t="shared" si="1"/>
        <v>3.9741605911556184E-2</v>
      </c>
      <c r="F63" s="203">
        <f t="shared" si="1"/>
        <v>3.9741605911556177E-2</v>
      </c>
      <c r="G63" s="203">
        <f t="shared" si="1"/>
        <v>3.9741605911556184E-2</v>
      </c>
      <c r="H63" s="203">
        <f t="shared" si="1"/>
        <v>3.9741605911556184E-2</v>
      </c>
      <c r="I63" s="203">
        <f t="shared" si="1"/>
        <v>3.9741605911556177E-2</v>
      </c>
      <c r="J63" s="203">
        <f t="shared" si="1"/>
        <v>3.9741605911556191E-2</v>
      </c>
      <c r="K63" s="203">
        <f t="shared" si="1"/>
        <v>3.9741605911556177E-2</v>
      </c>
      <c r="L63" s="203">
        <f t="shared" si="1"/>
        <v>3.9741605911556191E-2</v>
      </c>
      <c r="M63" s="203">
        <f t="shared" si="1"/>
        <v>3.974160591155617E-2</v>
      </c>
      <c r="N63" s="203">
        <f t="shared" si="1"/>
        <v>3.9741605911556184E-2</v>
      </c>
      <c r="O63" s="203">
        <f t="shared" si="1"/>
        <v>3.9741605911556184E-2</v>
      </c>
      <c r="P63" s="203">
        <f t="shared" si="1"/>
        <v>3.9741605911556184E-2</v>
      </c>
      <c r="Q63" s="203">
        <f t="shared" si="1"/>
        <v>3.9741605911556198E-2</v>
      </c>
    </row>
    <row r="64" spans="1:17" x14ac:dyDescent="0.25">
      <c r="A64" s="76" t="s">
        <v>82</v>
      </c>
      <c r="B64" s="202">
        <f t="shared" ref="B64:Q64" si="2">IF(B$7=0,0,B$7/B$5)</f>
        <v>3.2608497158199939E-2</v>
      </c>
      <c r="C64" s="202">
        <f t="shared" si="2"/>
        <v>3.2608497158199939E-2</v>
      </c>
      <c r="D64" s="202">
        <f t="shared" si="2"/>
        <v>3.2608497158199946E-2</v>
      </c>
      <c r="E64" s="202">
        <f t="shared" si="2"/>
        <v>3.2608497158199946E-2</v>
      </c>
      <c r="F64" s="202">
        <f t="shared" si="2"/>
        <v>3.2608497158199939E-2</v>
      </c>
      <c r="G64" s="202">
        <f t="shared" si="2"/>
        <v>3.2608497158199946E-2</v>
      </c>
      <c r="H64" s="202">
        <f t="shared" si="2"/>
        <v>3.2608497158199946E-2</v>
      </c>
      <c r="I64" s="202">
        <f t="shared" si="2"/>
        <v>3.2608497158199939E-2</v>
      </c>
      <c r="J64" s="202">
        <f t="shared" si="2"/>
        <v>3.2608497158199946E-2</v>
      </c>
      <c r="K64" s="202">
        <f t="shared" si="2"/>
        <v>3.2608497158199939E-2</v>
      </c>
      <c r="L64" s="202">
        <f t="shared" si="2"/>
        <v>3.2608497158199946E-2</v>
      </c>
      <c r="M64" s="202">
        <f t="shared" si="2"/>
        <v>3.2608497158199932E-2</v>
      </c>
      <c r="N64" s="202">
        <f t="shared" si="2"/>
        <v>3.2608497158199946E-2</v>
      </c>
      <c r="O64" s="202">
        <f t="shared" si="2"/>
        <v>3.2608497158199946E-2</v>
      </c>
      <c r="P64" s="202">
        <f t="shared" si="2"/>
        <v>3.2608497158199946E-2</v>
      </c>
      <c r="Q64" s="202">
        <f t="shared" si="2"/>
        <v>3.2608497158199953E-2</v>
      </c>
    </row>
    <row r="65" spans="1:17" x14ac:dyDescent="0.25">
      <c r="A65" s="76" t="s">
        <v>81</v>
      </c>
      <c r="B65" s="202">
        <f t="shared" ref="B65:Q65" si="3">IF(B$8=0,0,B$8/B$5)</f>
        <v>2.3437357332456207E-2</v>
      </c>
      <c r="C65" s="202">
        <f t="shared" si="3"/>
        <v>2.34373573324562E-2</v>
      </c>
      <c r="D65" s="202">
        <f t="shared" si="3"/>
        <v>2.3437357332456207E-2</v>
      </c>
      <c r="E65" s="202">
        <f t="shared" si="3"/>
        <v>2.3437357332456214E-2</v>
      </c>
      <c r="F65" s="202">
        <f t="shared" si="3"/>
        <v>2.3437357332456207E-2</v>
      </c>
      <c r="G65" s="202">
        <f t="shared" si="3"/>
        <v>2.3437357332456207E-2</v>
      </c>
      <c r="H65" s="202">
        <f t="shared" si="3"/>
        <v>2.3437357332456211E-2</v>
      </c>
      <c r="I65" s="202">
        <f t="shared" si="3"/>
        <v>2.3437357332456204E-2</v>
      </c>
      <c r="J65" s="202">
        <f t="shared" si="3"/>
        <v>2.3437357332456214E-2</v>
      </c>
      <c r="K65" s="202">
        <f t="shared" si="3"/>
        <v>2.3437357332456204E-2</v>
      </c>
      <c r="L65" s="202">
        <f t="shared" si="3"/>
        <v>2.3437357332456214E-2</v>
      </c>
      <c r="M65" s="202">
        <f t="shared" si="3"/>
        <v>2.34373573324562E-2</v>
      </c>
      <c r="N65" s="202">
        <f t="shared" si="3"/>
        <v>2.3437357332456211E-2</v>
      </c>
      <c r="O65" s="202">
        <f t="shared" si="3"/>
        <v>2.3437357332456214E-2</v>
      </c>
      <c r="P65" s="202">
        <f t="shared" si="3"/>
        <v>2.3437357332456211E-2</v>
      </c>
      <c r="Q65" s="202">
        <f t="shared" si="3"/>
        <v>2.3437357332456221E-2</v>
      </c>
    </row>
    <row r="66" spans="1:17" x14ac:dyDescent="0.25">
      <c r="A66" s="76" t="s">
        <v>80</v>
      </c>
      <c r="B66" s="202">
        <f t="shared" ref="B66:Q66" si="4">IF(B$9=0,0,B$9/B$5)</f>
        <v>4.5855699128718667E-2</v>
      </c>
      <c r="C66" s="202">
        <f t="shared" si="4"/>
        <v>4.585569912871866E-2</v>
      </c>
      <c r="D66" s="202">
        <f t="shared" si="4"/>
        <v>4.5855699128718667E-2</v>
      </c>
      <c r="E66" s="202">
        <f t="shared" si="4"/>
        <v>4.5855699128718674E-2</v>
      </c>
      <c r="F66" s="202">
        <f t="shared" si="4"/>
        <v>4.5855699128718667E-2</v>
      </c>
      <c r="G66" s="202">
        <f t="shared" si="4"/>
        <v>4.5855699128718667E-2</v>
      </c>
      <c r="H66" s="202">
        <f t="shared" si="4"/>
        <v>4.5855699128718674E-2</v>
      </c>
      <c r="I66" s="202">
        <f t="shared" si="4"/>
        <v>4.585569912871866E-2</v>
      </c>
      <c r="J66" s="202">
        <f t="shared" si="4"/>
        <v>4.5855699128718674E-2</v>
      </c>
      <c r="K66" s="202">
        <f t="shared" si="4"/>
        <v>4.5855699128718667E-2</v>
      </c>
      <c r="L66" s="202">
        <f t="shared" si="4"/>
        <v>4.5855699128718688E-2</v>
      </c>
      <c r="M66" s="202">
        <f t="shared" si="4"/>
        <v>4.585569912871866E-2</v>
      </c>
      <c r="N66" s="202">
        <f t="shared" si="4"/>
        <v>4.5855699128718674E-2</v>
      </c>
      <c r="O66" s="202">
        <f t="shared" si="4"/>
        <v>4.5855699128718674E-2</v>
      </c>
      <c r="P66" s="202">
        <f t="shared" si="4"/>
        <v>4.5855699128718667E-2</v>
      </c>
      <c r="Q66" s="202">
        <f t="shared" si="4"/>
        <v>4.5855699128718688E-2</v>
      </c>
    </row>
    <row r="67" spans="1:17" x14ac:dyDescent="0.25">
      <c r="A67" s="129" t="s">
        <v>79</v>
      </c>
      <c r="B67" s="201">
        <f t="shared" ref="B67:Q67" si="5">IF(B$10=0,0,B$10/B$5)</f>
        <v>7.744518075072486E-2</v>
      </c>
      <c r="C67" s="201">
        <f t="shared" si="5"/>
        <v>7.7445180750724846E-2</v>
      </c>
      <c r="D67" s="201">
        <f t="shared" si="5"/>
        <v>7.7445180750724887E-2</v>
      </c>
      <c r="E67" s="201">
        <f t="shared" si="5"/>
        <v>7.7445180750724874E-2</v>
      </c>
      <c r="F67" s="201">
        <f t="shared" si="5"/>
        <v>7.7445180750724846E-2</v>
      </c>
      <c r="G67" s="201">
        <f t="shared" si="5"/>
        <v>7.7445180750724874E-2</v>
      </c>
      <c r="H67" s="201">
        <f t="shared" si="5"/>
        <v>7.7445180750724887E-2</v>
      </c>
      <c r="I67" s="201">
        <f t="shared" si="5"/>
        <v>7.7445180750724874E-2</v>
      </c>
      <c r="J67" s="201">
        <f t="shared" si="5"/>
        <v>7.7445180750724874E-2</v>
      </c>
      <c r="K67" s="201">
        <f t="shared" si="5"/>
        <v>7.744518075072486E-2</v>
      </c>
      <c r="L67" s="201">
        <f t="shared" si="5"/>
        <v>7.7445180750724887E-2</v>
      </c>
      <c r="M67" s="201">
        <f t="shared" si="5"/>
        <v>7.744518075072486E-2</v>
      </c>
      <c r="N67" s="201">
        <f t="shared" si="5"/>
        <v>7.7445180750724887E-2</v>
      </c>
      <c r="O67" s="201">
        <f t="shared" si="5"/>
        <v>7.744518075072486E-2</v>
      </c>
      <c r="P67" s="201">
        <f t="shared" si="5"/>
        <v>7.744518075072486E-2</v>
      </c>
      <c r="Q67" s="201">
        <f t="shared" si="5"/>
        <v>7.7445180750724901E-2</v>
      </c>
    </row>
    <row r="68" spans="1:17" x14ac:dyDescent="0.25">
      <c r="A68" s="127" t="s">
        <v>306</v>
      </c>
      <c r="B68" s="200">
        <f t="shared" ref="B68:Q68" si="6">IF(B$15=0,0,B$15/B$5)</f>
        <v>2.9843757696242434E-2</v>
      </c>
      <c r="C68" s="200">
        <f t="shared" si="6"/>
        <v>2.9843757696242434E-2</v>
      </c>
      <c r="D68" s="200">
        <f t="shared" si="6"/>
        <v>2.9843757696242434E-2</v>
      </c>
      <c r="E68" s="200">
        <f t="shared" si="6"/>
        <v>2.9843757696242437E-2</v>
      </c>
      <c r="F68" s="200">
        <f t="shared" si="6"/>
        <v>2.9843757696242437E-2</v>
      </c>
      <c r="G68" s="200">
        <f t="shared" si="6"/>
        <v>2.9843757696242441E-2</v>
      </c>
      <c r="H68" s="200">
        <f t="shared" si="6"/>
        <v>2.9843757696242441E-2</v>
      </c>
      <c r="I68" s="200">
        <f t="shared" si="6"/>
        <v>2.9843757696242434E-2</v>
      </c>
      <c r="J68" s="200">
        <f t="shared" si="6"/>
        <v>2.9843757696242448E-2</v>
      </c>
      <c r="K68" s="200">
        <f t="shared" si="6"/>
        <v>2.9843757696242437E-2</v>
      </c>
      <c r="L68" s="200">
        <f t="shared" si="6"/>
        <v>2.9843757696242441E-2</v>
      </c>
      <c r="M68" s="200">
        <f t="shared" si="6"/>
        <v>2.9843757696242434E-2</v>
      </c>
      <c r="N68" s="200">
        <f t="shared" si="6"/>
        <v>2.9843757696242448E-2</v>
      </c>
      <c r="O68" s="200">
        <f t="shared" si="6"/>
        <v>2.9843757696242441E-2</v>
      </c>
      <c r="P68" s="200">
        <f t="shared" si="6"/>
        <v>2.9843757696242451E-2</v>
      </c>
      <c r="Q68" s="200">
        <f t="shared" si="6"/>
        <v>2.9843757696242458E-2</v>
      </c>
    </row>
    <row r="69" spans="1:17" x14ac:dyDescent="0.25">
      <c r="A69" s="127" t="s">
        <v>305</v>
      </c>
      <c r="B69" s="200">
        <f t="shared" ref="B69:Q69" si="7">IF(B$26=0,0,B$26/B$5)</f>
        <v>0.25367194041806074</v>
      </c>
      <c r="C69" s="200">
        <f t="shared" si="7"/>
        <v>0.25367194041806074</v>
      </c>
      <c r="D69" s="200">
        <f t="shared" si="7"/>
        <v>0.25367194041806074</v>
      </c>
      <c r="E69" s="200">
        <f t="shared" si="7"/>
        <v>0.25367194041806074</v>
      </c>
      <c r="F69" s="200">
        <f t="shared" si="7"/>
        <v>0.25367194041806074</v>
      </c>
      <c r="G69" s="200">
        <f t="shared" si="7"/>
        <v>0.25367194041806085</v>
      </c>
      <c r="H69" s="200">
        <f t="shared" si="7"/>
        <v>0.25367194041806079</v>
      </c>
      <c r="I69" s="200">
        <f t="shared" si="7"/>
        <v>0.25367194041806068</v>
      </c>
      <c r="J69" s="200">
        <f t="shared" si="7"/>
        <v>0.25367194041806085</v>
      </c>
      <c r="K69" s="200">
        <f t="shared" si="7"/>
        <v>0.25367194041806074</v>
      </c>
      <c r="L69" s="200">
        <f t="shared" si="7"/>
        <v>0.25367194041806079</v>
      </c>
      <c r="M69" s="200">
        <f t="shared" si="7"/>
        <v>0.25367194041806068</v>
      </c>
      <c r="N69" s="200">
        <f t="shared" si="7"/>
        <v>0.25367194041806079</v>
      </c>
      <c r="O69" s="200">
        <f t="shared" si="7"/>
        <v>0.25367194041806079</v>
      </c>
      <c r="P69" s="200">
        <f t="shared" si="7"/>
        <v>0.25367194041806085</v>
      </c>
      <c r="Q69" s="200">
        <f t="shared" si="7"/>
        <v>0.25367194041806085</v>
      </c>
    </row>
    <row r="70" spans="1:17" x14ac:dyDescent="0.25">
      <c r="A70" s="127" t="s">
        <v>304</v>
      </c>
      <c r="B70" s="200">
        <f t="shared" ref="B70:Q70" si="8">IF(B$37=0,0,B$37/B$5)</f>
        <v>2.6591585358461654E-2</v>
      </c>
      <c r="C70" s="200">
        <f t="shared" si="8"/>
        <v>2.5645500091961294E-2</v>
      </c>
      <c r="D70" s="200">
        <f t="shared" si="8"/>
        <v>4.2155426016183446E-2</v>
      </c>
      <c r="E70" s="200">
        <f t="shared" si="8"/>
        <v>4.0803463893656883E-2</v>
      </c>
      <c r="F70" s="200">
        <f t="shared" si="8"/>
        <v>4.7708669097386386E-2</v>
      </c>
      <c r="G70" s="200">
        <f t="shared" si="8"/>
        <v>5.9093131031692052E-2</v>
      </c>
      <c r="H70" s="200">
        <f t="shared" si="8"/>
        <v>5.497057783958223E-2</v>
      </c>
      <c r="I70" s="200">
        <f t="shared" si="8"/>
        <v>4.2512863375610534E-2</v>
      </c>
      <c r="J70" s="200">
        <f t="shared" si="8"/>
        <v>0.13410450318659856</v>
      </c>
      <c r="K70" s="200">
        <f t="shared" si="8"/>
        <v>7.8523659885138833E-2</v>
      </c>
      <c r="L70" s="200">
        <f t="shared" si="8"/>
        <v>0.12563915636741105</v>
      </c>
      <c r="M70" s="200">
        <f t="shared" si="8"/>
        <v>0.12267626388889177</v>
      </c>
      <c r="N70" s="200">
        <f t="shared" si="8"/>
        <v>0.13136478945971772</v>
      </c>
      <c r="O70" s="200">
        <f t="shared" si="8"/>
        <v>0.13313449856598497</v>
      </c>
      <c r="P70" s="200">
        <f t="shared" si="8"/>
        <v>0.14085414948421177</v>
      </c>
      <c r="Q70" s="200">
        <f t="shared" si="8"/>
        <v>0.12129495095263398</v>
      </c>
    </row>
    <row r="71" spans="1:17" x14ac:dyDescent="0.25">
      <c r="A71" s="127" t="s">
        <v>303</v>
      </c>
      <c r="B71" s="200">
        <f t="shared" ref="B71:Q71" si="9">IF(B$38=0,0,B$38/B$5)</f>
        <v>0.46235243887985267</v>
      </c>
      <c r="C71" s="200">
        <f t="shared" si="9"/>
        <v>0.46359923030235339</v>
      </c>
      <c r="D71" s="200">
        <f t="shared" si="9"/>
        <v>0.44184174738056015</v>
      </c>
      <c r="E71" s="200">
        <f t="shared" si="9"/>
        <v>0.44362342059501264</v>
      </c>
      <c r="F71" s="200">
        <f t="shared" si="9"/>
        <v>0.43452344734369719</v>
      </c>
      <c r="G71" s="200">
        <f t="shared" si="9"/>
        <v>0.41952051896919385</v>
      </c>
      <c r="H71" s="200">
        <f t="shared" si="9"/>
        <v>0.4249533949907584</v>
      </c>
      <c r="I71" s="200">
        <f t="shared" si="9"/>
        <v>0.44137070121844896</v>
      </c>
      <c r="J71" s="200">
        <f t="shared" si="9"/>
        <v>0.3206673408209969</v>
      </c>
      <c r="K71" s="200">
        <f t="shared" si="9"/>
        <v>0.3939141412282714</v>
      </c>
      <c r="L71" s="200">
        <f t="shared" si="9"/>
        <v>0.33182333508111106</v>
      </c>
      <c r="M71" s="200">
        <f t="shared" si="9"/>
        <v>0.33572796086782725</v>
      </c>
      <c r="N71" s="200">
        <f t="shared" si="9"/>
        <v>0.32427785215198718</v>
      </c>
      <c r="O71" s="200">
        <f t="shared" si="9"/>
        <v>0.32194565418617682</v>
      </c>
      <c r="P71" s="200">
        <f t="shared" si="9"/>
        <v>0.31177236971558397</v>
      </c>
      <c r="Q71" s="200">
        <f t="shared" si="9"/>
        <v>0.33754831383356593</v>
      </c>
    </row>
    <row r="72" spans="1:17" x14ac:dyDescent="0.25">
      <c r="A72" s="142" t="s">
        <v>310</v>
      </c>
      <c r="B72" s="199">
        <f t="shared" ref="B72:Q72" si="10">IF(B$39=0,0,B$39/B$5)</f>
        <v>0.4086099566259298</v>
      </c>
      <c r="C72" s="199">
        <f t="shared" si="10"/>
        <v>0.410069950362008</v>
      </c>
      <c r="D72" s="199">
        <f t="shared" si="10"/>
        <v>0.38459192075306609</v>
      </c>
      <c r="E72" s="199">
        <f t="shared" si="10"/>
        <v>0.38667826148808798</v>
      </c>
      <c r="F72" s="199">
        <f t="shared" si="10"/>
        <v>0.37602218565565038</v>
      </c>
      <c r="G72" s="199">
        <f t="shared" si="10"/>
        <v>0.35845374473257113</v>
      </c>
      <c r="H72" s="199">
        <f t="shared" si="10"/>
        <v>0.36481564682559703</v>
      </c>
      <c r="I72" s="199">
        <f t="shared" si="10"/>
        <v>0.38404032532685867</v>
      </c>
      <c r="J72" s="199">
        <f t="shared" si="10"/>
        <v>0.24269659539453611</v>
      </c>
      <c r="K72" s="199">
        <f t="shared" si="10"/>
        <v>0.32846865626411131</v>
      </c>
      <c r="L72" s="199">
        <f t="shared" si="10"/>
        <v>0.25576027344488972</v>
      </c>
      <c r="M72" s="199">
        <f t="shared" si="10"/>
        <v>0.26033259331127218</v>
      </c>
      <c r="N72" s="199">
        <f t="shared" si="10"/>
        <v>0.24692450700200655</v>
      </c>
      <c r="O72" s="199">
        <f t="shared" si="10"/>
        <v>0.24419350135027681</v>
      </c>
      <c r="P72" s="199">
        <f t="shared" si="10"/>
        <v>0.23228057723613987</v>
      </c>
      <c r="Q72" s="199">
        <f t="shared" si="10"/>
        <v>0.26246422806546327</v>
      </c>
    </row>
    <row r="73" spans="1:17" x14ac:dyDescent="0.25">
      <c r="A73" s="142" t="s">
        <v>309</v>
      </c>
      <c r="B73" s="199">
        <f t="shared" ref="B73:Q73" si="11">IF(B$45=0,0,B$45/B$5)</f>
        <v>4.7750012313987907E-2</v>
      </c>
      <c r="C73" s="199">
        <f t="shared" si="11"/>
        <v>4.77500123139879E-2</v>
      </c>
      <c r="D73" s="199">
        <f t="shared" si="11"/>
        <v>4.7750012313987907E-2</v>
      </c>
      <c r="E73" s="199">
        <f t="shared" si="11"/>
        <v>4.77500123139879E-2</v>
      </c>
      <c r="F73" s="199">
        <f t="shared" si="11"/>
        <v>4.7750012313987893E-2</v>
      </c>
      <c r="G73" s="199">
        <f t="shared" si="11"/>
        <v>4.7750012313987913E-2</v>
      </c>
      <c r="H73" s="199">
        <f t="shared" si="11"/>
        <v>4.7750012313987907E-2</v>
      </c>
      <c r="I73" s="199">
        <f t="shared" si="11"/>
        <v>4.7750012313987886E-2</v>
      </c>
      <c r="J73" s="199">
        <f t="shared" si="11"/>
        <v>4.7750012313987927E-2</v>
      </c>
      <c r="K73" s="199">
        <f t="shared" si="11"/>
        <v>4.77500123139879E-2</v>
      </c>
      <c r="L73" s="199">
        <f t="shared" si="11"/>
        <v>4.775001231398792E-2</v>
      </c>
      <c r="M73" s="199">
        <f t="shared" si="11"/>
        <v>4.77500123139879E-2</v>
      </c>
      <c r="N73" s="199">
        <f t="shared" si="11"/>
        <v>4.775001231398792E-2</v>
      </c>
      <c r="O73" s="199">
        <f t="shared" si="11"/>
        <v>4.7750012313987907E-2</v>
      </c>
      <c r="P73" s="199">
        <f t="shared" si="11"/>
        <v>4.7750012313987913E-2</v>
      </c>
      <c r="Q73" s="199">
        <f t="shared" si="11"/>
        <v>4.7750012313987927E-2</v>
      </c>
    </row>
    <row r="74" spans="1:17" x14ac:dyDescent="0.25">
      <c r="A74" s="142" t="s">
        <v>308</v>
      </c>
      <c r="B74" s="199">
        <f t="shared" ref="B74:Q74" si="12">IF(B$56=0,0,B$56/B$5)</f>
        <v>5.9924699399350207E-3</v>
      </c>
      <c r="C74" s="199">
        <f t="shared" si="12"/>
        <v>5.7792676263574748E-3</v>
      </c>
      <c r="D74" s="199">
        <f t="shared" si="12"/>
        <v>9.4998143135061296E-3</v>
      </c>
      <c r="E74" s="199">
        <f t="shared" si="12"/>
        <v>9.1951467929367627E-3</v>
      </c>
      <c r="F74" s="199">
        <f t="shared" si="12"/>
        <v>1.0751249374058905E-2</v>
      </c>
      <c r="G74" s="199">
        <f t="shared" si="12"/>
        <v>1.3316761922634828E-2</v>
      </c>
      <c r="H74" s="199">
        <f t="shared" si="12"/>
        <v>1.238773585117346E-2</v>
      </c>
      <c r="I74" s="199">
        <f t="shared" si="12"/>
        <v>9.5803635776023736E-3</v>
      </c>
      <c r="J74" s="199">
        <f t="shared" si="12"/>
        <v>3.0220733112472913E-2</v>
      </c>
      <c r="K74" s="199">
        <f t="shared" si="12"/>
        <v>1.7695472650172135E-2</v>
      </c>
      <c r="L74" s="199">
        <f t="shared" si="12"/>
        <v>2.8313049322233476E-2</v>
      </c>
      <c r="M74" s="199">
        <f t="shared" si="12"/>
        <v>2.7645355242567161E-2</v>
      </c>
      <c r="N74" s="199">
        <f t="shared" si="12"/>
        <v>2.9603332835992726E-2</v>
      </c>
      <c r="O74" s="199">
        <f t="shared" si="12"/>
        <v>3.0002140521912107E-2</v>
      </c>
      <c r="P74" s="199">
        <f t="shared" si="12"/>
        <v>3.1741780165456174E-2</v>
      </c>
      <c r="Q74" s="199">
        <f t="shared" si="12"/>
        <v>2.7334073454114701E-2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8.4519373657263724E-3</v>
      </c>
      <c r="C76" s="276">
        <f t="shared" si="14"/>
        <v>8.1512312097260439E-3</v>
      </c>
      <c r="D76" s="276">
        <f t="shared" si="14"/>
        <v>1.3398788207297261E-2</v>
      </c>
      <c r="E76" s="276">
        <f t="shared" si="14"/>
        <v>1.2969077115371222E-2</v>
      </c>
      <c r="F76" s="276">
        <f t="shared" si="14"/>
        <v>1.5163845162957306E-2</v>
      </c>
      <c r="G76" s="276">
        <f t="shared" si="14"/>
        <v>1.8782311603155064E-2</v>
      </c>
      <c r="H76" s="276">
        <f t="shared" si="14"/>
        <v>1.7471988773700292E-2</v>
      </c>
      <c r="I76" s="276">
        <f t="shared" si="14"/>
        <v>1.3512397009981416E-2</v>
      </c>
      <c r="J76" s="276">
        <f t="shared" si="14"/>
        <v>4.2624117596445334E-2</v>
      </c>
      <c r="K76" s="276">
        <f t="shared" si="14"/>
        <v>2.4958160490630796E-2</v>
      </c>
      <c r="L76" s="276">
        <f t="shared" si="14"/>
        <v>3.9933470155518826E-2</v>
      </c>
      <c r="M76" s="276">
        <f t="shared" si="14"/>
        <v>3.8991736847321837E-2</v>
      </c>
      <c r="N76" s="276">
        <f t="shared" si="14"/>
        <v>4.1753319992335995E-2</v>
      </c>
      <c r="O76" s="276">
        <f t="shared" si="14"/>
        <v>4.2315808851879182E-2</v>
      </c>
      <c r="P76" s="276">
        <f t="shared" si="14"/>
        <v>4.4769442404245144E-2</v>
      </c>
      <c r="Q76" s="276">
        <f t="shared" si="14"/>
        <v>3.8552696817841112E-2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87.605033933248237</v>
      </c>
      <c r="C80" s="230">
        <f t="shared" si="15"/>
        <v>87.990705534110077</v>
      </c>
      <c r="D80" s="230">
        <f t="shared" si="15"/>
        <v>86.589482759261529</v>
      </c>
      <c r="E80" s="230">
        <f t="shared" si="15"/>
        <v>85.465324623571618</v>
      </c>
      <c r="F80" s="230">
        <f t="shared" si="15"/>
        <v>87.076787621545648</v>
      </c>
      <c r="G80" s="230">
        <f t="shared" si="15"/>
        <v>84.647725337822465</v>
      </c>
      <c r="H80" s="230">
        <f t="shared" si="15"/>
        <v>84.983722935075093</v>
      </c>
      <c r="I80" s="230">
        <f t="shared" si="15"/>
        <v>84.499618743034532</v>
      </c>
      <c r="J80" s="230">
        <f t="shared" si="15"/>
        <v>80.29150435365932</v>
      </c>
      <c r="K80" s="230">
        <f t="shared" si="15"/>
        <v>82.076059858740294</v>
      </c>
      <c r="L80" s="230">
        <f t="shared" si="15"/>
        <v>79.982297323280733</v>
      </c>
      <c r="M80" s="230">
        <f t="shared" si="15"/>
        <v>80.449639343089473</v>
      </c>
      <c r="N80" s="230">
        <f t="shared" si="15"/>
        <v>80.245465810228694</v>
      </c>
      <c r="O80" s="230">
        <f t="shared" si="15"/>
        <v>76.961357886795327</v>
      </c>
      <c r="P80" s="230">
        <f t="shared" si="15"/>
        <v>73.753993840132978</v>
      </c>
      <c r="Q80" s="230">
        <f t="shared" si="15"/>
        <v>74.585391993355074</v>
      </c>
    </row>
    <row r="81" spans="1:17" x14ac:dyDescent="0.25">
      <c r="A81" s="132" t="s">
        <v>83</v>
      </c>
      <c r="B81" s="275">
        <f>IF(B$6=0,0,B$6/TEL!B$5*1000)</f>
        <v>3.4815647344436584</v>
      </c>
      <c r="C81" s="275">
        <f>IF(C$6=0,0,C$6/TEL!C$5*1000)</f>
        <v>3.4968919432163883</v>
      </c>
      <c r="D81" s="275">
        <f>IF(D$6=0,0,D$6/TEL!D$5*1000)</f>
        <v>3.4412050999040602</v>
      </c>
      <c r="E81" s="275">
        <f>IF(E$6=0,0,E$6/TEL!E$5*1000)</f>
        <v>3.3965292502932027</v>
      </c>
      <c r="F81" s="275">
        <f>IF(F$6=0,0,F$6/TEL!F$5*1000)</f>
        <v>3.4605713776997407</v>
      </c>
      <c r="G81" s="275">
        <f>IF(G$6=0,0,G$6/TEL!G$5*1000)</f>
        <v>3.3640365416853886</v>
      </c>
      <c r="H81" s="275">
        <f>IF(H$6=0,0,H$6/TEL!H$5*1000)</f>
        <v>3.3773896257826328</v>
      </c>
      <c r="I81" s="275">
        <f>IF(I$6=0,0,I$6/TEL!I$5*1000)</f>
        <v>3.3581505477624245</v>
      </c>
      <c r="J81" s="275">
        <f>IF(J$6=0,0,J$6/TEL!J$5*1000)</f>
        <v>3.1909133240691268</v>
      </c>
      <c r="K81" s="275">
        <f>IF(K$6=0,0,K$6/TEL!K$5*1000)</f>
        <v>3.2618344256793521</v>
      </c>
      <c r="L81" s="275">
        <f>IF(L$6=0,0,L$6/TEL!L$5*1000)</f>
        <v>3.178624940122738</v>
      </c>
      <c r="M81" s="275">
        <f>IF(M$6=0,0,M$6/TEL!M$5*1000)</f>
        <v>3.1971978624998867</v>
      </c>
      <c r="N81" s="275">
        <f>IF(N$6=0,0,N$6/TEL!N$5*1000)</f>
        <v>3.1890836784193644</v>
      </c>
      <c r="O81" s="275">
        <f>IF(O$6=0,0,O$6/TEL!O$5*1000)</f>
        <v>3.0585679555552563</v>
      </c>
      <c r="P81" s="275">
        <f>IF(P$6=0,0,P$6/TEL!P$5*1000)</f>
        <v>2.9311021575979073</v>
      </c>
      <c r="Q81" s="275">
        <f>IF(Q$6=0,0,Q$6/TEL!Q$5*1000)</f>
        <v>2.9641432553588554</v>
      </c>
    </row>
    <row r="82" spans="1:17" x14ac:dyDescent="0.25">
      <c r="A82" s="76" t="s">
        <v>82</v>
      </c>
      <c r="B82" s="274">
        <f>IF(B$7=0,0,B$7/TEL!B$5*1000)</f>
        <v>2.856668500056335</v>
      </c>
      <c r="C82" s="274">
        <f>IF(C$7=0,0,C$7/TEL!C$5*1000)</f>
        <v>2.8692446713570368</v>
      </c>
      <c r="D82" s="274">
        <f>IF(D$7=0,0,D$7/TEL!D$5*1000)</f>
        <v>2.8235529024853832</v>
      </c>
      <c r="E82" s="274">
        <f>IF(E$7=0,0,E$7/TEL!E$5*1000)</f>
        <v>2.7868957951123714</v>
      </c>
      <c r="F82" s="274">
        <f>IF(F$7=0,0,F$7/TEL!F$5*1000)</f>
        <v>2.8394431817023511</v>
      </c>
      <c r="G82" s="274">
        <f>IF(G$7=0,0,G$7/TEL!G$5*1000)</f>
        <v>2.7602351111264727</v>
      </c>
      <c r="H82" s="274">
        <f>IF(H$7=0,0,H$7/TEL!H$5*1000)</f>
        <v>2.7711914878216475</v>
      </c>
      <c r="I82" s="274">
        <f>IF(I$7=0,0,I$7/TEL!I$5*1000)</f>
        <v>2.7554055776512203</v>
      </c>
      <c r="J82" s="274">
        <f>IF(J$7=0,0,J$7/TEL!J$5*1000)</f>
        <v>2.6181852915438988</v>
      </c>
      <c r="K82" s="274">
        <f>IF(K$7=0,0,K$7/TEL!K$5*1000)</f>
        <v>2.6763769646599811</v>
      </c>
      <c r="L82" s="274">
        <f>IF(L$7=0,0,L$7/TEL!L$5*1000)</f>
        <v>2.6081025149725026</v>
      </c>
      <c r="M82" s="274">
        <f>IF(M$7=0,0,M$7/TEL!M$5*1000)</f>
        <v>2.6233418358973433</v>
      </c>
      <c r="N82" s="274">
        <f>IF(N$7=0,0,N$7/TEL!N$5*1000)</f>
        <v>2.6166840438312735</v>
      </c>
      <c r="O82" s="274">
        <f>IF(O$7=0,0,O$7/TEL!O$5*1000)</f>
        <v>2.509594219942775</v>
      </c>
      <c r="P82" s="274">
        <f>IF(P$7=0,0,P$7/TEL!P$5*1000)</f>
        <v>2.4050068985418727</v>
      </c>
      <c r="Q82" s="274">
        <f>IF(Q$7=0,0,Q$7/TEL!Q$5*1000)</f>
        <v>2.4321175428585478</v>
      </c>
    </row>
    <row r="83" spans="1:17" x14ac:dyDescent="0.25">
      <c r="A83" s="76" t="s">
        <v>81</v>
      </c>
      <c r="B83" s="274">
        <f>IF(B$8=0,0,B$8/TEL!B$5*1000)</f>
        <v>2.0532304844154909</v>
      </c>
      <c r="C83" s="274">
        <f>IF(C$8=0,0,C$8/TEL!C$5*1000)</f>
        <v>2.0622696075378699</v>
      </c>
      <c r="D83" s="274">
        <f>IF(D$8=0,0,D$8/TEL!D$5*1000)</f>
        <v>2.0294286486613693</v>
      </c>
      <c r="E83" s="274">
        <f>IF(E$8=0,0,E$8/TEL!E$5*1000)</f>
        <v>2.0030813527370173</v>
      </c>
      <c r="F83" s="274">
        <f>IF(F$8=0,0,F$8/TEL!F$5*1000)</f>
        <v>2.0408497868485651</v>
      </c>
      <c r="G83" s="274">
        <f>IF(G$8=0,0,G$8/TEL!G$5*1000)</f>
        <v>1.9839189861221522</v>
      </c>
      <c r="H83" s="274">
        <f>IF(H$8=0,0,H$8/TEL!H$5*1000)</f>
        <v>1.9917938818718095</v>
      </c>
      <c r="I83" s="274">
        <f>IF(I$8=0,0,I$8/TEL!I$5*1000)</f>
        <v>1.9804477589368146</v>
      </c>
      <c r="J83" s="274">
        <f>IF(J$8=0,0,J$8/TEL!J$5*1000)</f>
        <v>1.8818206782971774</v>
      </c>
      <c r="K83" s="274">
        <f>IF(K$8=0,0,K$8/TEL!K$5*1000)</f>
        <v>1.9236459433493611</v>
      </c>
      <c r="L83" s="274">
        <f>IF(L$8=0,0,L$8/TEL!L$5*1000)</f>
        <v>1.8745736826364867</v>
      </c>
      <c r="M83" s="274">
        <f>IF(M$8=0,0,M$8/TEL!M$5*1000)</f>
        <v>1.8855269445512151</v>
      </c>
      <c r="N83" s="274">
        <f>IF(N$8=0,0,N$8/TEL!N$5*1000)</f>
        <v>1.8807416565037276</v>
      </c>
      <c r="O83" s="274">
        <f>IF(O$8=0,0,O$8/TEL!O$5*1000)</f>
        <v>1.8037708455838692</v>
      </c>
      <c r="P83" s="274">
        <f>IF(P$8=0,0,P$8/TEL!P$5*1000)</f>
        <v>1.7285987083269709</v>
      </c>
      <c r="Q83" s="274">
        <f>IF(Q$8=0,0,Q$8/TEL!Q$5*1000)</f>
        <v>1.7480844839295813</v>
      </c>
    </row>
    <row r="84" spans="1:17" x14ac:dyDescent="0.25">
      <c r="A84" s="76" t="s">
        <v>80</v>
      </c>
      <c r="B84" s="274">
        <f>IF(B$9=0,0,B$9/TEL!B$5*1000)</f>
        <v>4.0171900782042211</v>
      </c>
      <c r="C84" s="274">
        <f>IF(C$9=0,0,C$9/TEL!C$5*1000)</f>
        <v>4.0348753190958337</v>
      </c>
      <c r="D84" s="274">
        <f>IF(D$9=0,0,D$9/TEL!D$5*1000)</f>
        <v>3.9706212691200697</v>
      </c>
      <c r="E84" s="274">
        <f>IF(E$9=0,0,E$9/TEL!E$5*1000)</f>
        <v>3.9190722118767729</v>
      </c>
      <c r="F84" s="274">
        <f>IF(F$9=0,0,F$9/TEL!F$5*1000)</f>
        <v>3.9929669742689318</v>
      </c>
      <c r="G84" s="274">
        <f>IF(G$9=0,0,G$9/TEL!G$5*1000)</f>
        <v>3.8815806250216021</v>
      </c>
      <c r="H84" s="274">
        <f>IF(H$9=0,0,H$9/TEL!H$5*1000)</f>
        <v>3.8969880297491919</v>
      </c>
      <c r="I84" s="274">
        <f>IF(I$9=0,0,I$9/TEL!I$5*1000)</f>
        <v>3.8747890935720286</v>
      </c>
      <c r="J84" s="274">
        <f>IF(J$9=0,0,J$9/TEL!J$5*1000)</f>
        <v>3.6818230662336076</v>
      </c>
      <c r="K84" s="274">
        <f>IF(K$9=0,0,K$9/TEL!K$5*1000)</f>
        <v>3.7636551065530988</v>
      </c>
      <c r="L84" s="274">
        <f>IF(L$9=0,0,L$9/TEL!L$5*1000)</f>
        <v>3.6676441616800828</v>
      </c>
      <c r="M84" s="274">
        <f>IF(M$9=0,0,M$9/TEL!M$5*1000)</f>
        <v>3.6890744567306388</v>
      </c>
      <c r="N84" s="274">
        <f>IF(N$9=0,0,N$9/TEL!N$5*1000)</f>
        <v>3.679711936637728</v>
      </c>
      <c r="O84" s="274">
        <f>IF(O$9=0,0,O$9/TEL!O$5*1000)</f>
        <v>3.5291168717945269</v>
      </c>
      <c r="P84" s="274">
        <f>IF(P$9=0,0,P$9/TEL!P$5*1000)</f>
        <v>3.382040951074508</v>
      </c>
      <c r="Q84" s="274">
        <f>IF(Q$9=0,0,Q$9/TEL!Q$5*1000)</f>
        <v>3.4201652946448329</v>
      </c>
    </row>
    <row r="85" spans="1:17" x14ac:dyDescent="0.25">
      <c r="A85" s="129" t="s">
        <v>79</v>
      </c>
      <c r="B85" s="273">
        <f>IF(B$10=0,0,B$10/TEL!B$5*1000)</f>
        <v>6.7845876876337963</v>
      </c>
      <c r="C85" s="273">
        <f>IF(C$10=0,0,C$10/TEL!C$5*1000)</f>
        <v>6.8144560944729626</v>
      </c>
      <c r="D85" s="273">
        <f>IF(D$10=0,0,D$10/TEL!D$5*1000)</f>
        <v>6.7059381434027872</v>
      </c>
      <c r="E85" s="273">
        <f>IF(E$10=0,0,E$10/TEL!E$5*1000)</f>
        <v>6.6188775133918831</v>
      </c>
      <c r="F85" s="273">
        <f>IF(F$10=0,0,F$10/TEL!F$5*1000)</f>
        <v>6.7436775565430835</v>
      </c>
      <c r="G85" s="273">
        <f>IF(G$10=0,0,G$10/TEL!G$5*1000)</f>
        <v>6.5555583889253723</v>
      </c>
      <c r="H85" s="273">
        <f>IF(H$10=0,0,H$10/TEL!H$5*1000)</f>
        <v>6.581579783576414</v>
      </c>
      <c r="I85" s="273">
        <f>IF(I$10=0,0,I$10/TEL!I$5*1000)</f>
        <v>6.5440882469216497</v>
      </c>
      <c r="J85" s="273">
        <f>IF(J$10=0,0,J$10/TEL!J$5*1000)</f>
        <v>6.2181900674167601</v>
      </c>
      <c r="K85" s="273">
        <f>IF(K$10=0,0,K$10/TEL!K$5*1000)</f>
        <v>6.3563952910674546</v>
      </c>
      <c r="L85" s="273">
        <f>IF(L$10=0,0,L$10/TEL!L$5*1000)</f>
        <v>6.1942434730596947</v>
      </c>
      <c r="M85" s="273">
        <f>IF(M$10=0,0,M$10/TEL!M$5*1000)</f>
        <v>6.2304368602561908</v>
      </c>
      <c r="N85" s="273">
        <f>IF(N$10=0,0,N$10/TEL!N$5*1000)</f>
        <v>6.2146246040992752</v>
      </c>
      <c r="O85" s="273">
        <f>IF(O$10=0,0,O$10/TEL!O$5*1000)</f>
        <v>5.9602862723640895</v>
      </c>
      <c r="P85" s="273">
        <f>IF(P$10=0,0,P$10/TEL!P$5*1000)</f>
        <v>5.7118913840369476</v>
      </c>
      <c r="Q85" s="273">
        <f>IF(Q$10=0,0,Q$10/TEL!Q$5*1000)</f>
        <v>5.7762791642890514</v>
      </c>
    </row>
    <row r="86" spans="1:17" x14ac:dyDescent="0.25">
      <c r="A86" s="127" t="s">
        <v>306</v>
      </c>
      <c r="B86" s="296">
        <f>IF(B$15=0,0,B$15/TEL!B$5*1000)</f>
        <v>2.6144634056749574</v>
      </c>
      <c r="C86" s="296">
        <f>IF(C$15=0,0,C$15/TEL!C$5*1000)</f>
        <v>2.6259732954814003</v>
      </c>
      <c r="D86" s="296">
        <f>IF(D$15=0,0,D$15/TEL!D$5*1000)</f>
        <v>2.5841555425103633</v>
      </c>
      <c r="E86" s="296">
        <f>IF(E$15=0,0,E$15/TEL!E$5*1000)</f>
        <v>2.5506064394965744</v>
      </c>
      <c r="F86" s="296">
        <f>IF(F$15=0,0,F$15/TEL!F$5*1000)</f>
        <v>2.5986985507445715</v>
      </c>
      <c r="G86" s="296">
        <f>IF(G$15=0,0,G$15/TEL!G$5*1000)</f>
        <v>2.5262062045200548</v>
      </c>
      <c r="H86" s="296">
        <f>IF(H$15=0,0,H$15/TEL!H$5*1000)</f>
        <v>2.5362336353989825</v>
      </c>
      <c r="I86" s="296">
        <f>IF(I$15=0,0,I$15/TEL!I$5*1000)</f>
        <v>2.5217861471919889</v>
      </c>
      <c r="J86" s="296">
        <f>IF(J$15=0,0,J$15/TEL!J$5*1000)</f>
        <v>2.3962002009974044</v>
      </c>
      <c r="K86" s="296">
        <f>IF(K$15=0,0,K$15/TEL!K$5*1000)</f>
        <v>2.4494580430865356</v>
      </c>
      <c r="L86" s="296">
        <f>IF(L$15=0,0,L$15/TEL!L$5*1000)</f>
        <v>2.3869723013048105</v>
      </c>
      <c r="M86" s="296">
        <f>IF(M$15=0,0,M$15/TEL!M$5*1000)</f>
        <v>2.4009195433052546</v>
      </c>
      <c r="N86" s="296">
        <f>IF(N$15=0,0,N$15/TEL!N$5*1000)</f>
        <v>2.3948262378625724</v>
      </c>
      <c r="O86" s="296">
        <f>IF(O$15=0,0,O$15/TEL!O$5*1000)</f>
        <v>2.2968161167473173</v>
      </c>
      <c r="P86" s="296">
        <f>IF(P$15=0,0,P$15/TEL!P$5*1000)</f>
        <v>2.2010963212950871</v>
      </c>
      <c r="Q86" s="296">
        <f>IF(Q$15=0,0,Q$15/TEL!Q$5*1000)</f>
        <v>2.2259083663289503</v>
      </c>
    </row>
    <row r="87" spans="1:17" x14ac:dyDescent="0.25">
      <c r="A87" s="127" t="s">
        <v>305</v>
      </c>
      <c r="B87" s="296">
        <f>IF(B$26=0,0,B$26/TEL!B$5*1000)</f>
        <v>22.222938948237143</v>
      </c>
      <c r="C87" s="296">
        <f>IF(C$26=0,0,C$26/TEL!C$5*1000)</f>
        <v>22.320773011591907</v>
      </c>
      <c r="D87" s="296">
        <f>IF(D$26=0,0,D$26/TEL!D$5*1000)</f>
        <v>21.965322111338093</v>
      </c>
      <c r="E87" s="296">
        <f>IF(E$26=0,0,E$26/TEL!E$5*1000)</f>
        <v>21.680154735720887</v>
      </c>
      <c r="F87" s="296">
        <f>IF(F$26=0,0,F$26/TEL!F$5*1000)</f>
        <v>22.088937681328861</v>
      </c>
      <c r="G87" s="296">
        <f>IF(G$26=0,0,G$26/TEL!G$5*1000)</f>
        <v>21.472752738420475</v>
      </c>
      <c r="H87" s="296">
        <f>IF(H$26=0,0,H$26/TEL!H$5*1000)</f>
        <v>21.557985900891353</v>
      </c>
      <c r="I87" s="296">
        <f>IF(I$26=0,0,I$26/TEL!I$5*1000)</f>
        <v>21.435182251131906</v>
      </c>
      <c r="J87" s="296">
        <f>IF(J$26=0,0,J$26/TEL!J$5*1000)</f>
        <v>20.367701708477941</v>
      </c>
      <c r="K87" s="296">
        <f>IF(K$26=0,0,K$26/TEL!K$5*1000)</f>
        <v>20.820393366235553</v>
      </c>
      <c r="L87" s="296">
        <f>IF(L$26=0,0,L$26/TEL!L$5*1000)</f>
        <v>20.289264561090889</v>
      </c>
      <c r="M87" s="296">
        <f>IF(M$26=0,0,M$26/TEL!M$5*1000)</f>
        <v>20.407816118094665</v>
      </c>
      <c r="N87" s="296">
        <f>IF(N$26=0,0,N$26/TEL!N$5*1000)</f>
        <v>20.356023021831867</v>
      </c>
      <c r="O87" s="296">
        <f>IF(O$26=0,0,O$26/TEL!O$5*1000)</f>
        <v>19.522936992352196</v>
      </c>
      <c r="P87" s="296">
        <f>IF(P$26=0,0,P$26/TEL!P$5*1000)</f>
        <v>18.709318731008239</v>
      </c>
      <c r="Q87" s="296">
        <f>IF(Q$26=0,0,Q$26/TEL!Q$5*1000)</f>
        <v>18.920221113796075</v>
      </c>
    </row>
    <row r="88" spans="1:17" x14ac:dyDescent="0.25">
      <c r="A88" s="127" t="s">
        <v>304</v>
      </c>
      <c r="B88" s="296">
        <f>IF(B$37=0,0,B$37/TEL!B$5*1000)</f>
        <v>2.3295567376669006</v>
      </c>
      <c r="C88" s="296">
        <f>IF(C$37=0,0,C$37/TEL!C$5*1000)</f>
        <v>2.2565656468667603</v>
      </c>
      <c r="D88" s="296">
        <f>IF(D$37=0,0,D$37/TEL!D$5*1000)</f>
        <v>3.6502165342376425</v>
      </c>
      <c r="E88" s="296">
        <f>IF(E$37=0,0,E$37/TEL!E$5*1000)</f>
        <v>3.48728128743757</v>
      </c>
      <c r="F88" s="296">
        <f>IF(F$37=0,0,F$37/TEL!F$5*1000)</f>
        <v>4.1543176466997123</v>
      </c>
      <c r="G88" s="296">
        <f>IF(G$37=0,0,G$37/TEL!G$5*1000)</f>
        <v>5.002099124922621</v>
      </c>
      <c r="H88" s="296">
        <f>IF(H$37=0,0,H$37/TEL!H$5*1000)</f>
        <v>4.6716043567000352</v>
      </c>
      <c r="I88" s="296">
        <f>IF(I$37=0,0,I$37/TEL!I$5*1000)</f>
        <v>3.5923207469138068</v>
      </c>
      <c r="J88" s="296">
        <f>IF(J$37=0,0,J$37/TEL!J$5*1000)</f>
        <v>10.767452301452098</v>
      </c>
      <c r="K88" s="296">
        <f>IF(K$37=0,0,K$37/TEL!K$5*1000)</f>
        <v>6.4449126090600188</v>
      </c>
      <c r="L88" s="296">
        <f>IF(L$37=0,0,L$37/TEL!L$5*1000)</f>
        <v>10.048908360024429</v>
      </c>
      <c r="M88" s="296">
        <f>IF(M$37=0,0,M$37/TEL!M$5*1000)</f>
        <v>9.8692611858190151</v>
      </c>
      <c r="N88" s="296">
        <f>IF(N$37=0,0,N$37/TEL!N$5*1000)</f>
        <v>10.541428721257668</v>
      </c>
      <c r="O88" s="296">
        <f>IF(O$37=0,0,O$37/TEL!O$5*1000)</f>
        <v>10.24621179121581</v>
      </c>
      <c r="P88" s="296">
        <f>IF(P$37=0,0,P$37/TEL!P$5*1000)</f>
        <v>10.388556073415725</v>
      </c>
      <c r="Q88" s="296">
        <f>IF(Q$37=0,0,Q$37/TEL!Q$5*1000)</f>
        <v>9.0468314636169804</v>
      </c>
    </row>
    <row r="89" spans="1:17" x14ac:dyDescent="0.25">
      <c r="A89" s="127" t="s">
        <v>303</v>
      </c>
      <c r="B89" s="296">
        <f>IF(B$38=0,0,B$38/TEL!B$5*1000)</f>
        <v>40.504401097189586</v>
      </c>
      <c r="C89" s="296">
        <f>IF(C$38=0,0,C$38/TEL!C$5*1000)</f>
        <v>40.792423359374475</v>
      </c>
      <c r="D89" s="296">
        <f>IF(D$38=0,0,D$38/TEL!D$5*1000)</f>
        <v>38.258848367131002</v>
      </c>
      <c r="E89" s="296">
        <f>IF(E$38=0,0,E$38/TEL!E$5*1000)</f>
        <v>37.914419651772008</v>
      </c>
      <c r="F89" s="296">
        <f>IF(F$38=0,0,F$38/TEL!F$5*1000)</f>
        <v>37.836905940929</v>
      </c>
      <c r="G89" s="296">
        <f>IF(G$38=0,0,G$38/TEL!G$5*1000)</f>
        <v>35.511457663285057</v>
      </c>
      <c r="H89" s="296">
        <f>IF(H$38=0,0,H$38/TEL!H$5*1000)</f>
        <v>36.114121580214139</v>
      </c>
      <c r="I89" s="296">
        <f>IF(I$38=0,0,I$38/TEL!I$5*1000)</f>
        <v>37.295655977304747</v>
      </c>
      <c r="J89" s="296">
        <f>IF(J$38=0,0,J$38/TEL!J$5*1000)</f>
        <v>25.746863191605431</v>
      </c>
      <c r="K89" s="296">
        <f>IF(K$38=0,0,K$38/TEL!K$5*1000)</f>
        <v>32.330920634655882</v>
      </c>
      <c r="L89" s="296">
        <f>IF(L$38=0,0,L$38/TEL!L$5*1000)</f>
        <v>26.539992645260035</v>
      </c>
      <c r="M89" s="296">
        <f>IF(M$38=0,0,M$38/TEL!M$5*1000)</f>
        <v>27.009193369207559</v>
      </c>
      <c r="N89" s="296">
        <f>IF(N$38=0,0,N$38/TEL!N$5*1000)</f>
        <v>26.021827297876687</v>
      </c>
      <c r="O89" s="296">
        <f>IF(O$38=0,0,O$38/TEL!O$5*1000)</f>
        <v>24.7773747119208</v>
      </c>
      <c r="P89" s="296">
        <f>IF(P$38=0,0,P$38/TEL!P$5*1000)</f>
        <v>22.994457435526844</v>
      </c>
      <c r="Q89" s="296">
        <f>IF(Q$38=0,0,Q$38/TEL!Q$5*1000)</f>
        <v>25.176173303972543</v>
      </c>
    </row>
    <row r="90" spans="1:17" x14ac:dyDescent="0.25">
      <c r="A90" s="72" t="s">
        <v>302</v>
      </c>
      <c r="B90" s="272">
        <f>IF(B$58=0,0,B$58/TEL!B$5*1000)</f>
        <v>0.74043225972614779</v>
      </c>
      <c r="C90" s="272">
        <f>IF(C$58=0,0,C$58/TEL!C$5*1000)</f>
        <v>0.7172325851154524</v>
      </c>
      <c r="D90" s="272">
        <f>IF(D$58=0,0,D$58/TEL!D$5*1000)</f>
        <v>1.1601941404707632</v>
      </c>
      <c r="E90" s="272">
        <f>IF(E$58=0,0,E$58/TEL!E$5*1000)</f>
        <v>1.1084063857333355</v>
      </c>
      <c r="F90" s="272">
        <f>IF(F$58=0,0,F$58/TEL!F$5*1000)</f>
        <v>1.3204189247808358</v>
      </c>
      <c r="G90" s="272">
        <f>IF(G$58=0,0,G$58/TEL!G$5*1000)</f>
        <v>1.5898799537932653</v>
      </c>
      <c r="H90" s="272">
        <f>IF(H$58=0,0,H$58/TEL!H$5*1000)</f>
        <v>1.4848346530688881</v>
      </c>
      <c r="I90" s="272">
        <f>IF(I$58=0,0,I$58/TEL!I$5*1000)</f>
        <v>1.1417923956479497</v>
      </c>
      <c r="J90" s="272">
        <f>IF(J$58=0,0,J$58/TEL!J$5*1000)</f>
        <v>3.4223545235658777</v>
      </c>
      <c r="K90" s="272">
        <f>IF(K$58=0,0,K$58/TEL!K$5*1000)</f>
        <v>2.0484674743930604</v>
      </c>
      <c r="L90" s="272">
        <f>IF(L$58=0,0,L$58/TEL!L$5*1000)</f>
        <v>3.1939706831290642</v>
      </c>
      <c r="M90" s="272">
        <f>IF(M$58=0,0,M$58/TEL!M$5*1000)</f>
        <v>3.1368711667276949</v>
      </c>
      <c r="N90" s="272">
        <f>IF(N$58=0,0,N$58/TEL!N$5*1000)</f>
        <v>3.3505146119085363</v>
      </c>
      <c r="O90" s="272">
        <f>IF(O$58=0,0,O$58/TEL!O$5*1000)</f>
        <v>3.2566821093186955</v>
      </c>
      <c r="P90" s="272">
        <f>IF(P$58=0,0,P$58/TEL!P$5*1000)</f>
        <v>3.3019251793088849</v>
      </c>
      <c r="Q90" s="272">
        <f>IF(Q$58=0,0,Q$58/TEL!Q$5*1000)</f>
        <v>2.8754680045596506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112.34787503062152</v>
      </c>
      <c r="C5" s="96">
        <v>124.77686197619062</v>
      </c>
      <c r="D5" s="96">
        <v>167.24381135685502</v>
      </c>
      <c r="E5" s="96">
        <v>140.25159917747757</v>
      </c>
      <c r="F5" s="96">
        <v>133.07180424714937</v>
      </c>
      <c r="G5" s="96">
        <v>77.625744171942486</v>
      </c>
      <c r="H5" s="96">
        <v>107.65464181346941</v>
      </c>
      <c r="I5" s="96">
        <v>120.47944483644027</v>
      </c>
      <c r="J5" s="96">
        <v>107.40818438476603</v>
      </c>
      <c r="K5" s="96">
        <v>76.297668403821248</v>
      </c>
      <c r="L5" s="96">
        <v>77.464681769665731</v>
      </c>
      <c r="M5" s="96">
        <v>75.305339992310053</v>
      </c>
      <c r="N5" s="96">
        <v>69.538992123254829</v>
      </c>
      <c r="O5" s="96">
        <v>76.336024451419149</v>
      </c>
      <c r="P5" s="96">
        <v>82.852884364103502</v>
      </c>
      <c r="Q5" s="96">
        <v>78.72399437904086</v>
      </c>
    </row>
    <row r="6" spans="1:17" x14ac:dyDescent="0.25">
      <c r="A6" s="132" t="s">
        <v>83</v>
      </c>
      <c r="B6" s="160">
        <v>4.7797361296679357</v>
      </c>
      <c r="C6" s="160">
        <v>5.3318860118509699</v>
      </c>
      <c r="D6" s="160">
        <v>7.1229425070792862</v>
      </c>
      <c r="E6" s="160">
        <v>5.8957899944477861</v>
      </c>
      <c r="F6" s="160">
        <v>5.6994465028410604</v>
      </c>
      <c r="G6" s="160">
        <v>3.231955006647091</v>
      </c>
      <c r="H6" s="160">
        <v>4.5000024498772282</v>
      </c>
      <c r="I6" s="160">
        <v>5.0914616054173818</v>
      </c>
      <c r="J6" s="160">
        <v>4.3130226254751696</v>
      </c>
      <c r="K6" s="160">
        <v>3.1318613843808394</v>
      </c>
      <c r="L6" s="160">
        <v>3.0986489789418035</v>
      </c>
      <c r="M6" s="160">
        <v>3.0298745077980338</v>
      </c>
      <c r="N6" s="160">
        <v>2.7907675226836028</v>
      </c>
      <c r="O6" s="160">
        <v>3.0573661861722834</v>
      </c>
      <c r="P6" s="160">
        <v>3.2946630490824997</v>
      </c>
      <c r="Q6" s="160">
        <v>3.1657654024616568</v>
      </c>
    </row>
    <row r="7" spans="1:17" x14ac:dyDescent="0.25">
      <c r="A7" s="76" t="s">
        <v>82</v>
      </c>
      <c r="B7" s="159">
        <v>0.99736038719052256</v>
      </c>
      <c r="C7" s="159">
        <v>1.1125743666533454</v>
      </c>
      <c r="D7" s="159">
        <v>1.4863039515300562</v>
      </c>
      <c r="E7" s="159">
        <v>1.2302410074810912</v>
      </c>
      <c r="F7" s="159">
        <v>1.1892711264042404</v>
      </c>
      <c r="G7" s="159">
        <v>0.6743936923220557</v>
      </c>
      <c r="H7" s="159">
        <v>0.93898994923798407</v>
      </c>
      <c r="I7" s="159">
        <v>1.0624063714784078</v>
      </c>
      <c r="J7" s="159">
        <v>0.89997393140701432</v>
      </c>
      <c r="K7" s="159">
        <v>0.65350772473921637</v>
      </c>
      <c r="L7" s="159">
        <v>0.64657748075721078</v>
      </c>
      <c r="M7" s="159">
        <v>0.63222670253265256</v>
      </c>
      <c r="N7" s="159">
        <v>0.58233360618085561</v>
      </c>
      <c r="O7" s="159">
        <v>0.63796323489427564</v>
      </c>
      <c r="P7" s="159">
        <v>0.68747862332800291</v>
      </c>
      <c r="Q7" s="159">
        <v>0.66058228360252058</v>
      </c>
    </row>
    <row r="8" spans="1:17" x14ac:dyDescent="0.25">
      <c r="A8" s="76" t="s">
        <v>81</v>
      </c>
      <c r="B8" s="159">
        <v>3.8656687144261652</v>
      </c>
      <c r="C8" s="159">
        <v>4.3122265300303777</v>
      </c>
      <c r="D8" s="159">
        <v>5.7607648743123425</v>
      </c>
      <c r="E8" s="159">
        <v>4.7682906148099429</v>
      </c>
      <c r="F8" s="159">
        <v>4.6094954695980155</v>
      </c>
      <c r="G8" s="159">
        <v>2.6138822346447492</v>
      </c>
      <c r="H8" s="159">
        <v>3.6394307579778533</v>
      </c>
      <c r="I8" s="159">
        <v>4.1177804181695183</v>
      </c>
      <c r="J8" s="159">
        <v>3.488208590516872</v>
      </c>
      <c r="K8" s="159">
        <v>2.5329303214823122</v>
      </c>
      <c r="L8" s="159">
        <v>2.5060693916833623</v>
      </c>
      <c r="M8" s="159">
        <v>2.4504472162662969</v>
      </c>
      <c r="N8" s="159">
        <v>2.2570665846409614</v>
      </c>
      <c r="O8" s="159">
        <v>2.4726814396868662</v>
      </c>
      <c r="P8" s="159">
        <v>2.6645981133479331</v>
      </c>
      <c r="Q8" s="159">
        <v>2.5603506012703221</v>
      </c>
    </row>
    <row r="9" spans="1:17" x14ac:dyDescent="0.25">
      <c r="A9" s="76" t="s">
        <v>80</v>
      </c>
      <c r="B9" s="159">
        <v>5.3175139854445508</v>
      </c>
      <c r="C9" s="159">
        <v>5.9317873764682991</v>
      </c>
      <c r="D9" s="159">
        <v>7.9243592891691641</v>
      </c>
      <c r="E9" s="159">
        <v>6.5591373457049409</v>
      </c>
      <c r="F9" s="159">
        <v>6.3407028475975507</v>
      </c>
      <c r="G9" s="159">
        <v>3.5955888530121451</v>
      </c>
      <c r="H9" s="159">
        <v>5.0063068990838469</v>
      </c>
      <c r="I9" s="159">
        <v>5.6643123299448357</v>
      </c>
      <c r="J9" s="159">
        <v>4.7982895934668095</v>
      </c>
      <c r="K9" s="159">
        <v>3.4842334932568413</v>
      </c>
      <c r="L9" s="159">
        <v>3.4472842923760396</v>
      </c>
      <c r="M9" s="159">
        <v>3.370771865282296</v>
      </c>
      <c r="N9" s="159">
        <v>3.1047624658362638</v>
      </c>
      <c r="O9" s="159">
        <v>3.40135668843415</v>
      </c>
      <c r="P9" s="159">
        <v>3.6653523051367078</v>
      </c>
      <c r="Q9" s="159">
        <v>3.5219521215276521</v>
      </c>
    </row>
    <row r="10" spans="1:17" x14ac:dyDescent="0.25">
      <c r="A10" s="129" t="s">
        <v>79</v>
      </c>
      <c r="B10" s="158">
        <v>14.084231494960889</v>
      </c>
      <c r="C10" s="158">
        <v>15.711750062726033</v>
      </c>
      <c r="D10" s="158">
        <v>20.986295099393068</v>
      </c>
      <c r="E10" s="158">
        <v>17.370740890377501</v>
      </c>
      <c r="F10" s="158">
        <v>16.794291672091028</v>
      </c>
      <c r="G10" s="158">
        <v>9.5240324415323414</v>
      </c>
      <c r="H10" s="158">
        <v>13.261245396231377</v>
      </c>
      <c r="I10" s="158">
        <v>15.003434483723481</v>
      </c>
      <c r="J10" s="158">
        <v>12.709906523967144</v>
      </c>
      <c r="K10" s="158">
        <v>9.5679101334341361</v>
      </c>
      <c r="L10" s="158">
        <v>9.5884173231876737</v>
      </c>
      <c r="M10" s="158">
        <v>9.2631628475421159</v>
      </c>
      <c r="N10" s="158">
        <v>8.3166352013081166</v>
      </c>
      <c r="O10" s="158">
        <v>9.463458244504352</v>
      </c>
      <c r="P10" s="158">
        <v>10.208372750076183</v>
      </c>
      <c r="Q10" s="158">
        <v>9.5715999881886127</v>
      </c>
    </row>
    <row r="11" spans="1:17" x14ac:dyDescent="0.25">
      <c r="A11" s="92" t="s">
        <v>125</v>
      </c>
      <c r="B11" s="91">
        <v>2.2936508463502099</v>
      </c>
      <c r="C11" s="91">
        <v>2.5563475831651408</v>
      </c>
      <c r="D11" s="91">
        <v>3.4291349490247218</v>
      </c>
      <c r="E11" s="91">
        <v>2.8383578137795746</v>
      </c>
      <c r="F11" s="91">
        <v>2.7350293629005344</v>
      </c>
      <c r="G11" s="91">
        <v>1.5484218238905296</v>
      </c>
      <c r="H11" s="91">
        <v>2.153828169266605</v>
      </c>
      <c r="I11" s="91">
        <v>2.4404041120455684</v>
      </c>
      <c r="J11" s="91">
        <v>2.0657185448442017</v>
      </c>
      <c r="K11" s="91">
        <v>0.61291374507796947</v>
      </c>
      <c r="L11" s="91">
        <v>0.2915891485545134</v>
      </c>
      <c r="M11" s="91">
        <v>0.57316243711765069</v>
      </c>
      <c r="N11" s="91">
        <v>1.0931179783691007</v>
      </c>
      <c r="O11" s="91">
        <v>0.27937214474475186</v>
      </c>
      <c r="P11" s="91">
        <v>0.27387243199166011</v>
      </c>
      <c r="Q11" s="91">
        <v>0.88398646109713241</v>
      </c>
    </row>
    <row r="12" spans="1:17" x14ac:dyDescent="0.25">
      <c r="A12" s="92" t="s">
        <v>26</v>
      </c>
      <c r="B12" s="91">
        <v>3.8169258217226907</v>
      </c>
      <c r="C12" s="91">
        <v>4.2540864992629288</v>
      </c>
      <c r="D12" s="91">
        <v>5.7065153372980744</v>
      </c>
      <c r="E12" s="91">
        <v>4.7233872792552516</v>
      </c>
      <c r="F12" s="91">
        <v>4.5514356359149399</v>
      </c>
      <c r="G12" s="91">
        <v>2.5767702403054833</v>
      </c>
      <c r="H12" s="91">
        <v>3.584243158852686</v>
      </c>
      <c r="I12" s="91">
        <v>4.0611418627762275</v>
      </c>
      <c r="J12" s="91">
        <v>3.4376175723405487</v>
      </c>
      <c r="K12" s="91">
        <v>2.4912660670315718</v>
      </c>
      <c r="L12" s="91">
        <v>2.4824695560381547</v>
      </c>
      <c r="M12" s="91">
        <v>2.4019578398731114</v>
      </c>
      <c r="N12" s="91">
        <v>2.2188694352991702</v>
      </c>
      <c r="O12" s="91">
        <v>2.444988548613833</v>
      </c>
      <c r="P12" s="91">
        <v>2.6349396373079976</v>
      </c>
      <c r="Q12" s="91">
        <v>2.5316734069501208</v>
      </c>
    </row>
    <row r="13" spans="1:17" x14ac:dyDescent="0.25">
      <c r="A13" s="92" t="s">
        <v>126</v>
      </c>
      <c r="B13" s="91">
        <v>4.7095531510899576E-2</v>
      </c>
      <c r="C13" s="91">
        <v>6.6910896457013189E-2</v>
      </c>
      <c r="D13" s="91">
        <v>0</v>
      </c>
      <c r="E13" s="91">
        <v>0</v>
      </c>
      <c r="F13" s="91">
        <v>5.5920576004479389E-2</v>
      </c>
      <c r="G13" s="91">
        <v>4.769575091911421E-2</v>
      </c>
      <c r="H13" s="91">
        <v>7.9823776627272108E-2</v>
      </c>
      <c r="I13" s="91">
        <v>6.8168995928481108E-2</v>
      </c>
      <c r="J13" s="91">
        <v>6.7715528620376678E-2</v>
      </c>
      <c r="K13" s="91">
        <v>6.7979487202707661E-2</v>
      </c>
      <c r="L13" s="91">
        <v>0</v>
      </c>
      <c r="M13" s="91">
        <v>9.6992891689673177E-2</v>
      </c>
      <c r="N13" s="91">
        <v>6.4661794917089496E-2</v>
      </c>
      <c r="O13" s="91">
        <v>1.6821617767507385E-2</v>
      </c>
      <c r="P13" s="91">
        <v>1.7425756587495598E-2</v>
      </c>
      <c r="Q13" s="91">
        <v>1.7427377109318531E-2</v>
      </c>
    </row>
    <row r="14" spans="1:17" x14ac:dyDescent="0.25">
      <c r="A14" s="92" t="s">
        <v>21</v>
      </c>
      <c r="B14" s="157">
        <v>7.9265592953770891</v>
      </c>
      <c r="C14" s="157">
        <v>8.8344050838409505</v>
      </c>
      <c r="D14" s="157">
        <v>11.85064481307027</v>
      </c>
      <c r="E14" s="157">
        <v>9.8089957973426749</v>
      </c>
      <c r="F14" s="157">
        <v>9.4519060972710722</v>
      </c>
      <c r="G14" s="157">
        <v>5.3511446264172138</v>
      </c>
      <c r="H14" s="157">
        <v>7.4433502914848129</v>
      </c>
      <c r="I14" s="157">
        <v>8.4337195129732034</v>
      </c>
      <c r="J14" s="157">
        <v>7.1388548781620171</v>
      </c>
      <c r="K14" s="157">
        <v>6.3957508341218867</v>
      </c>
      <c r="L14" s="157">
        <v>6.8143586185950067</v>
      </c>
      <c r="M14" s="157">
        <v>6.1910496788616793</v>
      </c>
      <c r="N14" s="157">
        <v>4.9399859927227565</v>
      </c>
      <c r="O14" s="157">
        <v>6.7222759333782589</v>
      </c>
      <c r="P14" s="157">
        <v>7.2821349241890303</v>
      </c>
      <c r="Q14" s="157">
        <v>6.1385127430320399</v>
      </c>
    </row>
    <row r="15" spans="1:17" x14ac:dyDescent="0.25">
      <c r="A15" s="156" t="s">
        <v>306</v>
      </c>
      <c r="B15" s="206">
        <v>3.9764745990237915</v>
      </c>
      <c r="C15" s="206">
        <v>4.3940951339523764</v>
      </c>
      <c r="D15" s="206">
        <v>5.7655047168258102</v>
      </c>
      <c r="E15" s="206">
        <v>4.930970700530442</v>
      </c>
      <c r="F15" s="206">
        <v>4.4599799170514682</v>
      </c>
      <c r="G15" s="206">
        <v>2.7165342398925976</v>
      </c>
      <c r="H15" s="206">
        <v>3.7487488770773401</v>
      </c>
      <c r="I15" s="206">
        <v>4.226799673899535</v>
      </c>
      <c r="J15" s="206">
        <v>3.59867805374091</v>
      </c>
      <c r="K15" s="206">
        <v>2.6209453821912101</v>
      </c>
      <c r="L15" s="206">
        <v>2.595936013500606</v>
      </c>
      <c r="M15" s="206">
        <v>2.5159850511435708</v>
      </c>
      <c r="N15" s="206">
        <v>2.3273332213515832</v>
      </c>
      <c r="O15" s="206">
        <v>2.5221855272513345</v>
      </c>
      <c r="P15" s="206">
        <v>2.7455256456826591</v>
      </c>
      <c r="Q15" s="206">
        <v>2.6497839376938694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0.79130913678642534</v>
      </c>
      <c r="E16" s="87">
        <v>0</v>
      </c>
      <c r="F16" s="87">
        <v>0</v>
      </c>
      <c r="G16" s="87">
        <v>0</v>
      </c>
      <c r="H16" s="87">
        <v>7.0466859284475693E-3</v>
      </c>
      <c r="I16" s="87">
        <v>0</v>
      </c>
      <c r="J16" s="87">
        <v>0</v>
      </c>
      <c r="K16" s="87">
        <v>7.1485377538289029E-3</v>
      </c>
      <c r="L16" s="87">
        <v>0</v>
      </c>
      <c r="M16" s="87">
        <v>1.2811129088731188E-2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5.8587280868318376E-16</v>
      </c>
      <c r="E18" s="87">
        <v>0</v>
      </c>
      <c r="F18" s="87">
        <v>0</v>
      </c>
      <c r="G18" s="87">
        <v>0</v>
      </c>
      <c r="H18" s="87">
        <v>0</v>
      </c>
      <c r="I18" s="87">
        <v>5.9570860134145967E-16</v>
      </c>
      <c r="J18" s="87">
        <v>0</v>
      </c>
      <c r="K18" s="87">
        <v>2.9785430067072979E-16</v>
      </c>
      <c r="L18" s="87">
        <v>0</v>
      </c>
      <c r="M18" s="87">
        <v>2.9785430067072984E-16</v>
      </c>
      <c r="N18" s="87">
        <v>0</v>
      </c>
      <c r="O18" s="87">
        <v>3.0993762959754052E-16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0.20502079410699756</v>
      </c>
      <c r="C19" s="87">
        <v>0.31376455978789125</v>
      </c>
      <c r="D19" s="87">
        <v>0.40953528920628496</v>
      </c>
      <c r="E19" s="87">
        <v>0.14568537132287079</v>
      </c>
      <c r="F19" s="87">
        <v>8.3481487994243694E-2</v>
      </c>
      <c r="G19" s="87">
        <v>6.3837902285499945E-2</v>
      </c>
      <c r="H19" s="87">
        <v>0.17319889104727537</v>
      </c>
      <c r="I19" s="87">
        <v>0.57177575031994665</v>
      </c>
      <c r="J19" s="87">
        <v>0.27596051380641667</v>
      </c>
      <c r="K19" s="87">
        <v>3.4738196195051523E-2</v>
      </c>
      <c r="L19" s="87">
        <v>1.9581674341243641E-2</v>
      </c>
      <c r="M19" s="87">
        <v>3.9946252380743986E-2</v>
      </c>
      <c r="N19" s="87">
        <v>8.2052657677135862E-2</v>
      </c>
      <c r="O19" s="87">
        <v>2.1687075153467166E-2</v>
      </c>
      <c r="P19" s="87">
        <v>2.3655896846801298E-2</v>
      </c>
      <c r="Q19" s="87">
        <v>6.5808277724608816E-2</v>
      </c>
    </row>
    <row r="20" spans="1:17" x14ac:dyDescent="0.25">
      <c r="A20" s="88" t="s">
        <v>29</v>
      </c>
      <c r="B20" s="87">
        <v>0.23950155980154531</v>
      </c>
      <c r="C20" s="87">
        <v>0.24006373277517939</v>
      </c>
      <c r="D20" s="87">
        <v>0.20732021001706114</v>
      </c>
      <c r="E20" s="87">
        <v>0.17409148777783892</v>
      </c>
      <c r="F20" s="87">
        <v>1.7698827629442528</v>
      </c>
      <c r="G20" s="87">
        <v>3.4671316022603337E-2</v>
      </c>
      <c r="H20" s="87">
        <v>0</v>
      </c>
      <c r="I20" s="87">
        <v>7.020135575528326E-2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0.1173285941843553</v>
      </c>
      <c r="C21" s="87">
        <v>0.11723984469923934</v>
      </c>
      <c r="D21" s="87">
        <v>7.7774646786125348E-2</v>
      </c>
      <c r="E21" s="87">
        <v>7.7622324656320157E-2</v>
      </c>
      <c r="F21" s="87">
        <v>7.7415417356512126E-2</v>
      </c>
      <c r="G21" s="87">
        <v>3.874451576400869E-2</v>
      </c>
      <c r="H21" s="87">
        <v>0.19163230385641808</v>
      </c>
      <c r="I21" s="87">
        <v>3.7658933992947084E-2</v>
      </c>
      <c r="J21" s="87">
        <v>3.7735436144235773E-2</v>
      </c>
      <c r="K21" s="87">
        <v>0</v>
      </c>
      <c r="L21" s="87">
        <v>3.9316568929449236E-2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1.2600197748502484</v>
      </c>
      <c r="C22" s="87">
        <v>1.6426759210059683</v>
      </c>
      <c r="D22" s="87">
        <v>2.9941763613634982</v>
      </c>
      <c r="E22" s="87">
        <v>2.9253281252262862</v>
      </c>
      <c r="F22" s="87">
        <v>1.6743305186625212</v>
      </c>
      <c r="G22" s="87">
        <v>1.3322708926699438</v>
      </c>
      <c r="H22" s="87">
        <v>2.7248478127463232</v>
      </c>
      <c r="I22" s="87">
        <v>2.7869460073506498</v>
      </c>
      <c r="J22" s="87">
        <v>2.49678445145019</v>
      </c>
      <c r="K22" s="87">
        <v>2.0724678580681721</v>
      </c>
      <c r="L22" s="87">
        <v>1.9614049452378877</v>
      </c>
      <c r="M22" s="87">
        <v>2.0227148557818611</v>
      </c>
      <c r="N22" s="87">
        <v>1.9093840709966021</v>
      </c>
      <c r="O22" s="87">
        <v>2.1460784914321724</v>
      </c>
      <c r="P22" s="87">
        <v>2.4656310968386044</v>
      </c>
      <c r="Q22" s="87">
        <v>2.2785324444262702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4.1743315904147465E-3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0.17921539765698358</v>
      </c>
      <c r="C24" s="87">
        <v>0.32900472373983108</v>
      </c>
      <c r="D24" s="87">
        <v>3.5842493426642072E-2</v>
      </c>
      <c r="E24" s="87">
        <v>7.8877500009208387E-2</v>
      </c>
      <c r="F24" s="87">
        <v>8.9637058110952086E-2</v>
      </c>
      <c r="G24" s="87">
        <v>0.10444241972114442</v>
      </c>
      <c r="H24" s="87">
        <v>7.1692155351969489E-3</v>
      </c>
      <c r="I24" s="87">
        <v>5.1038317690193118E-2</v>
      </c>
      <c r="J24" s="87">
        <v>8.751242894778824E-2</v>
      </c>
      <c r="K24" s="87">
        <v>7.2624597779506056E-2</v>
      </c>
      <c r="L24" s="87">
        <v>5.7441861214361477E-2</v>
      </c>
      <c r="M24" s="87">
        <v>0.13927563399517015</v>
      </c>
      <c r="N24" s="87">
        <v>7.1373835559271487E-2</v>
      </c>
      <c r="O24" s="87">
        <v>0.21286014626238564</v>
      </c>
      <c r="P24" s="87">
        <v>8.6321909108070277E-2</v>
      </c>
      <c r="Q24" s="87">
        <v>3.1905791311850687E-2</v>
      </c>
    </row>
    <row r="25" spans="1:17" x14ac:dyDescent="0.25">
      <c r="A25" s="88" t="s">
        <v>22</v>
      </c>
      <c r="B25" s="87">
        <v>1.9753884784236613</v>
      </c>
      <c r="C25" s="87">
        <v>1.7513463519442669</v>
      </c>
      <c r="D25" s="87">
        <v>1.249546579239772</v>
      </c>
      <c r="E25" s="87">
        <v>1.5293658915379174</v>
      </c>
      <c r="F25" s="87">
        <v>0.7652326719829865</v>
      </c>
      <c r="G25" s="87">
        <v>1.1425671934293975</v>
      </c>
      <c r="H25" s="87">
        <v>0.64485396796367878</v>
      </c>
      <c r="I25" s="87">
        <v>0.70500497720009991</v>
      </c>
      <c r="J25" s="87">
        <v>0.70068522339227923</v>
      </c>
      <c r="K25" s="87">
        <v>0.4339661923946514</v>
      </c>
      <c r="L25" s="87">
        <v>0.51819096377766405</v>
      </c>
      <c r="M25" s="87">
        <v>0.30123717989706456</v>
      </c>
      <c r="N25" s="87">
        <v>0.26452265711857381</v>
      </c>
      <c r="O25" s="87">
        <v>0.14155981440330859</v>
      </c>
      <c r="P25" s="87">
        <v>0.16991674288918301</v>
      </c>
      <c r="Q25" s="87">
        <v>0.2735374242311398</v>
      </c>
    </row>
    <row r="26" spans="1:17" x14ac:dyDescent="0.25">
      <c r="A26" s="156" t="s">
        <v>305</v>
      </c>
      <c r="B26" s="204">
        <v>29.900030158044281</v>
      </c>
      <c r="C26" s="204">
        <v>33.040215334141905</v>
      </c>
      <c r="D26" s="204">
        <v>43.352160466901765</v>
      </c>
      <c r="E26" s="204">
        <v>37.077106613603895</v>
      </c>
      <c r="F26" s="204">
        <v>33.535618222444697</v>
      </c>
      <c r="G26" s="204">
        <v>20.426247842269341</v>
      </c>
      <c r="H26" s="204">
        <v>28.187707902639225</v>
      </c>
      <c r="I26" s="204">
        <v>31.782282163359966</v>
      </c>
      <c r="J26" s="204">
        <v>27.059290750244145</v>
      </c>
      <c r="K26" s="204">
        <v>19.707493162245449</v>
      </c>
      <c r="L26" s="204">
        <v>19.519441947668017</v>
      </c>
      <c r="M26" s="204">
        <v>18.918272211483387</v>
      </c>
      <c r="N26" s="204">
        <v>17.499755568239788</v>
      </c>
      <c r="O26" s="204">
        <v>18.964895022216766</v>
      </c>
      <c r="P26" s="204">
        <v>20.644240912729227</v>
      </c>
      <c r="Q26" s="204">
        <v>19.924336916121209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5.9500360092979294</v>
      </c>
      <c r="E27" s="87">
        <v>0</v>
      </c>
      <c r="F27" s="87">
        <v>0</v>
      </c>
      <c r="G27" s="87">
        <v>0</v>
      </c>
      <c r="H27" s="87">
        <v>5.2985657654288441E-2</v>
      </c>
      <c r="I27" s="87">
        <v>0</v>
      </c>
      <c r="J27" s="87">
        <v>0</v>
      </c>
      <c r="K27" s="87">
        <v>5.3751505033598095E-2</v>
      </c>
      <c r="L27" s="87">
        <v>0</v>
      </c>
      <c r="M27" s="87">
        <v>9.6329836032574889E-2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4.4053128499062471E-15</v>
      </c>
      <c r="E29" s="87">
        <v>0</v>
      </c>
      <c r="F29" s="87">
        <v>0</v>
      </c>
      <c r="G29" s="87">
        <v>0</v>
      </c>
      <c r="H29" s="87">
        <v>0</v>
      </c>
      <c r="I29" s="87">
        <v>4.4792704447021283E-15</v>
      </c>
      <c r="J29" s="87">
        <v>0</v>
      </c>
      <c r="K29" s="87">
        <v>2.2396352223510642E-15</v>
      </c>
      <c r="L29" s="87">
        <v>0</v>
      </c>
      <c r="M29" s="87">
        <v>2.2396352223510646E-15</v>
      </c>
      <c r="N29" s="87">
        <v>0</v>
      </c>
      <c r="O29" s="87">
        <v>2.3304925610122754E-15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1.5415986633814622</v>
      </c>
      <c r="C30" s="87">
        <v>2.359268132251259</v>
      </c>
      <c r="D30" s="87">
        <v>3.0793903476857198</v>
      </c>
      <c r="E30" s="87">
        <v>1.0954419266777398</v>
      </c>
      <c r="F30" s="87">
        <v>0.62771657318748597</v>
      </c>
      <c r="G30" s="87">
        <v>0.48001191910827845</v>
      </c>
      <c r="H30" s="87">
        <v>1.3023224307593202</v>
      </c>
      <c r="I30" s="87">
        <v>4.2993138149057515</v>
      </c>
      <c r="J30" s="87">
        <v>2.0750107865059406</v>
      </c>
      <c r="K30" s="87">
        <v>0.26120451369740666</v>
      </c>
      <c r="L30" s="87">
        <v>0.14723912821973581</v>
      </c>
      <c r="M30" s="87">
        <v>0.30036509001674799</v>
      </c>
      <c r="N30" s="87">
        <v>0.61697286830307929</v>
      </c>
      <c r="O30" s="87">
        <v>0.16307012278857044</v>
      </c>
      <c r="P30" s="87">
        <v>0.17787414744421745</v>
      </c>
      <c r="Q30" s="87">
        <v>0.4948276267369624</v>
      </c>
    </row>
    <row r="31" spans="1:17" x14ac:dyDescent="0.25">
      <c r="A31" s="88" t="s">
        <v>29</v>
      </c>
      <c r="B31" s="87">
        <v>1.8008674977385428</v>
      </c>
      <c r="C31" s="87">
        <v>1.8050946060595221</v>
      </c>
      <c r="D31" s="87">
        <v>1.5588885022436711</v>
      </c>
      <c r="E31" s="87">
        <v>1.3090340715602888</v>
      </c>
      <c r="F31" s="87">
        <v>13.308156929061594</v>
      </c>
      <c r="G31" s="87">
        <v>0.26070162624688281</v>
      </c>
      <c r="H31" s="87">
        <v>0</v>
      </c>
      <c r="I31" s="87">
        <v>0.52786019423684138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0.88222077550159494</v>
      </c>
      <c r="C32" s="87">
        <v>0.88155344764235732</v>
      </c>
      <c r="D32" s="87">
        <v>0.58480551718028873</v>
      </c>
      <c r="E32" s="87">
        <v>0.58366017193502262</v>
      </c>
      <c r="F32" s="87">
        <v>0.58210438819992771</v>
      </c>
      <c r="G32" s="87">
        <v>0.29132895507168072</v>
      </c>
      <c r="H32" s="87">
        <v>1.4409275155357588</v>
      </c>
      <c r="I32" s="87">
        <v>0.28316621521619822</v>
      </c>
      <c r="J32" s="87">
        <v>0.28374145254608057</v>
      </c>
      <c r="K32" s="87">
        <v>0</v>
      </c>
      <c r="L32" s="87">
        <v>0.29563035483489714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9.4743794608932141</v>
      </c>
      <c r="C33" s="87">
        <v>12.351659329102567</v>
      </c>
      <c r="D33" s="87">
        <v>22.513903024867847</v>
      </c>
      <c r="E33" s="87">
        <v>21.996217249297651</v>
      </c>
      <c r="F33" s="87">
        <v>12.58967755378934</v>
      </c>
      <c r="G33" s="87">
        <v>10.017652289114386</v>
      </c>
      <c r="H33" s="87">
        <v>20.488759515073312</v>
      </c>
      <c r="I33" s="87">
        <v>20.955690170655849</v>
      </c>
      <c r="J33" s="87">
        <v>18.773898471481235</v>
      </c>
      <c r="K33" s="87">
        <v>15.583364086627988</v>
      </c>
      <c r="L33" s="87">
        <v>14.748256415154117</v>
      </c>
      <c r="M33" s="87">
        <v>15.209259780975145</v>
      </c>
      <c r="N33" s="87">
        <v>14.357099456916755</v>
      </c>
      <c r="O33" s="87">
        <v>16.136859425961145</v>
      </c>
      <c r="P33" s="87">
        <v>18.539649208921048</v>
      </c>
      <c r="Q33" s="87">
        <v>17.132811264820607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3.1387762535618584E-2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1.3475619323823187</v>
      </c>
      <c r="C35" s="87">
        <v>2.4738624419668072</v>
      </c>
      <c r="D35" s="87">
        <v>0.26950797941955867</v>
      </c>
      <c r="E35" s="87">
        <v>0.59309812506924009</v>
      </c>
      <c r="F35" s="87">
        <v>0.67400172541119741</v>
      </c>
      <c r="G35" s="87">
        <v>0.78532665598014384</v>
      </c>
      <c r="H35" s="87">
        <v>5.3906986043500124E-2</v>
      </c>
      <c r="I35" s="87">
        <v>0.38376888878587523</v>
      </c>
      <c r="J35" s="87">
        <v>0.65802614843433083</v>
      </c>
      <c r="K35" s="87">
        <v>0.54608111022667061</v>
      </c>
      <c r="L35" s="87">
        <v>0.43191861028491041</v>
      </c>
      <c r="M35" s="87">
        <v>1.0472456325406063</v>
      </c>
      <c r="N35" s="87">
        <v>0.53667634045529145</v>
      </c>
      <c r="O35" s="87">
        <v>1.6005445613190921</v>
      </c>
      <c r="P35" s="87">
        <v>0.64907435502414379</v>
      </c>
      <c r="Q35" s="87">
        <v>0.23990700774872345</v>
      </c>
    </row>
    <row r="36" spans="1:17" x14ac:dyDescent="0.25">
      <c r="A36" s="88" t="s">
        <v>22</v>
      </c>
      <c r="B36" s="87">
        <v>14.853401828147149</v>
      </c>
      <c r="C36" s="87">
        <v>13.16877737711939</v>
      </c>
      <c r="D36" s="87">
        <v>9.395629086206748</v>
      </c>
      <c r="E36" s="87">
        <v>11.499655069063955</v>
      </c>
      <c r="F36" s="87">
        <v>5.753961052795149</v>
      </c>
      <c r="G36" s="87">
        <v>8.5912263967479703</v>
      </c>
      <c r="H36" s="87">
        <v>4.8488057975730454</v>
      </c>
      <c r="I36" s="87">
        <v>5.3010951170238281</v>
      </c>
      <c r="J36" s="87">
        <v>5.2686138912765603</v>
      </c>
      <c r="K36" s="87">
        <v>3.2630919466597827</v>
      </c>
      <c r="L36" s="87">
        <v>3.8963974391743577</v>
      </c>
      <c r="M36" s="87">
        <v>2.2650718719183121</v>
      </c>
      <c r="N36" s="87">
        <v>1.9890069025646606</v>
      </c>
      <c r="O36" s="87">
        <v>1.0644209121479546</v>
      </c>
      <c r="P36" s="87">
        <v>1.2776432013398185</v>
      </c>
      <c r="Q36" s="87">
        <v>2.0567910168149162</v>
      </c>
    </row>
    <row r="37" spans="1:17" x14ac:dyDescent="0.25">
      <c r="A37" s="156" t="s">
        <v>304</v>
      </c>
      <c r="B37" s="204">
        <v>3.8465522021536911</v>
      </c>
      <c r="C37" s="204">
        <v>4.1382384103098842</v>
      </c>
      <c r="D37" s="204">
        <v>9.0873321124838355</v>
      </c>
      <c r="E37" s="204">
        <v>7.2805219819231954</v>
      </c>
      <c r="F37" s="204">
        <v>8.2291212597331302</v>
      </c>
      <c r="G37" s="204">
        <v>5.7799726923041703</v>
      </c>
      <c r="H37" s="204">
        <v>7.4862880128028522</v>
      </c>
      <c r="I37" s="204">
        <v>6.5506788587143081</v>
      </c>
      <c r="J37" s="204">
        <v>17.50445432523793</v>
      </c>
      <c r="K37" s="204">
        <v>7.4426319709543227</v>
      </c>
      <c r="L37" s="204">
        <v>11.782050279403917</v>
      </c>
      <c r="M37" s="204">
        <v>11.248863868771965</v>
      </c>
      <c r="N37" s="204">
        <v>11.094969514353185</v>
      </c>
      <c r="O37" s="204">
        <v>12.318605402544934</v>
      </c>
      <c r="P37" s="204">
        <v>14.044430380513282</v>
      </c>
      <c r="Q37" s="204">
        <v>11.621038249517063</v>
      </c>
    </row>
    <row r="38" spans="1:17" x14ac:dyDescent="0.25">
      <c r="A38" s="156" t="s">
        <v>303</v>
      </c>
      <c r="B38" s="204">
        <v>44.614189764086575</v>
      </c>
      <c r="C38" s="204">
        <v>49.764709915982209</v>
      </c>
      <c r="D38" s="204">
        <v>63.475732557508252</v>
      </c>
      <c r="E38" s="204">
        <v>53.310190920390419</v>
      </c>
      <c r="F38" s="204">
        <v>50.147013599903801</v>
      </c>
      <c r="G38" s="204">
        <v>27.61141286485395</v>
      </c>
      <c r="H38" s="204">
        <v>39.005631325497077</v>
      </c>
      <c r="I38" s="204">
        <v>45.334990551241098</v>
      </c>
      <c r="J38" s="204">
        <v>28.639861402721227</v>
      </c>
      <c r="K38" s="204">
        <v>25.286829438682759</v>
      </c>
      <c r="L38" s="204">
        <v>21.321022574798249</v>
      </c>
      <c r="M38" s="204">
        <v>21.050419764954661</v>
      </c>
      <c r="N38" s="204">
        <v>18.778705290109599</v>
      </c>
      <c r="O38" s="204">
        <v>20.403515586352746</v>
      </c>
      <c r="P38" s="204">
        <v>21.370759391709317</v>
      </c>
      <c r="Q38" s="204">
        <v>22.129791907128354</v>
      </c>
    </row>
    <row r="39" spans="1:17" x14ac:dyDescent="0.25">
      <c r="A39" s="152" t="s">
        <v>310</v>
      </c>
      <c r="B39" s="264">
        <v>39.231193304169395</v>
      </c>
      <c r="C39" s="264">
        <v>43.837705307565841</v>
      </c>
      <c r="D39" s="264">
        <v>55.004147859217426</v>
      </c>
      <c r="E39" s="264">
        <v>46.158185881430818</v>
      </c>
      <c r="F39" s="264">
        <v>43.365867388284499</v>
      </c>
      <c r="G39" s="264">
        <v>23.335255376118717</v>
      </c>
      <c r="H39" s="264">
        <v>33.197703038820663</v>
      </c>
      <c r="I39" s="264">
        <v>39.145475987983247</v>
      </c>
      <c r="J39" s="264">
        <v>21.104571970601253</v>
      </c>
      <c r="K39" s="264">
        <v>20.806687634957939</v>
      </c>
      <c r="L39" s="264">
        <v>16.045873396619005</v>
      </c>
      <c r="M39" s="264">
        <v>15.970088807112257</v>
      </c>
      <c r="N39" s="264">
        <v>13.948323004065552</v>
      </c>
      <c r="O39" s="264">
        <v>15.112734090513314</v>
      </c>
      <c r="P39" s="264">
        <v>15.490858612928728</v>
      </c>
      <c r="Q39" s="264">
        <v>16.822226428149275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1.7400643490249685</v>
      </c>
      <c r="E41" s="208">
        <v>0.34756564910916593</v>
      </c>
      <c r="F41" s="208">
        <v>0.69605984966306089</v>
      </c>
      <c r="G41" s="208">
        <v>1.8179045234860489</v>
      </c>
      <c r="H41" s="208">
        <v>0.34768882430081366</v>
      </c>
      <c r="I41" s="208">
        <v>0.35438977539147648</v>
      </c>
      <c r="J41" s="208">
        <v>0.3559280174504047</v>
      </c>
      <c r="K41" s="208">
        <v>0.7390626877676153</v>
      </c>
      <c r="L41" s="208">
        <v>0.36816869494230492</v>
      </c>
      <c r="M41" s="208">
        <v>0.3680960187719256</v>
      </c>
      <c r="N41" s="208">
        <v>0.36811048000646779</v>
      </c>
      <c r="O41" s="208">
        <v>0.38733258347932153</v>
      </c>
      <c r="P41" s="208">
        <v>0.40129170087604171</v>
      </c>
      <c r="Q41" s="208">
        <v>0.39688060681324538</v>
      </c>
    </row>
    <row r="42" spans="1:17" x14ac:dyDescent="0.25">
      <c r="A42" s="154" t="s">
        <v>125</v>
      </c>
      <c r="B42" s="208">
        <v>4.6719489752575409</v>
      </c>
      <c r="C42" s="208">
        <v>6.2175800700031898</v>
      </c>
      <c r="D42" s="208">
        <v>5.092509550271572</v>
      </c>
      <c r="E42" s="208">
        <v>0.71270996154446853</v>
      </c>
      <c r="F42" s="208">
        <v>0.60817401766069146</v>
      </c>
      <c r="G42" s="208">
        <v>0.17917418854677045</v>
      </c>
      <c r="H42" s="208">
        <v>0.90984685868016923</v>
      </c>
      <c r="I42" s="208">
        <v>5.910066368650968</v>
      </c>
      <c r="J42" s="208">
        <v>1.2040491324355902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34.559244328911852</v>
      </c>
      <c r="C44" s="208">
        <v>37.620125237562654</v>
      </c>
      <c r="D44" s="208">
        <v>48.171573959920885</v>
      </c>
      <c r="E44" s="208">
        <v>45.097910270777184</v>
      </c>
      <c r="F44" s="208">
        <v>42.061633520960747</v>
      </c>
      <c r="G44" s="208">
        <v>21.338176664085896</v>
      </c>
      <c r="H44" s="208">
        <v>31.94016735583968</v>
      </c>
      <c r="I44" s="208">
        <v>32.881019843940798</v>
      </c>
      <c r="J44" s="208">
        <v>19.544594820715258</v>
      </c>
      <c r="K44" s="208">
        <v>20.067624947190325</v>
      </c>
      <c r="L44" s="208">
        <v>15.677704701676701</v>
      </c>
      <c r="M44" s="208">
        <v>15.601992788340331</v>
      </c>
      <c r="N44" s="208">
        <v>13.580212524059084</v>
      </c>
      <c r="O44" s="208">
        <v>14.725401507033993</v>
      </c>
      <c r="P44" s="208">
        <v>15.089566912052685</v>
      </c>
      <c r="Q44" s="208">
        <v>16.42534582133603</v>
      </c>
    </row>
    <row r="45" spans="1:17" x14ac:dyDescent="0.25">
      <c r="A45" s="152" t="s">
        <v>309</v>
      </c>
      <c r="B45" s="264">
        <v>4.6523482752058793</v>
      </c>
      <c r="C45" s="264">
        <v>5.140950962581913</v>
      </c>
      <c r="D45" s="264">
        <v>6.7454563727380261</v>
      </c>
      <c r="E45" s="264">
        <v>5.7690782280705006</v>
      </c>
      <c r="F45" s="264">
        <v>5.2180340544967017</v>
      </c>
      <c r="G45" s="264">
        <v>3.1782582965837847</v>
      </c>
      <c r="H45" s="264">
        <v>4.3859164539193349</v>
      </c>
      <c r="I45" s="264">
        <v>4.945220617613109</v>
      </c>
      <c r="J45" s="264">
        <v>4.2103383837666009</v>
      </c>
      <c r="K45" s="264">
        <v>3.0664223861104403</v>
      </c>
      <c r="L45" s="264">
        <v>3.0371622235231372</v>
      </c>
      <c r="M45" s="264">
        <v>2.943622151139897</v>
      </c>
      <c r="N45" s="264">
        <v>2.7229055356829153</v>
      </c>
      <c r="O45" s="264">
        <v>2.9508765101473671</v>
      </c>
      <c r="P45" s="264">
        <v>3.2121773153941398</v>
      </c>
      <c r="Q45" s="264">
        <v>3.1001625749664599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0.92580641621268245</v>
      </c>
      <c r="E46" s="87">
        <v>0</v>
      </c>
      <c r="F46" s="87">
        <v>0</v>
      </c>
      <c r="G46" s="87">
        <v>0</v>
      </c>
      <c r="H46" s="87">
        <v>8.2443974703569917E-3</v>
      </c>
      <c r="I46" s="87">
        <v>0</v>
      </c>
      <c r="J46" s="87">
        <v>0</v>
      </c>
      <c r="K46" s="87">
        <v>8.363560852981327E-3</v>
      </c>
      <c r="L46" s="87">
        <v>0</v>
      </c>
      <c r="M46" s="87">
        <v>1.4988611855845985E-2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6.8545247381597241E-16</v>
      </c>
      <c r="E48" s="87">
        <v>0</v>
      </c>
      <c r="F48" s="87">
        <v>0</v>
      </c>
      <c r="G48" s="87">
        <v>0</v>
      </c>
      <c r="H48" s="87">
        <v>0</v>
      </c>
      <c r="I48" s="87">
        <v>6.9696003707822643E-16</v>
      </c>
      <c r="J48" s="87">
        <v>0</v>
      </c>
      <c r="K48" s="87">
        <v>3.4848001853911312E-16</v>
      </c>
      <c r="L48" s="87">
        <v>0</v>
      </c>
      <c r="M48" s="87">
        <v>3.4848001853911326E-16</v>
      </c>
      <c r="N48" s="87">
        <v>0</v>
      </c>
      <c r="O48" s="87">
        <v>3.6261712745090991E-16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0.23986778089295244</v>
      </c>
      <c r="C49" s="87">
        <v>0.36709451354430594</v>
      </c>
      <c r="D49" s="87">
        <v>0.47914320811769928</v>
      </c>
      <c r="E49" s="87">
        <v>0.17044723136495776</v>
      </c>
      <c r="F49" s="87">
        <v>9.7670674616401887E-2</v>
      </c>
      <c r="G49" s="87">
        <v>7.4688306738742549E-2</v>
      </c>
      <c r="H49" s="87">
        <v>0.20263717068107981</v>
      </c>
      <c r="I49" s="87">
        <v>0.66895936578058213</v>
      </c>
      <c r="J49" s="87">
        <v>0.32286498717919493</v>
      </c>
      <c r="K49" s="87">
        <v>4.0642580035966283E-2</v>
      </c>
      <c r="L49" s="87">
        <v>2.2909933555087452E-2</v>
      </c>
      <c r="M49" s="87">
        <v>4.6735839431771287E-2</v>
      </c>
      <c r="N49" s="87">
        <v>9.5998988781167235E-2</v>
      </c>
      <c r="O49" s="87">
        <v>2.5373185260447226E-2</v>
      </c>
      <c r="P49" s="87">
        <v>2.7676643758942254E-2</v>
      </c>
      <c r="Q49" s="87">
        <v>7.6993583070168514E-2</v>
      </c>
    </row>
    <row r="50" spans="1:17" x14ac:dyDescent="0.25">
      <c r="A50" s="150" t="s">
        <v>29</v>
      </c>
      <c r="B50" s="87">
        <v>0.2802091754654687</v>
      </c>
      <c r="C50" s="87">
        <v>0.28086689988923247</v>
      </c>
      <c r="D50" s="87">
        <v>0.24255802406608656</v>
      </c>
      <c r="E50" s="87">
        <v>0.20368148034696104</v>
      </c>
      <c r="F50" s="87">
        <v>2.0707063039008853</v>
      </c>
      <c r="G50" s="87">
        <v>4.0564332370305066E-2</v>
      </c>
      <c r="H50" s="87">
        <v>0</v>
      </c>
      <c r="I50" s="87">
        <v>8.2133344054400759E-2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0.13727070780734291</v>
      </c>
      <c r="C51" s="87">
        <v>0.13716687374434999</v>
      </c>
      <c r="D51" s="87">
        <v>9.0993852675182646E-2</v>
      </c>
      <c r="E51" s="87">
        <v>9.0815640648366461E-2</v>
      </c>
      <c r="F51" s="87">
        <v>9.0573565716056917E-2</v>
      </c>
      <c r="G51" s="87">
        <v>4.5329845972767985E-2</v>
      </c>
      <c r="H51" s="87">
        <v>0.22420367491823162</v>
      </c>
      <c r="I51" s="87">
        <v>4.4059749973303211E-2</v>
      </c>
      <c r="J51" s="87">
        <v>4.4149255046888956E-2</v>
      </c>
      <c r="K51" s="87">
        <v>0</v>
      </c>
      <c r="L51" s="87">
        <v>4.5999129905379244E-2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1.47418289247691</v>
      </c>
      <c r="C52" s="87">
        <v>1.9218783617253585</v>
      </c>
      <c r="D52" s="87">
        <v>3.5030907110211227</v>
      </c>
      <c r="E52" s="87">
        <v>3.4225404737022274</v>
      </c>
      <c r="F52" s="87">
        <v>1.9589132299591332</v>
      </c>
      <c r="G52" s="87">
        <v>1.5587143926787916</v>
      </c>
      <c r="H52" s="87">
        <v>3.1879849112932863</v>
      </c>
      <c r="I52" s="87">
        <v>3.2606378156100311</v>
      </c>
      <c r="J52" s="87">
        <v>2.9211580627515659</v>
      </c>
      <c r="K52" s="87">
        <v>2.424721200852161</v>
      </c>
      <c r="L52" s="87">
        <v>2.2947811401078622</v>
      </c>
      <c r="M52" s="87">
        <v>2.3665117772512012</v>
      </c>
      <c r="N52" s="87">
        <v>2.2339183787537311</v>
      </c>
      <c r="O52" s="87">
        <v>2.5108432908189608</v>
      </c>
      <c r="P52" s="87">
        <v>2.8847096328710724</v>
      </c>
      <c r="Q52" s="87">
        <v>2.6658101853409506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4.883834635727613E-3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0.20967629125167581</v>
      </c>
      <c r="C54" s="87">
        <v>0.38492501860853257</v>
      </c>
      <c r="D54" s="87">
        <v>4.1934572526491992E-2</v>
      </c>
      <c r="E54" s="87">
        <v>9.2284155721875108E-2</v>
      </c>
      <c r="F54" s="87">
        <v>0.10487249504860272</v>
      </c>
      <c r="G54" s="87">
        <v>0.12219429526024934</v>
      </c>
      <c r="H54" s="87">
        <v>8.3877531967489257E-3</v>
      </c>
      <c r="I54" s="87">
        <v>5.9713201571480481E-2</v>
      </c>
      <c r="J54" s="87">
        <v>0.10238674678678208</v>
      </c>
      <c r="K54" s="87">
        <v>8.4968459826186907E-2</v>
      </c>
      <c r="L54" s="87">
        <v>6.7205142970322623E-2</v>
      </c>
      <c r="M54" s="87">
        <v>0.16294804341380845</v>
      </c>
      <c r="N54" s="87">
        <v>8.3505107976930892E-2</v>
      </c>
      <c r="O54" s="87">
        <v>0.24903957253165793</v>
      </c>
      <c r="P54" s="87">
        <v>0.10099387659863353</v>
      </c>
      <c r="Q54" s="87">
        <v>3.7328756787534348E-2</v>
      </c>
    </row>
    <row r="55" spans="1:17" x14ac:dyDescent="0.25">
      <c r="A55" s="150" t="s">
        <v>22</v>
      </c>
      <c r="B55" s="87">
        <v>2.3111414273115294</v>
      </c>
      <c r="C55" s="87">
        <v>2.0490192950701331</v>
      </c>
      <c r="D55" s="87">
        <v>1.4619295881187599</v>
      </c>
      <c r="E55" s="87">
        <v>1.7893092462861124</v>
      </c>
      <c r="F55" s="87">
        <v>0.8952977852556212</v>
      </c>
      <c r="G55" s="87">
        <v>1.3367671235629282</v>
      </c>
      <c r="H55" s="87">
        <v>0.7544585463596315</v>
      </c>
      <c r="I55" s="87">
        <v>0.82483330598758375</v>
      </c>
      <c r="J55" s="87">
        <v>0.8197793320021689</v>
      </c>
      <c r="K55" s="87">
        <v>0.50772658454314457</v>
      </c>
      <c r="L55" s="87">
        <v>0.60626687698448545</v>
      </c>
      <c r="M55" s="87">
        <v>0.35243787918726921</v>
      </c>
      <c r="N55" s="87">
        <v>0.30948306017108551</v>
      </c>
      <c r="O55" s="87">
        <v>0.16562046153630081</v>
      </c>
      <c r="P55" s="87">
        <v>0.19879716216549176</v>
      </c>
      <c r="Q55" s="87">
        <v>0.32003004976780647</v>
      </c>
    </row>
    <row r="56" spans="1:17" x14ac:dyDescent="0.25">
      <c r="A56" s="152" t="s">
        <v>308</v>
      </c>
      <c r="B56" s="264">
        <v>0.73064818471129644</v>
      </c>
      <c r="C56" s="264">
        <v>0.78605364583445947</v>
      </c>
      <c r="D56" s="264">
        <v>1.7261283255527993</v>
      </c>
      <c r="E56" s="264">
        <v>1.3829268108891062</v>
      </c>
      <c r="F56" s="264">
        <v>1.563112157122601</v>
      </c>
      <c r="G56" s="264">
        <v>1.0978991921514469</v>
      </c>
      <c r="H56" s="264">
        <v>1.4220118327570772</v>
      </c>
      <c r="I56" s="264">
        <v>1.2442939456447388</v>
      </c>
      <c r="J56" s="264">
        <v>3.3249510483533733</v>
      </c>
      <c r="K56" s="264">
        <v>1.4137194176143815</v>
      </c>
      <c r="L56" s="264">
        <v>2.23798695465611</v>
      </c>
      <c r="M56" s="264">
        <v>2.1367088067025093</v>
      </c>
      <c r="N56" s="264">
        <v>2.1074767503611347</v>
      </c>
      <c r="O56" s="264">
        <v>2.3399049856920673</v>
      </c>
      <c r="P56" s="264">
        <v>2.6677234633864466</v>
      </c>
      <c r="Q56" s="264">
        <v>2.2074029040126164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0.96611759562313793</v>
      </c>
      <c r="C58" s="242">
        <v>1.0393788340752013</v>
      </c>
      <c r="D58" s="242">
        <v>2.2824157816514736</v>
      </c>
      <c r="E58" s="242">
        <v>1.8286091082083273</v>
      </c>
      <c r="F58" s="242">
        <v>2.0668636294844078</v>
      </c>
      <c r="G58" s="242">
        <v>1.4517243044640689</v>
      </c>
      <c r="H58" s="242">
        <v>1.8802902430446276</v>
      </c>
      <c r="I58" s="242">
        <v>1.6452983804917358</v>
      </c>
      <c r="J58" s="242">
        <v>4.3964985879887974</v>
      </c>
      <c r="K58" s="242">
        <v>1.8693253924541398</v>
      </c>
      <c r="L58" s="242">
        <v>2.9592334873488411</v>
      </c>
      <c r="M58" s="242">
        <v>2.8253159565350754</v>
      </c>
      <c r="N58" s="242">
        <v>2.7866631485508768</v>
      </c>
      <c r="O58" s="242">
        <v>3.0939971193614357</v>
      </c>
      <c r="P58" s="242">
        <v>3.5274631924976805</v>
      </c>
      <c r="Q58" s="242">
        <v>2.9187929715296117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1.0000000000000002</v>
      </c>
      <c r="C62" s="77">
        <f t="shared" si="0"/>
        <v>0.99999999999999989</v>
      </c>
      <c r="D62" s="77">
        <f t="shared" si="0"/>
        <v>1.0000000000000002</v>
      </c>
      <c r="E62" s="77">
        <f t="shared" si="0"/>
        <v>0.99999999999999967</v>
      </c>
      <c r="F62" s="77">
        <f t="shared" si="0"/>
        <v>1.0000000000000002</v>
      </c>
      <c r="G62" s="77">
        <f t="shared" si="0"/>
        <v>1.0000000000000002</v>
      </c>
      <c r="H62" s="77">
        <f t="shared" si="0"/>
        <v>1</v>
      </c>
      <c r="I62" s="77">
        <f t="shared" si="0"/>
        <v>1</v>
      </c>
      <c r="J62" s="77">
        <f t="shared" si="0"/>
        <v>1</v>
      </c>
      <c r="K62" s="77">
        <f t="shared" si="0"/>
        <v>0.99999999999999989</v>
      </c>
      <c r="L62" s="77">
        <f t="shared" si="0"/>
        <v>1</v>
      </c>
      <c r="M62" s="77">
        <f t="shared" si="0"/>
        <v>1</v>
      </c>
      <c r="N62" s="77">
        <f t="shared" si="0"/>
        <v>1</v>
      </c>
      <c r="O62" s="77">
        <f t="shared" si="0"/>
        <v>1</v>
      </c>
      <c r="P62" s="77">
        <f t="shared" si="0"/>
        <v>0.99999999999999989</v>
      </c>
      <c r="Q62" s="77">
        <f t="shared" si="0"/>
        <v>1.0000000000000002</v>
      </c>
    </row>
    <row r="63" spans="1:17" x14ac:dyDescent="0.25">
      <c r="A63" s="132" t="s">
        <v>83</v>
      </c>
      <c r="B63" s="203">
        <f t="shared" ref="B63:Q63" si="1">IF(B$6=0,0,B$6/B$5)</f>
        <v>4.2544072403373642E-2</v>
      </c>
      <c r="C63" s="203">
        <f t="shared" si="1"/>
        <v>4.2731368038958835E-2</v>
      </c>
      <c r="D63" s="203">
        <f t="shared" si="1"/>
        <v>4.2590170896552759E-2</v>
      </c>
      <c r="E63" s="203">
        <f t="shared" si="1"/>
        <v>4.203723899780365E-2</v>
      </c>
      <c r="F63" s="203">
        <f t="shared" si="1"/>
        <v>4.2829858173829879E-2</v>
      </c>
      <c r="G63" s="203">
        <f t="shared" si="1"/>
        <v>4.1635092083474906E-2</v>
      </c>
      <c r="H63" s="203">
        <f t="shared" si="1"/>
        <v>4.1800356901231191E-2</v>
      </c>
      <c r="I63" s="203">
        <f t="shared" si="1"/>
        <v>4.2260002213069761E-2</v>
      </c>
      <c r="J63" s="203">
        <f t="shared" si="1"/>
        <v>4.0155437410846845E-2</v>
      </c>
      <c r="K63" s="203">
        <f t="shared" si="1"/>
        <v>4.1047930426979927E-2</v>
      </c>
      <c r="L63" s="203">
        <f t="shared" si="1"/>
        <v>4.0000796597284914E-2</v>
      </c>
      <c r="M63" s="203">
        <f t="shared" si="1"/>
        <v>4.0234523980735432E-2</v>
      </c>
      <c r="N63" s="203">
        <f t="shared" si="1"/>
        <v>4.0132412585691335E-2</v>
      </c>
      <c r="O63" s="203">
        <f t="shared" si="1"/>
        <v>4.0051420127570507E-2</v>
      </c>
      <c r="P63" s="203">
        <f t="shared" si="1"/>
        <v>3.9765218487793914E-2</v>
      </c>
      <c r="Q63" s="203">
        <f t="shared" si="1"/>
        <v>4.021347528707838E-2</v>
      </c>
    </row>
    <row r="64" spans="1:17" x14ac:dyDescent="0.25">
      <c r="A64" s="76" t="s">
        <v>82</v>
      </c>
      <c r="B64" s="202">
        <f t="shared" ref="B64:Q64" si="2">IF(B$7=0,0,B$7/B$5)</f>
        <v>8.8774299195127828E-3</v>
      </c>
      <c r="C64" s="202">
        <f t="shared" si="2"/>
        <v>8.9165118358693948E-3</v>
      </c>
      <c r="D64" s="202">
        <f t="shared" si="2"/>
        <v>8.8870490302249104E-3</v>
      </c>
      <c r="E64" s="202">
        <f t="shared" si="2"/>
        <v>8.7716718718074387E-3</v>
      </c>
      <c r="F64" s="202">
        <f t="shared" si="2"/>
        <v>8.9370632128459825E-3</v>
      </c>
      <c r="G64" s="202">
        <f t="shared" si="2"/>
        <v>8.687758159564447E-3</v>
      </c>
      <c r="H64" s="202">
        <f t="shared" si="2"/>
        <v>8.7222430303093585E-3</v>
      </c>
      <c r="I64" s="202">
        <f t="shared" si="2"/>
        <v>8.8181546065447328E-3</v>
      </c>
      <c r="J64" s="202">
        <f t="shared" si="2"/>
        <v>8.3790070241114688E-3</v>
      </c>
      <c r="K64" s="202">
        <f t="shared" si="2"/>
        <v>8.565238472038111E-3</v>
      </c>
      <c r="L64" s="202">
        <f t="shared" si="2"/>
        <v>8.346739003972814E-3</v>
      </c>
      <c r="M64" s="202">
        <f t="shared" si="2"/>
        <v>8.395509569403891E-3</v>
      </c>
      <c r="N64" s="202">
        <f t="shared" si="2"/>
        <v>8.3742025646373289E-3</v>
      </c>
      <c r="O64" s="202">
        <f t="shared" si="2"/>
        <v>8.357302328473766E-3</v>
      </c>
      <c r="P64" s="202">
        <f t="shared" si="2"/>
        <v>8.2975822580518034E-3</v>
      </c>
      <c r="Q64" s="202">
        <f t="shared" si="2"/>
        <v>8.3911174580642359E-3</v>
      </c>
    </row>
    <row r="65" spans="1:17" x14ac:dyDescent="0.25">
      <c r="A65" s="76" t="s">
        <v>81</v>
      </c>
      <c r="B65" s="202">
        <f t="shared" ref="B65:Q65" si="3">IF(B$8=0,0,B$8/B$5)</f>
        <v>3.4408026973118441E-2</v>
      </c>
      <c r="C65" s="202">
        <f t="shared" si="3"/>
        <v>3.4559504556647837E-2</v>
      </c>
      <c r="D65" s="202">
        <f t="shared" si="3"/>
        <v>3.4445309680370538E-2</v>
      </c>
      <c r="E65" s="202">
        <f t="shared" si="3"/>
        <v>3.399811939952313E-2</v>
      </c>
      <c r="F65" s="202">
        <f t="shared" si="3"/>
        <v>3.4639159630217152E-2</v>
      </c>
      <c r="G65" s="202">
        <f t="shared" si="3"/>
        <v>3.3672878276760229E-2</v>
      </c>
      <c r="H65" s="202">
        <f t="shared" si="3"/>
        <v>3.3806538173094355E-2</v>
      </c>
      <c r="I65" s="202">
        <f t="shared" si="3"/>
        <v>3.4178281811969746E-2</v>
      </c>
      <c r="J65" s="202">
        <f t="shared" si="3"/>
        <v>3.2476189877869432E-2</v>
      </c>
      <c r="K65" s="202">
        <f t="shared" si="3"/>
        <v>3.3198004270277998E-2</v>
      </c>
      <c r="L65" s="202">
        <f t="shared" si="3"/>
        <v>3.2351122271888168E-2</v>
      </c>
      <c r="M65" s="202">
        <f t="shared" si="3"/>
        <v>3.2540152086379649E-2</v>
      </c>
      <c r="N65" s="202">
        <f t="shared" si="3"/>
        <v>3.2457568275370018E-2</v>
      </c>
      <c r="O65" s="202">
        <f t="shared" si="3"/>
        <v>3.2392064656975951E-2</v>
      </c>
      <c r="P65" s="202">
        <f t="shared" si="3"/>
        <v>3.21605956605946E-2</v>
      </c>
      <c r="Q65" s="202">
        <f t="shared" si="3"/>
        <v>3.2523128703845078E-2</v>
      </c>
    </row>
    <row r="66" spans="1:17" x14ac:dyDescent="0.25">
      <c r="A66" s="76" t="s">
        <v>80</v>
      </c>
      <c r="B66" s="202">
        <f t="shared" ref="B66:Q66" si="4">IF(B$9=0,0,B$9/B$5)</f>
        <v>4.7330792718555732E-2</v>
      </c>
      <c r="C66" s="202">
        <f t="shared" si="4"/>
        <v>4.753916136791593E-2</v>
      </c>
      <c r="D66" s="202">
        <f t="shared" si="4"/>
        <v>4.7382077847177448E-2</v>
      </c>
      <c r="E66" s="202">
        <f t="shared" si="4"/>
        <v>4.6766934453309573E-2</v>
      </c>
      <c r="F66" s="202">
        <f t="shared" si="4"/>
        <v>4.7648732828640364E-2</v>
      </c>
      <c r="G66" s="202">
        <f t="shared" si="4"/>
        <v>4.6319541169844998E-2</v>
      </c>
      <c r="H66" s="202">
        <f t="shared" si="4"/>
        <v>4.6503400269150993E-2</v>
      </c>
      <c r="I66" s="202">
        <f t="shared" si="4"/>
        <v>4.7014761212043746E-2</v>
      </c>
      <c r="J66" s="202">
        <f t="shared" si="4"/>
        <v>4.4673407533619598E-2</v>
      </c>
      <c r="K66" s="202">
        <f t="shared" si="4"/>
        <v>4.5666316758407509E-2</v>
      </c>
      <c r="L66" s="202">
        <f t="shared" si="4"/>
        <v>4.4501367766877679E-2</v>
      </c>
      <c r="M66" s="202">
        <f t="shared" si="4"/>
        <v>4.4761392294709892E-2</v>
      </c>
      <c r="N66" s="202">
        <f t="shared" si="4"/>
        <v>4.4647792138448134E-2</v>
      </c>
      <c r="O66" s="202">
        <f t="shared" si="4"/>
        <v>4.4557687053755339E-2</v>
      </c>
      <c r="P66" s="202">
        <f t="shared" si="4"/>
        <v>4.4239284284045312E-2</v>
      </c>
      <c r="Q66" s="202">
        <f t="shared" si="4"/>
        <v>4.4737975369620236E-2</v>
      </c>
    </row>
    <row r="67" spans="1:17" x14ac:dyDescent="0.25">
      <c r="A67" s="129" t="s">
        <v>79</v>
      </c>
      <c r="B67" s="201">
        <f t="shared" ref="B67:Q67" si="5">IF(B$10=0,0,B$10/B$5)</f>
        <v>0.12536268702120171</v>
      </c>
      <c r="C67" s="201">
        <f t="shared" si="5"/>
        <v>0.1259187786412202</v>
      </c>
      <c r="D67" s="201">
        <f t="shared" si="5"/>
        <v>0.12548323868686384</v>
      </c>
      <c r="E67" s="201">
        <f t="shared" si="5"/>
        <v>0.12385413779415214</v>
      </c>
      <c r="F67" s="201">
        <f t="shared" si="5"/>
        <v>0.12620473410655503</v>
      </c>
      <c r="G67" s="201">
        <f t="shared" si="5"/>
        <v>0.12269167327319182</v>
      </c>
      <c r="H67" s="201">
        <f t="shared" si="5"/>
        <v>0.12318321971855906</v>
      </c>
      <c r="I67" s="201">
        <f t="shared" si="5"/>
        <v>0.12453107253350769</v>
      </c>
      <c r="J67" s="201">
        <f t="shared" si="5"/>
        <v>0.11833275645398417</v>
      </c>
      <c r="K67" s="201">
        <f t="shared" si="5"/>
        <v>0.12540239215167082</v>
      </c>
      <c r="L67" s="201">
        <f t="shared" si="5"/>
        <v>0.12377792181084499</v>
      </c>
      <c r="M67" s="201">
        <f t="shared" si="5"/>
        <v>0.12300804761638473</v>
      </c>
      <c r="N67" s="201">
        <f t="shared" si="5"/>
        <v>0.11959671757346214</v>
      </c>
      <c r="O67" s="201">
        <f t="shared" si="5"/>
        <v>0.12397106493968614</v>
      </c>
      <c r="P67" s="201">
        <f t="shared" si="5"/>
        <v>0.12321083120310801</v>
      </c>
      <c r="Q67" s="201">
        <f t="shared" si="5"/>
        <v>0.12158427762320093</v>
      </c>
    </row>
    <row r="68" spans="1:17" x14ac:dyDescent="0.25">
      <c r="A68" s="127" t="s">
        <v>306</v>
      </c>
      <c r="B68" s="200">
        <f t="shared" ref="B68:Q68" si="6">IF(B$15=0,0,B$15/B$5)</f>
        <v>3.5394301832054803E-2</v>
      </c>
      <c r="C68" s="200">
        <f t="shared" si="6"/>
        <v>3.52156246307175E-2</v>
      </c>
      <c r="D68" s="200">
        <f t="shared" si="6"/>
        <v>3.4473650594602362E-2</v>
      </c>
      <c r="E68" s="200">
        <f t="shared" si="6"/>
        <v>3.5158035483721504E-2</v>
      </c>
      <c r="F68" s="200">
        <f t="shared" si="6"/>
        <v>3.3515589138388112E-2</v>
      </c>
      <c r="G68" s="200">
        <f t="shared" si="6"/>
        <v>3.4995274684586894E-2</v>
      </c>
      <c r="H68" s="200">
        <f t="shared" si="6"/>
        <v>3.4821990152293723E-2</v>
      </c>
      <c r="I68" s="200">
        <f t="shared" si="6"/>
        <v>3.5083160282135491E-2</v>
      </c>
      <c r="J68" s="200">
        <f t="shared" si="6"/>
        <v>3.3504691233299716E-2</v>
      </c>
      <c r="K68" s="200">
        <f t="shared" si="6"/>
        <v>3.4351578980360349E-2</v>
      </c>
      <c r="L68" s="200">
        <f t="shared" si="6"/>
        <v>3.351122026447341E-2</v>
      </c>
      <c r="M68" s="200">
        <f t="shared" si="6"/>
        <v>3.3410446741233696E-2</v>
      </c>
      <c r="N68" s="200">
        <f t="shared" si="6"/>
        <v>3.3468032111056291E-2</v>
      </c>
      <c r="O68" s="200">
        <f t="shared" si="6"/>
        <v>3.3040566958742704E-2</v>
      </c>
      <c r="P68" s="200">
        <f t="shared" si="6"/>
        <v>3.3137357459002044E-2</v>
      </c>
      <c r="Q68" s="200">
        <f t="shared" si="6"/>
        <v>3.3659165272225268E-2</v>
      </c>
    </row>
    <row r="69" spans="1:17" x14ac:dyDescent="0.25">
      <c r="A69" s="127" t="s">
        <v>305</v>
      </c>
      <c r="B69" s="200">
        <f t="shared" ref="B69:Q69" si="7">IF(B$26=0,0,B$26/B$5)</f>
        <v>0.26613792339102749</v>
      </c>
      <c r="C69" s="200">
        <f t="shared" si="7"/>
        <v>0.26479440828097195</v>
      </c>
      <c r="D69" s="200">
        <f t="shared" si="7"/>
        <v>0.25921533427864468</v>
      </c>
      <c r="E69" s="200">
        <f t="shared" si="7"/>
        <v>0.2643613821949059</v>
      </c>
      <c r="F69" s="200">
        <f t="shared" si="7"/>
        <v>0.25201144909826445</v>
      </c>
      <c r="G69" s="200">
        <f t="shared" si="7"/>
        <v>0.26313754618602841</v>
      </c>
      <c r="H69" s="200">
        <f t="shared" si="7"/>
        <v>0.26183457979897778</v>
      </c>
      <c r="I69" s="200">
        <f t="shared" si="7"/>
        <v>0.26379837827528801</v>
      </c>
      <c r="J69" s="200">
        <f t="shared" si="7"/>
        <v>0.25192950523500357</v>
      </c>
      <c r="K69" s="200">
        <f t="shared" si="7"/>
        <v>0.25829744964078655</v>
      </c>
      <c r="L69" s="200">
        <f t="shared" si="7"/>
        <v>0.25197859852709814</v>
      </c>
      <c r="M69" s="200">
        <f t="shared" si="7"/>
        <v>0.25122085915043024</v>
      </c>
      <c r="N69" s="200">
        <f t="shared" si="7"/>
        <v>0.25165385683505787</v>
      </c>
      <c r="O69" s="200">
        <f t="shared" si="7"/>
        <v>0.24843964770900762</v>
      </c>
      <c r="P69" s="200">
        <f t="shared" si="7"/>
        <v>0.24916743781672693</v>
      </c>
      <c r="Q69" s="200">
        <f t="shared" si="7"/>
        <v>0.25309103118153997</v>
      </c>
    </row>
    <row r="70" spans="1:17" x14ac:dyDescent="0.25">
      <c r="A70" s="127" t="s">
        <v>304</v>
      </c>
      <c r="B70" s="200">
        <f t="shared" ref="B70:Q70" si="8">IF(B$37=0,0,B$37/B$5)</f>
        <v>3.4237872332745729E-2</v>
      </c>
      <c r="C70" s="200">
        <f t="shared" si="8"/>
        <v>3.3165110460139036E-2</v>
      </c>
      <c r="D70" s="200">
        <f t="shared" si="8"/>
        <v>5.433583484350174E-2</v>
      </c>
      <c r="E70" s="200">
        <f t="shared" si="8"/>
        <v>5.1910438273935523E-2</v>
      </c>
      <c r="F70" s="200">
        <f t="shared" si="8"/>
        <v>6.1839706061619829E-2</v>
      </c>
      <c r="G70" s="200">
        <f t="shared" si="8"/>
        <v>7.4459481889170967E-2</v>
      </c>
      <c r="H70" s="200">
        <f t="shared" si="8"/>
        <v>6.9539853430325482E-2</v>
      </c>
      <c r="I70" s="200">
        <f t="shared" si="8"/>
        <v>5.4371755012710576E-2</v>
      </c>
      <c r="J70" s="200">
        <f t="shared" si="8"/>
        <v>0.16297132686399482</v>
      </c>
      <c r="K70" s="200">
        <f t="shared" si="8"/>
        <v>9.7547305529215492E-2</v>
      </c>
      <c r="L70" s="200">
        <f t="shared" si="8"/>
        <v>0.15209576816486234</v>
      </c>
      <c r="M70" s="200">
        <f t="shared" si="8"/>
        <v>0.14937670914068862</v>
      </c>
      <c r="N70" s="200">
        <f t="shared" si="8"/>
        <v>0.15955033536706767</v>
      </c>
      <c r="O70" s="200">
        <f t="shared" si="8"/>
        <v>0.16137342088576531</v>
      </c>
      <c r="P70" s="200">
        <f t="shared" si="8"/>
        <v>0.16951045806436779</v>
      </c>
      <c r="Q70" s="200">
        <f t="shared" si="8"/>
        <v>0.14761748741513298</v>
      </c>
    </row>
    <row r="71" spans="1:17" x14ac:dyDescent="0.25">
      <c r="A71" s="127" t="s">
        <v>303</v>
      </c>
      <c r="B71" s="200">
        <f t="shared" ref="B71:Q71" si="9">IF(B$38=0,0,B$38/B$5)</f>
        <v>0.39710755323077129</v>
      </c>
      <c r="C71" s="200">
        <f t="shared" si="9"/>
        <v>0.39882963177482456</v>
      </c>
      <c r="D71" s="200">
        <f t="shared" si="9"/>
        <v>0.37954009803129551</v>
      </c>
      <c r="E71" s="200">
        <f t="shared" si="9"/>
        <v>0.38010397908497634</v>
      </c>
      <c r="F71" s="200">
        <f t="shared" si="9"/>
        <v>0.37684176511778256</v>
      </c>
      <c r="G71" s="200">
        <f t="shared" si="9"/>
        <v>0.35569917118854477</v>
      </c>
      <c r="H71" s="200">
        <f t="shared" si="9"/>
        <v>0.362321871759893</v>
      </c>
      <c r="I71" s="200">
        <f t="shared" si="9"/>
        <v>0.37628817606842968</v>
      </c>
      <c r="J71" s="200">
        <f t="shared" si="9"/>
        <v>0.26664505658270199</v>
      </c>
      <c r="K71" s="200">
        <f t="shared" si="9"/>
        <v>0.33142335758999825</v>
      </c>
      <c r="L71" s="200">
        <f t="shared" si="9"/>
        <v>0.2752353987355734</v>
      </c>
      <c r="M71" s="200">
        <f t="shared" si="9"/>
        <v>0.27953422382933618</v>
      </c>
      <c r="N71" s="200">
        <f t="shared" si="9"/>
        <v>0.27004569259251215</v>
      </c>
      <c r="O71" s="200">
        <f t="shared" si="9"/>
        <v>0.26728554090916412</v>
      </c>
      <c r="P71" s="200">
        <f t="shared" si="9"/>
        <v>0.25793621496378855</v>
      </c>
      <c r="Q71" s="200">
        <f t="shared" si="9"/>
        <v>0.28110606025118173</v>
      </c>
    </row>
    <row r="72" spans="1:17" x14ac:dyDescent="0.25">
      <c r="A72" s="142" t="s">
        <v>310</v>
      </c>
      <c r="B72" s="199">
        <f t="shared" ref="B72:Q72" si="10">IF(B$39=0,0,B$39/B$5)</f>
        <v>0.34919390592369054</v>
      </c>
      <c r="C72" s="199">
        <f t="shared" si="10"/>
        <v>0.35132880097538244</v>
      </c>
      <c r="D72" s="199">
        <f t="shared" si="10"/>
        <v>0.32888599830969412</v>
      </c>
      <c r="E72" s="199">
        <f t="shared" si="10"/>
        <v>0.32910987220203597</v>
      </c>
      <c r="F72" s="199">
        <f t="shared" si="10"/>
        <v>0.32588321495771311</v>
      </c>
      <c r="G72" s="199">
        <f t="shared" si="10"/>
        <v>0.3006123242365405</v>
      </c>
      <c r="H72" s="199">
        <f t="shared" si="10"/>
        <v>0.30837223996659169</v>
      </c>
      <c r="I72" s="199">
        <f t="shared" si="10"/>
        <v>0.32491414648470629</v>
      </c>
      <c r="J72" s="199">
        <f t="shared" si="10"/>
        <v>0.19648942109475381</v>
      </c>
      <c r="K72" s="199">
        <f t="shared" si="10"/>
        <v>0.27270410839862402</v>
      </c>
      <c r="L72" s="199">
        <f t="shared" si="10"/>
        <v>0.20713792440702161</v>
      </c>
      <c r="M72" s="199">
        <f t="shared" si="10"/>
        <v>0.2120711334514003</v>
      </c>
      <c r="N72" s="199">
        <f t="shared" si="10"/>
        <v>0.20058276052294169</v>
      </c>
      <c r="O72" s="199">
        <f t="shared" si="10"/>
        <v>0.19797643640888291</v>
      </c>
      <c r="P72" s="199">
        <f t="shared" si="10"/>
        <v>0.18696824777822982</v>
      </c>
      <c r="Q72" s="199">
        <f t="shared" si="10"/>
        <v>0.21368613928751501</v>
      </c>
    </row>
    <row r="73" spans="1:17" x14ac:dyDescent="0.25">
      <c r="A73" s="142" t="s">
        <v>309</v>
      </c>
      <c r="B73" s="199">
        <f t="shared" ref="B73:Q73" si="11">IF(B$45=0,0,B$45/B$5)</f>
        <v>4.1410202675732283E-2</v>
      </c>
      <c r="C73" s="199">
        <f t="shared" si="11"/>
        <v>4.1201156056985044E-2</v>
      </c>
      <c r="D73" s="199">
        <f t="shared" si="11"/>
        <v>4.033307013283121E-2</v>
      </c>
      <c r="E73" s="199">
        <f t="shared" si="11"/>
        <v>4.1133778594354402E-2</v>
      </c>
      <c r="F73" s="199">
        <f t="shared" si="11"/>
        <v>3.921216882883348E-2</v>
      </c>
      <c r="G73" s="199">
        <f t="shared" si="11"/>
        <v>4.0943353657826233E-2</v>
      </c>
      <c r="H73" s="199">
        <f t="shared" si="11"/>
        <v>4.0740616289622757E-2</v>
      </c>
      <c r="I73" s="199">
        <f t="shared" si="11"/>
        <v>4.1046176999957218E-2</v>
      </c>
      <c r="J73" s="199">
        <f t="shared" si="11"/>
        <v>3.9199418627951073E-2</v>
      </c>
      <c r="K73" s="199">
        <f t="shared" si="11"/>
        <v>4.0190250243044956E-2</v>
      </c>
      <c r="L73" s="199">
        <f t="shared" si="11"/>
        <v>3.9207057385891884E-2</v>
      </c>
      <c r="M73" s="199">
        <f t="shared" si="11"/>
        <v>3.9089155582333078E-2</v>
      </c>
      <c r="N73" s="199">
        <f t="shared" si="11"/>
        <v>3.915652862579147E-2</v>
      </c>
      <c r="O73" s="199">
        <f t="shared" si="11"/>
        <v>3.8656408050504756E-2</v>
      </c>
      <c r="P73" s="199">
        <f t="shared" si="11"/>
        <v>3.8769649844391352E-2</v>
      </c>
      <c r="Q73" s="199">
        <f t="shared" si="11"/>
        <v>3.9380148319707646E-2</v>
      </c>
    </row>
    <row r="74" spans="1:17" x14ac:dyDescent="0.25">
      <c r="A74" s="142" t="s">
        <v>308</v>
      </c>
      <c r="B74" s="199">
        <f t="shared" ref="B74:Q74" si="12">IF(B$56=0,0,B$56/B$5)</f>
        <v>6.5034446313483995E-3</v>
      </c>
      <c r="C74" s="199">
        <f t="shared" si="12"/>
        <v>6.2996747424570662E-3</v>
      </c>
      <c r="D74" s="199">
        <f t="shared" si="12"/>
        <v>1.0321029588770183E-2</v>
      </c>
      <c r="E74" s="199">
        <f t="shared" si="12"/>
        <v>9.8603282885859934E-3</v>
      </c>
      <c r="F74" s="199">
        <f t="shared" si="12"/>
        <v>1.1746381331235956E-2</v>
      </c>
      <c r="G74" s="199">
        <f t="shared" si="12"/>
        <v>1.4143493294178019E-2</v>
      </c>
      <c r="H74" s="199">
        <f t="shared" si="12"/>
        <v>1.3209015503678537E-2</v>
      </c>
      <c r="I74" s="199">
        <f t="shared" si="12"/>
        <v>1.0327852583766133E-2</v>
      </c>
      <c r="J74" s="199">
        <f t="shared" si="12"/>
        <v>3.0956216859997117E-2</v>
      </c>
      <c r="K74" s="199">
        <f t="shared" si="12"/>
        <v>1.8528998948329298E-2</v>
      </c>
      <c r="L74" s="199">
        <f t="shared" si="12"/>
        <v>2.8890416942659921E-2</v>
      </c>
      <c r="M74" s="199">
        <f t="shared" si="12"/>
        <v>2.8373934795602854E-2</v>
      </c>
      <c r="N74" s="199">
        <f t="shared" si="12"/>
        <v>3.0306403443779054E-2</v>
      </c>
      <c r="O74" s="199">
        <f t="shared" si="12"/>
        <v>3.0652696449776494E-2</v>
      </c>
      <c r="P74" s="199">
        <f t="shared" si="12"/>
        <v>3.2198317341167348E-2</v>
      </c>
      <c r="Q74" s="199">
        <f t="shared" si="12"/>
        <v>2.8039772643959057E-2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8.599340177638545E-3</v>
      </c>
      <c r="C76" s="276">
        <f t="shared" si="14"/>
        <v>8.329900412734622E-3</v>
      </c>
      <c r="D76" s="276">
        <f t="shared" si="14"/>
        <v>1.3647236110766389E-2</v>
      </c>
      <c r="E76" s="276">
        <f t="shared" si="14"/>
        <v>1.3038062445864619E-2</v>
      </c>
      <c r="F76" s="276">
        <f t="shared" si="14"/>
        <v>1.5531942631856843E-2</v>
      </c>
      <c r="G76" s="276">
        <f t="shared" si="14"/>
        <v>1.8701583088832904E-2</v>
      </c>
      <c r="H76" s="276">
        <f t="shared" si="14"/>
        <v>1.7465946766165093E-2</v>
      </c>
      <c r="I76" s="276">
        <f t="shared" si="14"/>
        <v>1.3656257984300556E-2</v>
      </c>
      <c r="J76" s="276">
        <f t="shared" si="14"/>
        <v>4.0932621784568253E-2</v>
      </c>
      <c r="K76" s="276">
        <f t="shared" si="14"/>
        <v>2.4500426180264736E-2</v>
      </c>
      <c r="L76" s="276">
        <f t="shared" si="14"/>
        <v>3.8201066857124072E-2</v>
      </c>
      <c r="M76" s="276">
        <f t="shared" si="14"/>
        <v>3.7518135590697659E-2</v>
      </c>
      <c r="N76" s="276">
        <f t="shared" si="14"/>
        <v>4.007338995669707E-2</v>
      </c>
      <c r="O76" s="276">
        <f t="shared" si="14"/>
        <v>4.0531284430858461E-2</v>
      </c>
      <c r="P76" s="276">
        <f t="shared" si="14"/>
        <v>4.2575019802520896E-2</v>
      </c>
      <c r="Q76" s="276">
        <f t="shared" si="14"/>
        <v>3.7076281438111307E-2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0.39126591696822544</v>
      </c>
      <c r="C80" s="253">
        <f>IF(C$5=0,0,C$5/TEL_fec!C$5)</f>
        <v>0.38955096137554279</v>
      </c>
      <c r="D80" s="253">
        <f>IF(D$5=0,0,D$5/TEL_fec!D$5)</f>
        <v>0.39585481793698157</v>
      </c>
      <c r="E80" s="253">
        <f>IF(E$5=0,0,E$5/TEL_fec!E$5)</f>
        <v>0.40106164791271615</v>
      </c>
      <c r="F80" s="253">
        <f>IF(F$5=0,0,F$5/TEL_fec!F$5)</f>
        <v>0.39363950909511575</v>
      </c>
      <c r="G80" s="253">
        <f>IF(G$5=0,0,G$5/TEL_fec!G$5)</f>
        <v>0.40493544033379048</v>
      </c>
      <c r="H80" s="253">
        <f>IF(H$5=0,0,H$5/TEL_fec!H$5)</f>
        <v>0.40333445922475458</v>
      </c>
      <c r="I80" s="253">
        <f>IF(I$5=0,0,I$5/TEL_fec!I$5)</f>
        <v>0.40564519039028663</v>
      </c>
      <c r="J80" s="253">
        <f>IF(J$5=0,0,J$5/TEL_fec!J$5)</f>
        <v>0.42690523996095364</v>
      </c>
      <c r="K80" s="253">
        <f>IF(K$5=0,0,K$5/TEL_fec!K$5)</f>
        <v>0.4176231655359457</v>
      </c>
      <c r="L80" s="253">
        <f>IF(L$5=0,0,L$5/TEL_fec!L$5)</f>
        <v>0.42855563143405473</v>
      </c>
      <c r="M80" s="253">
        <f>IF(M$5=0,0,M$5/TEL_fec!M$5)</f>
        <v>0.42606609815546947</v>
      </c>
      <c r="N80" s="253">
        <f>IF(N$5=0,0,N$5/TEL_fec!N$5)</f>
        <v>0.42715016464588446</v>
      </c>
      <c r="O80" s="253">
        <f>IF(O$5=0,0,O$5/TEL_fec!O$5)</f>
        <v>0.44537758784536657</v>
      </c>
      <c r="P80" s="253">
        <f>IF(P$5=0,0,P$5/TEL_fec!P$5)</f>
        <v>0.46474586864031275</v>
      </c>
      <c r="Q80" s="253">
        <f>IF(Q$5=0,0,Q$5/TEL_fec!Q$5)</f>
        <v>0.45956537891466304</v>
      </c>
    </row>
    <row r="81" spans="1:17" x14ac:dyDescent="0.25">
      <c r="A81" s="132" t="s">
        <v>83</v>
      </c>
      <c r="B81" s="282">
        <f>IF(B$6=0,0,B$6/TEL_fec!B$6)</f>
        <v>0.4188568911259869</v>
      </c>
      <c r="C81" s="282">
        <f>IF(C$6=0,0,C$6/TEL_fec!C$6)</f>
        <v>0.41885689112598684</v>
      </c>
      <c r="D81" s="282">
        <f>IF(D$6=0,0,D$6/TEL_fec!D$6)</f>
        <v>0.42422856247128565</v>
      </c>
      <c r="E81" s="282">
        <f>IF(E$6=0,0,E$6/TEL_fec!E$6)</f>
        <v>0.42422856247128565</v>
      </c>
      <c r="F81" s="282">
        <f>IF(F$6=0,0,F$6/TEL_fec!F$6)</f>
        <v>0.4242285624712856</v>
      </c>
      <c r="G81" s="282">
        <f>IF(G$6=0,0,G$6/TEL_fec!G$6)</f>
        <v>0.4242285624712856</v>
      </c>
      <c r="H81" s="282">
        <f>IF(H$6=0,0,H$6/TEL_fec!H$6)</f>
        <v>0.42422856247128554</v>
      </c>
      <c r="I81" s="282">
        <f>IF(I$6=0,0,I$6/TEL_fec!I$6)</f>
        <v>0.43135062739449725</v>
      </c>
      <c r="J81" s="282">
        <f>IF(J$6=0,0,J$6/TEL_fec!J$6)</f>
        <v>0.43135062739449731</v>
      </c>
      <c r="K81" s="282">
        <f>IF(K$6=0,0,K$6/TEL_fec!K$6)</f>
        <v>0.43135062739449731</v>
      </c>
      <c r="L81" s="282">
        <f>IF(L$6=0,0,L$6/TEL_fec!L$6)</f>
        <v>0.43135062739449725</v>
      </c>
      <c r="M81" s="282">
        <f>IF(M$6=0,0,M$6/TEL_fec!M$6)</f>
        <v>0.43135062739449725</v>
      </c>
      <c r="N81" s="282">
        <f>IF(N$6=0,0,N$6/TEL_fec!N$6)</f>
        <v>0.43135062739449725</v>
      </c>
      <c r="O81" s="282">
        <f>IF(O$6=0,0,O$6/TEL_fec!O$6)</f>
        <v>0.44884962439355602</v>
      </c>
      <c r="P81" s="282">
        <f>IF(P$6=0,0,P$6/TEL_fec!P$6)</f>
        <v>0.46502199858027699</v>
      </c>
      <c r="Q81" s="282">
        <f>IF(Q$6=0,0,Q$6/TEL_fec!Q$6)</f>
        <v>0.46502199858027693</v>
      </c>
    </row>
    <row r="82" spans="1:17" x14ac:dyDescent="0.25">
      <c r="A82" s="76" t="s">
        <v>82</v>
      </c>
      <c r="B82" s="281">
        <f>IF(B$7=0,0,B$7/TEL_fec!B$7)</f>
        <v>0.10651934497097411</v>
      </c>
      <c r="C82" s="281">
        <f>IF(C$7=0,0,C$7/TEL_fec!C$7)</f>
        <v>0.10651934497097412</v>
      </c>
      <c r="D82" s="281">
        <f>IF(D$7=0,0,D$7/TEL_fec!D$7)</f>
        <v>0.10788541277413811</v>
      </c>
      <c r="E82" s="281">
        <f>IF(E$7=0,0,E$7/TEL_fec!E$7)</f>
        <v>0.10788541277413811</v>
      </c>
      <c r="F82" s="281">
        <f>IF(F$7=0,0,F$7/TEL_fec!F$7)</f>
        <v>0.10788541277413811</v>
      </c>
      <c r="G82" s="281">
        <f>IF(G$7=0,0,G$7/TEL_fec!G$7)</f>
        <v>0.1078854127741381</v>
      </c>
      <c r="H82" s="281">
        <f>IF(H$7=0,0,H$7/TEL_fec!H$7)</f>
        <v>0.1078854127741381</v>
      </c>
      <c r="I82" s="281">
        <f>IF(I$7=0,0,I$7/TEL_fec!I$7)</f>
        <v>0.10969662253702839</v>
      </c>
      <c r="J82" s="281">
        <f>IF(J$7=0,0,J$7/TEL_fec!J$7)</f>
        <v>0.10969662253702839</v>
      </c>
      <c r="K82" s="281">
        <f>IF(K$7=0,0,K$7/TEL_fec!K$7)</f>
        <v>0.1096966225370284</v>
      </c>
      <c r="L82" s="281">
        <f>IF(L$7=0,0,L$7/TEL_fec!L$7)</f>
        <v>0.10969662253702839</v>
      </c>
      <c r="M82" s="281">
        <f>IF(M$7=0,0,M$7/TEL_fec!M$7)</f>
        <v>0.1096966225370284</v>
      </c>
      <c r="N82" s="281">
        <f>IF(N$7=0,0,N$7/TEL_fec!N$7)</f>
        <v>0.10969662253702842</v>
      </c>
      <c r="O82" s="281">
        <f>IF(O$7=0,0,O$7/TEL_fec!O$7)</f>
        <v>0.11414678615491219</v>
      </c>
      <c r="P82" s="281">
        <f>IF(P$7=0,0,P$7/TEL_fec!P$7)</f>
        <v>0.11825957680368018</v>
      </c>
      <c r="Q82" s="281">
        <f>IF(Q$7=0,0,Q$7/TEL_fec!Q$7)</f>
        <v>0.11825957680368018</v>
      </c>
    </row>
    <row r="83" spans="1:17" x14ac:dyDescent="0.25">
      <c r="A83" s="76" t="s">
        <v>81</v>
      </c>
      <c r="B83" s="281">
        <f>IF(B$8=0,0,B$8/TEL_fec!B$8)</f>
        <v>0.57441152744901836</v>
      </c>
      <c r="C83" s="281">
        <f>IF(C$8=0,0,C$8/TEL_fec!C$8)</f>
        <v>0.57441152744901836</v>
      </c>
      <c r="D83" s="281">
        <f>IF(D$8=0,0,D$8/TEL_fec!D$8)</f>
        <v>0.58177812450824895</v>
      </c>
      <c r="E83" s="281">
        <f>IF(E$8=0,0,E$8/TEL_fec!E$8)</f>
        <v>0.58177812450824895</v>
      </c>
      <c r="F83" s="281">
        <f>IF(F$8=0,0,F$8/TEL_fec!F$8)</f>
        <v>0.58177812450824895</v>
      </c>
      <c r="G83" s="281">
        <f>IF(G$8=0,0,G$8/TEL_fec!G$8)</f>
        <v>0.58177812450824906</v>
      </c>
      <c r="H83" s="281">
        <f>IF(H$8=0,0,H$8/TEL_fec!H$8)</f>
        <v>0.58177812450824906</v>
      </c>
      <c r="I83" s="281">
        <f>IF(I$8=0,0,I$8/TEL_fec!I$8)</f>
        <v>0.59154517449072752</v>
      </c>
      <c r="J83" s="281">
        <f>IF(J$8=0,0,J$8/TEL_fec!J$8)</f>
        <v>0.59154517449072752</v>
      </c>
      <c r="K83" s="281">
        <f>IF(K$8=0,0,K$8/TEL_fec!K$8)</f>
        <v>0.59154517449072752</v>
      </c>
      <c r="L83" s="281">
        <f>IF(L$8=0,0,L$8/TEL_fec!L$8)</f>
        <v>0.59154517449072752</v>
      </c>
      <c r="M83" s="281">
        <f>IF(M$8=0,0,M$8/TEL_fec!M$8)</f>
        <v>0.59154517449072763</v>
      </c>
      <c r="N83" s="281">
        <f>IF(N$8=0,0,N$8/TEL_fec!N$8)</f>
        <v>0.59154517449072741</v>
      </c>
      <c r="O83" s="281">
        <f>IF(O$8=0,0,O$8/TEL_fec!O$8)</f>
        <v>0.61554293078413358</v>
      </c>
      <c r="P83" s="281">
        <f>IF(P$8=0,0,P$8/TEL_fec!P$8)</f>
        <v>0.63772138446576865</v>
      </c>
      <c r="Q83" s="281">
        <f>IF(Q$8=0,0,Q$8/TEL_fec!Q$8)</f>
        <v>0.63772138446576865</v>
      </c>
    </row>
    <row r="84" spans="1:17" x14ac:dyDescent="0.25">
      <c r="A84" s="76" t="s">
        <v>80</v>
      </c>
      <c r="B84" s="281">
        <f>IF(B$9=0,0,B$9/TEL_fec!B$9)</f>
        <v>0.40385222264031778</v>
      </c>
      <c r="C84" s="281">
        <f>IF(C$9=0,0,C$9/TEL_fec!C$9)</f>
        <v>0.40385222264031778</v>
      </c>
      <c r="D84" s="281">
        <f>IF(D$9=0,0,D$9/TEL_fec!D$9)</f>
        <v>0.40903146514068695</v>
      </c>
      <c r="E84" s="281">
        <f>IF(E$9=0,0,E$9/TEL_fec!E$9)</f>
        <v>0.40903146514068689</v>
      </c>
      <c r="F84" s="281">
        <f>IF(F$9=0,0,F$9/TEL_fec!F$9)</f>
        <v>0.40903146514068695</v>
      </c>
      <c r="G84" s="281">
        <f>IF(G$9=0,0,G$9/TEL_fec!G$9)</f>
        <v>0.40903146514068695</v>
      </c>
      <c r="H84" s="281">
        <f>IF(H$9=0,0,H$9/TEL_fec!H$9)</f>
        <v>0.40903146514068695</v>
      </c>
      <c r="I84" s="281">
        <f>IF(I$9=0,0,I$9/TEL_fec!I$9)</f>
        <v>0.41589839704503168</v>
      </c>
      <c r="J84" s="281">
        <f>IF(J$9=0,0,J$9/TEL_fec!J$9)</f>
        <v>0.41589839704503156</v>
      </c>
      <c r="K84" s="281">
        <f>IF(K$9=0,0,K$9/TEL_fec!K$9)</f>
        <v>0.41589839704503168</v>
      </c>
      <c r="L84" s="281">
        <f>IF(L$9=0,0,L$9/TEL_fec!L$9)</f>
        <v>0.41589839704503162</v>
      </c>
      <c r="M84" s="281">
        <f>IF(M$9=0,0,M$9/TEL_fec!M$9)</f>
        <v>0.41589839704503156</v>
      </c>
      <c r="N84" s="281">
        <f>IF(N$9=0,0,N$9/TEL_fec!N$9)</f>
        <v>0.41589839704503162</v>
      </c>
      <c r="O84" s="281">
        <f>IF(O$9=0,0,O$9/TEL_fec!O$9)</f>
        <v>0.43277052922614095</v>
      </c>
      <c r="P84" s="281">
        <f>IF(P$9=0,0,P$9/TEL_fec!P$9)</f>
        <v>0.44836356207113132</v>
      </c>
      <c r="Q84" s="281">
        <f>IF(Q$9=0,0,Q$9/TEL_fec!Q$9)</f>
        <v>0.44836356207113137</v>
      </c>
    </row>
    <row r="85" spans="1:17" x14ac:dyDescent="0.25">
      <c r="A85" s="129" t="s">
        <v>79</v>
      </c>
      <c r="B85" s="280">
        <f>IF(B$10=0,0,B$10/TEL_fec!B$10)</f>
        <v>0.6333531178502938</v>
      </c>
      <c r="C85" s="280">
        <f>IF(C$10=0,0,C$10/TEL_fec!C$10)</f>
        <v>0.63337422418582712</v>
      </c>
      <c r="D85" s="280">
        <f>IF(D$10=0,0,D$10/TEL_fec!D$10)</f>
        <v>0.64139749075434049</v>
      </c>
      <c r="E85" s="280">
        <f>IF(E$10=0,0,E$10/TEL_fec!E$10)</f>
        <v>0.64139749075434038</v>
      </c>
      <c r="F85" s="280">
        <f>IF(F$10=0,0,F$10/TEL_fec!F$10)</f>
        <v>0.64147528739183635</v>
      </c>
      <c r="G85" s="280">
        <f>IF(G$10=0,0,G$10/TEL_fec!G$10)</f>
        <v>0.64151450433156187</v>
      </c>
      <c r="H85" s="280">
        <f>IF(H$10=0,0,H$10/TEL_fec!H$10)</f>
        <v>0.64153814129078779</v>
      </c>
      <c r="I85" s="280">
        <f>IF(I$10=0,0,I$10/TEL_fec!I$10)</f>
        <v>0.65227339051550348</v>
      </c>
      <c r="J85" s="280">
        <f>IF(J$10=0,0,J$10/TEL_fec!J$10)</f>
        <v>0.65229202514007123</v>
      </c>
      <c r="K85" s="280">
        <f>IF(K$10=0,0,K$10/TEL_fec!K$10)</f>
        <v>0.67623244556338158</v>
      </c>
      <c r="L85" s="280">
        <f>IF(L$10=0,0,L$10/TEL_fec!L$10)</f>
        <v>0.68494546626447406</v>
      </c>
      <c r="M85" s="280">
        <f>IF(M$10=0,0,M$10/TEL_fec!M$10)</f>
        <v>0.67673105520054855</v>
      </c>
      <c r="N85" s="280">
        <f>IF(N$10=0,0,N$10/TEL_fec!N$10)</f>
        <v>0.65963765733910484</v>
      </c>
      <c r="O85" s="280">
        <f>IF(O$10=0,0,O$10/TEL_fec!O$10)</f>
        <v>0.71294215250368465</v>
      </c>
      <c r="P85" s="280">
        <f>IF(P$10=0,0,P$10/TEL_fec!P$10)</f>
        <v>0.73938396448054555</v>
      </c>
      <c r="Q85" s="280">
        <f>IF(Q$10=0,0,Q$10/TEL_fec!Q$10)</f>
        <v>0.72149001492838405</v>
      </c>
    </row>
    <row r="86" spans="1:17" x14ac:dyDescent="0.25">
      <c r="A86" s="127" t="s">
        <v>306</v>
      </c>
      <c r="B86" s="305">
        <f>IF(B$15=0,0,B$15/TEL_fec!B$15)</f>
        <v>0.46403620156427927</v>
      </c>
      <c r="C86" s="305">
        <f>IF(C$15=0,0,C$15/TEL_fec!C$15)</f>
        <v>0.4596700110610899</v>
      </c>
      <c r="D86" s="305">
        <f>IF(D$15=0,0,D$15/TEL_fec!D$15)</f>
        <v>0.45726683679205871</v>
      </c>
      <c r="E86" s="305">
        <f>IF(E$15=0,0,E$15/TEL_fec!E$15)</f>
        <v>0.47247869360132433</v>
      </c>
      <c r="F86" s="305">
        <f>IF(F$15=0,0,F$15/TEL_fec!F$15)</f>
        <v>0.44207100827419593</v>
      </c>
      <c r="G86" s="305">
        <f>IF(G$15=0,0,G$15/TEL_fec!G$15)</f>
        <v>0.47483387005884181</v>
      </c>
      <c r="H86" s="305">
        <f>IF(H$15=0,0,H$15/TEL_fec!H$15)</f>
        <v>0.47061461596618853</v>
      </c>
      <c r="I86" s="305">
        <f>IF(I$15=0,0,I$15/TEL_fec!I$15)</f>
        <v>0.47686070155741911</v>
      </c>
      <c r="J86" s="305">
        <f>IF(J$15=0,0,J$15/TEL_fec!J$15)</f>
        <v>0.47927370260650426</v>
      </c>
      <c r="K86" s="305">
        <f>IF(K$15=0,0,K$15/TEL_fec!K$15)</f>
        <v>0.48070404876469086</v>
      </c>
      <c r="L86" s="305">
        <f>IF(L$15=0,0,L$15/TEL_fec!L$15)</f>
        <v>0.4812203043176197</v>
      </c>
      <c r="M86" s="305">
        <f>IF(M$15=0,0,M$15/TEL_fec!M$15)</f>
        <v>0.47698613644959559</v>
      </c>
      <c r="N86" s="305">
        <f>IF(N$15=0,0,N$15/TEL_fec!N$15)</f>
        <v>0.47902397453157858</v>
      </c>
      <c r="O86" s="305">
        <f>IF(O$15=0,0,O$15/TEL_fec!O$15)</f>
        <v>0.49308562825454594</v>
      </c>
      <c r="P86" s="305">
        <f>IF(P$15=0,0,P$15/TEL_fec!P$15)</f>
        <v>0.51603588708493919</v>
      </c>
      <c r="Q86" s="305">
        <f>IF(Q$15=0,0,Q$15/TEL_fec!Q$15)</f>
        <v>0.51831901330002683</v>
      </c>
    </row>
    <row r="87" spans="1:17" x14ac:dyDescent="0.25">
      <c r="A87" s="127" t="s">
        <v>305</v>
      </c>
      <c r="B87" s="305">
        <f>IF(B$26=0,0,B$26/TEL_fec!B$26)</f>
        <v>0.41049356292224692</v>
      </c>
      <c r="C87" s="305">
        <f>IF(C$26=0,0,C$26/TEL_fec!C$26)</f>
        <v>0.40663116363096408</v>
      </c>
      <c r="D87" s="305">
        <f>IF(D$26=0,0,D$26/TEL_fec!D$26)</f>
        <v>0.40450527870066721</v>
      </c>
      <c r="E87" s="305">
        <f>IF(E$26=0,0,E$26/TEL_fec!E$26)</f>
        <v>0.41796192126270987</v>
      </c>
      <c r="F87" s="305">
        <f>IF(F$26=0,0,F$26/TEL_fec!F$26)</f>
        <v>0.39106281501178869</v>
      </c>
      <c r="G87" s="305">
        <f>IF(G$26=0,0,G$26/TEL_fec!G$26)</f>
        <v>0.42004534659051379</v>
      </c>
      <c r="H87" s="305">
        <f>IF(H$26=0,0,H$26/TEL_fec!H$26)</f>
        <v>0.41631292950855125</v>
      </c>
      <c r="I87" s="305">
        <f>IF(I$26=0,0,I$26/TEL_fec!I$26)</f>
        <v>0.42183831291617846</v>
      </c>
      <c r="J87" s="305">
        <f>IF(J$26=0,0,J$26/TEL_fec!J$26)</f>
        <v>0.42397289076729205</v>
      </c>
      <c r="K87" s="305">
        <f>IF(K$26=0,0,K$26/TEL_fec!K$26)</f>
        <v>0.42523819698414966</v>
      </c>
      <c r="L87" s="305">
        <f>IF(L$26=0,0,L$26/TEL_fec!L$26)</f>
        <v>0.4256948845886635</v>
      </c>
      <c r="M87" s="305">
        <f>IF(M$26=0,0,M$26/TEL_fec!M$26)</f>
        <v>0.42194927455156528</v>
      </c>
      <c r="N87" s="305">
        <f>IF(N$26=0,0,N$26/TEL_fec!N$26)</f>
        <v>0.42375197747024257</v>
      </c>
      <c r="O87" s="305">
        <f>IF(O$26=0,0,O$26/TEL_fec!O$26)</f>
        <v>0.43619113268671361</v>
      </c>
      <c r="P87" s="305">
        <f>IF(P$26=0,0,P$26/TEL_fec!P$26)</f>
        <v>0.45649328472898471</v>
      </c>
      <c r="Q87" s="305">
        <f>IF(Q$26=0,0,Q$26/TEL_fec!Q$26)</f>
        <v>0.45851297330386992</v>
      </c>
    </row>
    <row r="88" spans="1:17" x14ac:dyDescent="0.25">
      <c r="A88" s="127" t="s">
        <v>304</v>
      </c>
      <c r="B88" s="305">
        <f>IF(B$37=0,0,B$37/TEL_fec!B$37)</f>
        <v>0.50377261576282972</v>
      </c>
      <c r="C88" s="305">
        <f>IF(C$37=0,0,C$37/TEL_fec!C$37)</f>
        <v>0.50377261576282972</v>
      </c>
      <c r="D88" s="305">
        <f>IF(D$37=0,0,D$37/TEL_fec!D$37)</f>
        <v>0.51023329716015564</v>
      </c>
      <c r="E88" s="305">
        <f>IF(E$37=0,0,E$37/TEL_fec!E$37)</f>
        <v>0.51023329716015564</v>
      </c>
      <c r="F88" s="305">
        <f>IF(F$37=0,0,F$37/TEL_fec!F$37)</f>
        <v>0.51023329716015564</v>
      </c>
      <c r="G88" s="305">
        <f>IF(G$37=0,0,G$37/TEL_fec!G$37)</f>
        <v>0.51023329716015564</v>
      </c>
      <c r="H88" s="305">
        <f>IF(H$37=0,0,H$37/TEL_fec!H$37)</f>
        <v>0.51023329716015564</v>
      </c>
      <c r="I88" s="305">
        <f>IF(I$37=0,0,I$37/TEL_fec!I$37)</f>
        <v>0.51879923304903142</v>
      </c>
      <c r="J88" s="305">
        <f>IF(J$37=0,0,J$37/TEL_fec!J$37)</f>
        <v>0.51879923304903142</v>
      </c>
      <c r="K88" s="305">
        <f>IF(K$37=0,0,K$37/TEL_fec!K$37)</f>
        <v>0.51879923304903153</v>
      </c>
      <c r="L88" s="305">
        <f>IF(L$37=0,0,L$37/TEL_fec!L$37)</f>
        <v>0.51879923304903142</v>
      </c>
      <c r="M88" s="305">
        <f>IF(M$37=0,0,M$37/TEL_fec!M$37)</f>
        <v>0.51879923304903153</v>
      </c>
      <c r="N88" s="305">
        <f>IF(N$37=0,0,N$37/TEL_fec!N$37)</f>
        <v>0.51879923304903142</v>
      </c>
      <c r="O88" s="305">
        <f>IF(O$37=0,0,O$37/TEL_fec!O$37)</f>
        <v>0.53984583793535335</v>
      </c>
      <c r="P88" s="305">
        <f>IF(P$37=0,0,P$37/TEL_fec!P$37)</f>
        <v>0.55929687102027636</v>
      </c>
      <c r="Q88" s="305">
        <f>IF(Q$37=0,0,Q$37/TEL_fec!Q$37)</f>
        <v>0.55929687102027648</v>
      </c>
    </row>
    <row r="89" spans="1:17" x14ac:dyDescent="0.25">
      <c r="A89" s="127" t="s">
        <v>303</v>
      </c>
      <c r="B89" s="305">
        <f>IF(B$38=0,0,B$38/TEL_fec!B$38)</f>
        <v>0.3360524091238154</v>
      </c>
      <c r="C89" s="305">
        <f>IF(C$38=0,0,C$38/TEL_fec!C$38)</f>
        <v>0.33512667046839129</v>
      </c>
      <c r="D89" s="305">
        <f>IF(D$38=0,0,D$38/TEL_fec!D$38)</f>
        <v>0.34003752994521341</v>
      </c>
      <c r="E89" s="305">
        <f>IF(E$38=0,0,E$38/TEL_fec!E$38)</f>
        <v>0.34363633918500797</v>
      </c>
      <c r="F89" s="305">
        <f>IF(F$38=0,0,F$38/TEL_fec!F$38)</f>
        <v>0.34138504684689142</v>
      </c>
      <c r="G89" s="305">
        <f>IF(G$38=0,0,G$38/TEL_fec!G$38)</f>
        <v>0.343332909831222</v>
      </c>
      <c r="H89" s="305">
        <f>IF(H$38=0,0,H$38/TEL_fec!H$38)</f>
        <v>0.34388923099380203</v>
      </c>
      <c r="I89" s="305">
        <f>IF(I$38=0,0,I$38/TEL_fec!I$38)</f>
        <v>0.34583058730793631</v>
      </c>
      <c r="J89" s="305">
        <f>IF(J$38=0,0,J$38/TEL_fec!J$38)</f>
        <v>0.35498523664243031</v>
      </c>
      <c r="K89" s="305">
        <f>IF(K$38=0,0,K$38/TEL_fec!K$38)</f>
        <v>0.35137116757907599</v>
      </c>
      <c r="L89" s="305">
        <f>IF(L$38=0,0,L$38/TEL_fec!L$38)</f>
        <v>0.35547132352610106</v>
      </c>
      <c r="M89" s="305">
        <f>IF(M$38=0,0,M$38/TEL_fec!M$38)</f>
        <v>0.35475167376592576</v>
      </c>
      <c r="N89" s="305">
        <f>IF(N$38=0,0,N$38/TEL_fec!N$38)</f>
        <v>0.35571366125473025</v>
      </c>
      <c r="O89" s="305">
        <f>IF(O$38=0,0,O$38/TEL_fec!O$38)</f>
        <v>0.36976113181893305</v>
      </c>
      <c r="P89" s="305">
        <f>IF(P$38=0,0,P$38/TEL_fec!P$38)</f>
        <v>0.38449459259810864</v>
      </c>
      <c r="Q89" s="305">
        <f>IF(Q$38=0,0,Q$38/TEL_fec!Q$38)</f>
        <v>0.3827203626863328</v>
      </c>
    </row>
    <row r="90" spans="1:17" x14ac:dyDescent="0.25">
      <c r="A90" s="72" t="s">
        <v>302</v>
      </c>
      <c r="B90" s="279">
        <f>IF(B$58=0,0,B$58/TEL_fec!B$58)</f>
        <v>0.3980896419759834</v>
      </c>
      <c r="C90" s="279">
        <f>IF(C$58=0,0,C$58/TEL_fec!C$58)</f>
        <v>0.3980896419759834</v>
      </c>
      <c r="D90" s="279">
        <f>IF(D$58=0,0,D$58/TEL_fec!D$58)</f>
        <v>0.40319498169455437</v>
      </c>
      <c r="E90" s="279">
        <f>IF(E$58=0,0,E$58/TEL_fec!E$58)</f>
        <v>0.40319498169455431</v>
      </c>
      <c r="F90" s="279">
        <f>IF(F$58=0,0,F$58/TEL_fec!F$58)</f>
        <v>0.40319498169455437</v>
      </c>
      <c r="G90" s="279">
        <f>IF(G$58=0,0,G$58/TEL_fec!G$58)</f>
        <v>0.40319498169455431</v>
      </c>
      <c r="H90" s="279">
        <f>IF(H$58=0,0,H$58/TEL_fec!H$58)</f>
        <v>0.40319498169455437</v>
      </c>
      <c r="I90" s="279">
        <f>IF(I$58=0,0,I$58/TEL_fec!I$58)</f>
        <v>0.40996392912141721</v>
      </c>
      <c r="J90" s="279">
        <f>IF(J$58=0,0,J$58/TEL_fec!J$58)</f>
        <v>0.40996392912141721</v>
      </c>
      <c r="K90" s="279">
        <f>IF(K$58=0,0,K$58/TEL_fec!K$58)</f>
        <v>0.40996392912141716</v>
      </c>
      <c r="L90" s="279">
        <f>IF(L$58=0,0,L$58/TEL_fec!L$58)</f>
        <v>0.40996392912141721</v>
      </c>
      <c r="M90" s="279">
        <f>IF(M$58=0,0,M$58/TEL_fec!M$58)</f>
        <v>0.40996392912141716</v>
      </c>
      <c r="N90" s="279">
        <f>IF(N$58=0,0,N$58/TEL_fec!N$58)</f>
        <v>0.40996392912141727</v>
      </c>
      <c r="O90" s="279">
        <f>IF(O$58=0,0,O$58/TEL_fec!O$58)</f>
        <v>0.42659531229280884</v>
      </c>
      <c r="P90" s="279">
        <f>IF(P$58=0,0,P$58/TEL_fec!P$58)</f>
        <v>0.44196584763863134</v>
      </c>
      <c r="Q90" s="279">
        <f>IF(Q$58=0,0,Q$58/TEL_fec!Q$58)</f>
        <v>0.44196584763863134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434.84501693186201</v>
      </c>
      <c r="C5" s="96">
        <v>503.668279039428</v>
      </c>
      <c r="D5" s="96">
        <v>761.02461661078814</v>
      </c>
      <c r="E5" s="96">
        <v>549.81977033840417</v>
      </c>
      <c r="F5" s="96">
        <v>598.19373008877596</v>
      </c>
      <c r="G5" s="96">
        <v>267.95552974204577</v>
      </c>
      <c r="H5" s="96">
        <v>438.4256878539361</v>
      </c>
      <c r="I5" s="96">
        <v>516.37735272610792</v>
      </c>
      <c r="J5" s="96">
        <v>331.62318448171203</v>
      </c>
      <c r="K5" s="96">
        <v>271.030802052924</v>
      </c>
      <c r="L5" s="96">
        <v>231.44110401528562</v>
      </c>
      <c r="M5" s="96">
        <v>235.59567838505546</v>
      </c>
      <c r="N5" s="96">
        <v>220.33584169692909</v>
      </c>
      <c r="O5" s="96">
        <v>223.17988367304909</v>
      </c>
      <c r="P5" s="96">
        <v>234.7041358615073</v>
      </c>
      <c r="Q5" s="96">
        <v>239.50795184121162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29.372534338182565</v>
      </c>
      <c r="C10" s="158">
        <v>32.736633514351119</v>
      </c>
      <c r="D10" s="158">
        <v>43.357521556953117</v>
      </c>
      <c r="E10" s="158">
        <v>35.887814835719681</v>
      </c>
      <c r="F10" s="158">
        <v>34.58134378601406</v>
      </c>
      <c r="G10" s="158">
        <v>19.578037495341018</v>
      </c>
      <c r="H10" s="158">
        <v>27.232713983889489</v>
      </c>
      <c r="I10" s="158">
        <v>30.346673461192999</v>
      </c>
      <c r="J10" s="158">
        <v>25.687420306210019</v>
      </c>
      <c r="K10" s="158">
        <v>13.467856429066282</v>
      </c>
      <c r="L10" s="158">
        <v>11.561929262444227</v>
      </c>
      <c r="M10" s="158">
        <v>12.881530463459065</v>
      </c>
      <c r="N10" s="158">
        <v>15.181569567405862</v>
      </c>
      <c r="O10" s="158">
        <v>10.899685054614347</v>
      </c>
      <c r="P10" s="158">
        <v>11.191034488320382</v>
      </c>
      <c r="Q10" s="158">
        <v>14.105693011074663</v>
      </c>
    </row>
    <row r="11" spans="1:17" x14ac:dyDescent="0.25">
      <c r="A11" s="92" t="s">
        <v>125</v>
      </c>
      <c r="B11" s="91">
        <v>13.753584799111078</v>
      </c>
      <c r="C11" s="91">
        <v>15.32881228065351</v>
      </c>
      <c r="D11" s="91">
        <v>20.302005354630182</v>
      </c>
      <c r="E11" s="91">
        <v>16.804341733502866</v>
      </c>
      <c r="F11" s="91">
        <v>16.192591308332648</v>
      </c>
      <c r="G11" s="91">
        <v>9.1673464670127611</v>
      </c>
      <c r="H11" s="91">
        <v>12.751621524209865</v>
      </c>
      <c r="I11" s="91">
        <v>14.209721980880893</v>
      </c>
      <c r="J11" s="91">
        <v>12.028043252386492</v>
      </c>
      <c r="K11" s="91">
        <v>3.568808080936321</v>
      </c>
      <c r="L11" s="91">
        <v>1.6978338600357374</v>
      </c>
      <c r="M11" s="91">
        <v>3.3373484502528439</v>
      </c>
      <c r="N11" s="91">
        <v>6.3648895231157763</v>
      </c>
      <c r="O11" s="91">
        <v>1.5632790313017624</v>
      </c>
      <c r="P11" s="91">
        <v>1.4792074545935896</v>
      </c>
      <c r="Q11" s="91">
        <v>4.7744833370249662</v>
      </c>
    </row>
    <row r="12" spans="1:17" x14ac:dyDescent="0.25">
      <c r="A12" s="92" t="s">
        <v>26</v>
      </c>
      <c r="B12" s="91">
        <v>15.618949539071487</v>
      </c>
      <c r="C12" s="91">
        <v>17.407821233697611</v>
      </c>
      <c r="D12" s="91">
        <v>23.055516202322938</v>
      </c>
      <c r="E12" s="91">
        <v>19.083473102216818</v>
      </c>
      <c r="F12" s="91">
        <v>18.388752477681411</v>
      </c>
      <c r="G12" s="91">
        <v>10.410691028328257</v>
      </c>
      <c r="H12" s="91">
        <v>14.481092459679624</v>
      </c>
      <c r="I12" s="91">
        <v>16.136951480312106</v>
      </c>
      <c r="J12" s="91">
        <v>13.659377053823526</v>
      </c>
      <c r="K12" s="91">
        <v>9.8990483481299609</v>
      </c>
      <c r="L12" s="91">
        <v>9.8640954024084895</v>
      </c>
      <c r="M12" s="91">
        <v>9.5441820132062212</v>
      </c>
      <c r="N12" s="91">
        <v>8.8166800442900861</v>
      </c>
      <c r="O12" s="91">
        <v>9.3364060233125841</v>
      </c>
      <c r="P12" s="91">
        <v>9.7118270337267916</v>
      </c>
      <c r="Q12" s="91">
        <v>9.3312096740496973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10.684875054185817</v>
      </c>
      <c r="C15" s="206">
        <v>13.278633496168677</v>
      </c>
      <c r="D15" s="206">
        <v>29.032086813685524</v>
      </c>
      <c r="E15" s="206">
        <v>17.504571415028153</v>
      </c>
      <c r="F15" s="206">
        <v>23.688781132383895</v>
      </c>
      <c r="G15" s="206">
        <v>7.6454982182419116</v>
      </c>
      <c r="H15" s="206">
        <v>16.215215116084529</v>
      </c>
      <c r="I15" s="206">
        <v>18.37189996115784</v>
      </c>
      <c r="J15" s="206">
        <v>14.357091299194799</v>
      </c>
      <c r="K15" s="206">
        <v>10.444888345280059</v>
      </c>
      <c r="L15" s="206">
        <v>9.9961225035620487</v>
      </c>
      <c r="M15" s="206">
        <v>10.297650367151363</v>
      </c>
      <c r="N15" s="206">
        <v>9.9459305072280149</v>
      </c>
      <c r="O15" s="206">
        <v>10.23733478419839</v>
      </c>
      <c r="P15" s="206">
        <v>11.34322995069247</v>
      </c>
      <c r="Q15" s="206">
        <v>10.76248511869186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9.0806158257405389</v>
      </c>
      <c r="E16" s="87">
        <v>0</v>
      </c>
      <c r="F16" s="87">
        <v>0</v>
      </c>
      <c r="G16" s="87">
        <v>0</v>
      </c>
      <c r="H16" s="87">
        <v>7.6329362205405413E-2</v>
      </c>
      <c r="I16" s="87">
        <v>0</v>
      </c>
      <c r="J16" s="87">
        <v>0</v>
      </c>
      <c r="K16" s="87">
        <v>7.6154120108108098E-2</v>
      </c>
      <c r="L16" s="87">
        <v>0</v>
      </c>
      <c r="M16" s="87">
        <v>0.13647829765201286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3.3822740644265309E-15</v>
      </c>
      <c r="E18" s="87">
        <v>0</v>
      </c>
      <c r="F18" s="87">
        <v>0</v>
      </c>
      <c r="G18" s="87">
        <v>0</v>
      </c>
      <c r="H18" s="87">
        <v>0</v>
      </c>
      <c r="I18" s="87">
        <v>3.3822740644265309E-15</v>
      </c>
      <c r="J18" s="87">
        <v>0</v>
      </c>
      <c r="K18" s="87">
        <v>1.6911370322132653E-15</v>
      </c>
      <c r="L18" s="87">
        <v>0</v>
      </c>
      <c r="M18" s="87">
        <v>1.6911370322132655E-15</v>
      </c>
      <c r="N18" s="87">
        <v>0</v>
      </c>
      <c r="O18" s="87">
        <v>1.6911370322132655E-15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1.4451874160302274</v>
      </c>
      <c r="C19" s="87">
        <v>2.2117200129713459</v>
      </c>
      <c r="D19" s="87">
        <v>2.850252596226591</v>
      </c>
      <c r="E19" s="87">
        <v>1.0139299806129498</v>
      </c>
      <c r="F19" s="87">
        <v>0.58100811862539836</v>
      </c>
      <c r="G19" s="87">
        <v>0.44429418299836532</v>
      </c>
      <c r="H19" s="87">
        <v>1.2054164851771874</v>
      </c>
      <c r="I19" s="87">
        <v>3.9136972158704393</v>
      </c>
      <c r="J19" s="87">
        <v>1.8888976910440898</v>
      </c>
      <c r="K19" s="87">
        <v>0.23777640387312418</v>
      </c>
      <c r="L19" s="87">
        <v>0.13403286919482593</v>
      </c>
      <c r="M19" s="87">
        <v>0.27342456660586673</v>
      </c>
      <c r="N19" s="87">
        <v>0.56163497267256213</v>
      </c>
      <c r="O19" s="87">
        <v>0.14265665721883161</v>
      </c>
      <c r="P19" s="87">
        <v>0.15019581931939896</v>
      </c>
      <c r="Q19" s="87">
        <v>0.41782935793375703</v>
      </c>
    </row>
    <row r="20" spans="1:17" x14ac:dyDescent="0.25">
      <c r="A20" s="88" t="s">
        <v>29</v>
      </c>
      <c r="B20" s="87">
        <v>1.951263644783187</v>
      </c>
      <c r="C20" s="87">
        <v>1.9558437723048649</v>
      </c>
      <c r="D20" s="87">
        <v>1.6676887786054058</v>
      </c>
      <c r="E20" s="87">
        <v>1.4003961340475672</v>
      </c>
      <c r="F20" s="87">
        <v>14.236979708665947</v>
      </c>
      <c r="G20" s="87">
        <v>0.27889690380700999</v>
      </c>
      <c r="H20" s="87">
        <v>0</v>
      </c>
      <c r="I20" s="87">
        <v>0.55537757159351364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0.84220463450205829</v>
      </c>
      <c r="C21" s="87">
        <v>0.84156757558054041</v>
      </c>
      <c r="D21" s="87">
        <v>0.55121060797297361</v>
      </c>
      <c r="E21" s="87">
        <v>0.55013105856648714</v>
      </c>
      <c r="F21" s="87">
        <v>0.54866464884000143</v>
      </c>
      <c r="G21" s="87">
        <v>0.27459318649978842</v>
      </c>
      <c r="H21" s="87">
        <v>1.3898267120951353</v>
      </c>
      <c r="I21" s="87">
        <v>0.26249256888324307</v>
      </c>
      <c r="J21" s="87">
        <v>0.26302580878378357</v>
      </c>
      <c r="K21" s="87">
        <v>0</v>
      </c>
      <c r="L21" s="87">
        <v>0.27404671571157768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6.3431478390931639</v>
      </c>
      <c r="C22" s="87">
        <v>8.2695021353119262</v>
      </c>
      <c r="D22" s="87">
        <v>14.882319005140008</v>
      </c>
      <c r="E22" s="87">
        <v>14.540114241801149</v>
      </c>
      <c r="F22" s="87">
        <v>8.3221286562525503</v>
      </c>
      <c r="G22" s="87">
        <v>6.621948086233548</v>
      </c>
      <c r="H22" s="87">
        <v>13.543642556606802</v>
      </c>
      <c r="I22" s="87">
        <v>13.62358038065064</v>
      </c>
      <c r="J22" s="87">
        <v>12.205167799366926</v>
      </c>
      <c r="K22" s="87">
        <v>10.130957821298825</v>
      </c>
      <c r="L22" s="87">
        <v>9.5880429186556455</v>
      </c>
      <c r="M22" s="87">
        <v>9.8877475028934807</v>
      </c>
      <c r="N22" s="87">
        <v>9.3337464379098289</v>
      </c>
      <c r="O22" s="87">
        <v>10.081795254779861</v>
      </c>
      <c r="P22" s="87">
        <v>11.180152769313404</v>
      </c>
      <c r="Q22" s="87">
        <v>10.331773009833315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1.6752224159999995E-2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0.10307151977717924</v>
      </c>
      <c r="C24" s="87">
        <v>0</v>
      </c>
      <c r="D24" s="87">
        <v>0</v>
      </c>
      <c r="E24" s="87">
        <v>0</v>
      </c>
      <c r="F24" s="87">
        <v>0</v>
      </c>
      <c r="G24" s="87">
        <v>2.5765858703200119E-2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5.0549096645623112E-2</v>
      </c>
      <c r="O24" s="87">
        <v>1.2882872199696756E-2</v>
      </c>
      <c r="P24" s="87">
        <v>1.2881362059667979E-2</v>
      </c>
      <c r="Q24" s="87">
        <v>1.2882750924787615E-2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90.821437960579445</v>
      </c>
      <c r="C26" s="204">
        <v>112.86838471743377</v>
      </c>
      <c r="D26" s="204">
        <v>246.77273791632697</v>
      </c>
      <c r="E26" s="204">
        <v>148.78885702773931</v>
      </c>
      <c r="F26" s="204">
        <v>201.35463962526313</v>
      </c>
      <c r="G26" s="204">
        <v>64.986734855056255</v>
      </c>
      <c r="H26" s="204">
        <v>137.82932848671851</v>
      </c>
      <c r="I26" s="204">
        <v>156.16114966984162</v>
      </c>
      <c r="J26" s="204">
        <v>122.03527604315579</v>
      </c>
      <c r="K26" s="204">
        <v>88.781550934880499</v>
      </c>
      <c r="L26" s="204">
        <v>84.967041280277428</v>
      </c>
      <c r="M26" s="204">
        <v>87.530028120786582</v>
      </c>
      <c r="N26" s="204">
        <v>84.54040931143814</v>
      </c>
      <c r="O26" s="204">
        <v>87.017345665686349</v>
      </c>
      <c r="P26" s="204">
        <v>96.417454580886002</v>
      </c>
      <c r="Q26" s="204">
        <v>91.481123508880785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77.185234518794616</v>
      </c>
      <c r="E27" s="87">
        <v>0</v>
      </c>
      <c r="F27" s="87">
        <v>0</v>
      </c>
      <c r="G27" s="87">
        <v>0</v>
      </c>
      <c r="H27" s="87">
        <v>0.64879957874594607</v>
      </c>
      <c r="I27" s="87">
        <v>0</v>
      </c>
      <c r="J27" s="87">
        <v>0</v>
      </c>
      <c r="K27" s="87">
        <v>0.64731002091891898</v>
      </c>
      <c r="L27" s="87">
        <v>0</v>
      </c>
      <c r="M27" s="87">
        <v>1.1600655300421094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2.8749329547625516E-14</v>
      </c>
      <c r="E29" s="87">
        <v>0</v>
      </c>
      <c r="F29" s="87">
        <v>0</v>
      </c>
      <c r="G29" s="87">
        <v>0</v>
      </c>
      <c r="H29" s="87">
        <v>0</v>
      </c>
      <c r="I29" s="87">
        <v>2.8749329547625516E-14</v>
      </c>
      <c r="J29" s="87">
        <v>0</v>
      </c>
      <c r="K29" s="87">
        <v>1.4374664773812758E-14</v>
      </c>
      <c r="L29" s="87">
        <v>0</v>
      </c>
      <c r="M29" s="87">
        <v>1.4374664773812758E-14</v>
      </c>
      <c r="N29" s="87">
        <v>0</v>
      </c>
      <c r="O29" s="87">
        <v>1.4374664773812758E-14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12.284093036256932</v>
      </c>
      <c r="C30" s="87">
        <v>18.799620110256441</v>
      </c>
      <c r="D30" s="87">
        <v>24.227147067926026</v>
      </c>
      <c r="E30" s="87">
        <v>8.6184048352100735</v>
      </c>
      <c r="F30" s="87">
        <v>4.9385690083158851</v>
      </c>
      <c r="G30" s="87">
        <v>3.7765005554861055</v>
      </c>
      <c r="H30" s="87">
        <v>10.246040124006093</v>
      </c>
      <c r="I30" s="87">
        <v>33.266426334898732</v>
      </c>
      <c r="J30" s="87">
        <v>16.055630373874763</v>
      </c>
      <c r="K30" s="87">
        <v>2.0210994329215559</v>
      </c>
      <c r="L30" s="87">
        <v>1.1392793881560206</v>
      </c>
      <c r="M30" s="87">
        <v>2.3241088161498671</v>
      </c>
      <c r="N30" s="87">
        <v>4.7738972677167775</v>
      </c>
      <c r="O30" s="87">
        <v>1.2125815863600689</v>
      </c>
      <c r="P30" s="87">
        <v>1.2766644642148912</v>
      </c>
      <c r="Q30" s="87">
        <v>3.5515495424369345</v>
      </c>
    </row>
    <row r="31" spans="1:17" x14ac:dyDescent="0.25">
      <c r="A31" s="88" t="s">
        <v>29</v>
      </c>
      <c r="B31" s="87">
        <v>16.585740980657089</v>
      </c>
      <c r="C31" s="87">
        <v>16.624672064591355</v>
      </c>
      <c r="D31" s="87">
        <v>14.175354618145951</v>
      </c>
      <c r="E31" s="87">
        <v>11.903367139404324</v>
      </c>
      <c r="F31" s="87">
        <v>121.01432752366057</v>
      </c>
      <c r="G31" s="87">
        <v>2.3706236823595854</v>
      </c>
      <c r="H31" s="87">
        <v>0</v>
      </c>
      <c r="I31" s="87">
        <v>4.7207093585448652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7.1587393932674965</v>
      </c>
      <c r="C32" s="87">
        <v>7.1533243924345937</v>
      </c>
      <c r="D32" s="87">
        <v>4.6852901677702761</v>
      </c>
      <c r="E32" s="87">
        <v>4.6761139978151416</v>
      </c>
      <c r="F32" s="87">
        <v>4.6636495151400119</v>
      </c>
      <c r="G32" s="87">
        <v>2.334042085248202</v>
      </c>
      <c r="H32" s="87">
        <v>11.81352705280865</v>
      </c>
      <c r="I32" s="87">
        <v>2.2311868355075659</v>
      </c>
      <c r="J32" s="87">
        <v>2.2357193746621604</v>
      </c>
      <c r="K32" s="87">
        <v>0</v>
      </c>
      <c r="L32" s="87">
        <v>2.3293970835484106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53.9167566322919</v>
      </c>
      <c r="C33" s="87">
        <v>70.290768150151379</v>
      </c>
      <c r="D33" s="87">
        <v>126.49971154369008</v>
      </c>
      <c r="E33" s="87">
        <v>123.59097105530978</v>
      </c>
      <c r="F33" s="87">
        <v>70.738093578146689</v>
      </c>
      <c r="G33" s="87">
        <v>56.286558732985164</v>
      </c>
      <c r="H33" s="87">
        <v>115.12096173115781</v>
      </c>
      <c r="I33" s="87">
        <v>115.80043323553043</v>
      </c>
      <c r="J33" s="87">
        <v>103.74392629461887</v>
      </c>
      <c r="K33" s="87">
        <v>86.113141481040017</v>
      </c>
      <c r="L33" s="87">
        <v>81.498364808573001</v>
      </c>
      <c r="M33" s="87">
        <v>84.04585377459459</v>
      </c>
      <c r="N33" s="87">
        <v>79.336844722233565</v>
      </c>
      <c r="O33" s="87">
        <v>85.695259665628839</v>
      </c>
      <c r="P33" s="87">
        <v>95.031298539163942</v>
      </c>
      <c r="Q33" s="87">
        <v>87.82007058358316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0.14239390535999996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0.87610791810602362</v>
      </c>
      <c r="C35" s="87">
        <v>0</v>
      </c>
      <c r="D35" s="87">
        <v>0</v>
      </c>
      <c r="E35" s="87">
        <v>0</v>
      </c>
      <c r="F35" s="87">
        <v>0</v>
      </c>
      <c r="G35" s="87">
        <v>0.21900979897720105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0.42966732148779641</v>
      </c>
      <c r="O35" s="87">
        <v>0.10950441369742243</v>
      </c>
      <c r="P35" s="87">
        <v>0.10949157750717782</v>
      </c>
      <c r="Q35" s="87">
        <v>0.10950338286069472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303.96616957891422</v>
      </c>
      <c r="C38" s="204">
        <v>344.78462731147454</v>
      </c>
      <c r="D38" s="204">
        <v>441.86227032382249</v>
      </c>
      <c r="E38" s="204">
        <v>347.63852705991684</v>
      </c>
      <c r="F38" s="204">
        <v>338.56896554511502</v>
      </c>
      <c r="G38" s="204">
        <v>175.74525917340668</v>
      </c>
      <c r="H38" s="204">
        <v>257.1484302672435</v>
      </c>
      <c r="I38" s="204">
        <v>311.49762963391555</v>
      </c>
      <c r="J38" s="204">
        <v>169.54339683315141</v>
      </c>
      <c r="K38" s="204">
        <v>158.33650634369715</v>
      </c>
      <c r="L38" s="204">
        <v>124.9160109690019</v>
      </c>
      <c r="M38" s="204">
        <v>124.88646943365843</v>
      </c>
      <c r="N38" s="204">
        <v>110.66793231085708</v>
      </c>
      <c r="O38" s="204">
        <v>115.02551816855001</v>
      </c>
      <c r="P38" s="204">
        <v>115.75241684160848</v>
      </c>
      <c r="Q38" s="204">
        <v>123.1586502025643</v>
      </c>
    </row>
    <row r="39" spans="1:17" x14ac:dyDescent="0.25">
      <c r="A39" s="152" t="s">
        <v>310</v>
      </c>
      <c r="B39" s="264">
        <v>286.87036949221692</v>
      </c>
      <c r="C39" s="264">
        <v>323.53881371760463</v>
      </c>
      <c r="D39" s="264">
        <v>395.41093142192562</v>
      </c>
      <c r="E39" s="264">
        <v>319.63121279587182</v>
      </c>
      <c r="F39" s="264">
        <v>300.66691573330081</v>
      </c>
      <c r="G39" s="264">
        <v>163.51246202421962</v>
      </c>
      <c r="H39" s="264">
        <v>231.20408608150825</v>
      </c>
      <c r="I39" s="264">
        <v>282.10258969606303</v>
      </c>
      <c r="J39" s="264">
        <v>146.57205075443972</v>
      </c>
      <c r="K39" s="264">
        <v>141.62468499124907</v>
      </c>
      <c r="L39" s="264">
        <v>108.92221496330262</v>
      </c>
      <c r="M39" s="264">
        <v>108.41022884621626</v>
      </c>
      <c r="N39" s="264">
        <v>94.75444349929225</v>
      </c>
      <c r="O39" s="264">
        <v>98.645782513832586</v>
      </c>
      <c r="P39" s="264">
        <v>97.603248920500519</v>
      </c>
      <c r="Q39" s="264">
        <v>105.93867401265733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14.555202241643965</v>
      </c>
      <c r="E41" s="208">
        <v>2.9072995592760007</v>
      </c>
      <c r="F41" s="208">
        <v>5.8223662187040004</v>
      </c>
      <c r="G41" s="208">
        <v>15.206315795255202</v>
      </c>
      <c r="H41" s="208">
        <v>2.9083298888880003</v>
      </c>
      <c r="I41" s="208">
        <v>2.9154365213399629</v>
      </c>
      <c r="J41" s="208">
        <v>2.9280910824720006</v>
      </c>
      <c r="K41" s="208">
        <v>6.0800014591199822</v>
      </c>
      <c r="L41" s="208">
        <v>3.0287907095038706</v>
      </c>
      <c r="M41" s="208">
        <v>3.0281928289326245</v>
      </c>
      <c r="N41" s="208">
        <v>3.0283117962794717</v>
      </c>
      <c r="O41" s="208">
        <v>3.0622173085990108</v>
      </c>
      <c r="P41" s="208">
        <v>3.0622420814207869</v>
      </c>
      <c r="Q41" s="208">
        <v>3.028581186279641</v>
      </c>
    </row>
    <row r="42" spans="1:17" x14ac:dyDescent="0.25">
      <c r="A42" s="154" t="s">
        <v>125</v>
      </c>
      <c r="B42" s="208">
        <v>46.480855756122196</v>
      </c>
      <c r="C42" s="208">
        <v>61.858218896756547</v>
      </c>
      <c r="D42" s="208">
        <v>50.02344945497866</v>
      </c>
      <c r="E42" s="208">
        <v>7.0009119051093878</v>
      </c>
      <c r="F42" s="208">
        <v>5.9740609088614303</v>
      </c>
      <c r="G42" s="208">
        <v>1.760018489101943</v>
      </c>
      <c r="H42" s="208">
        <v>8.9373771217633582</v>
      </c>
      <c r="I42" s="208">
        <v>57.09572777240524</v>
      </c>
      <c r="J42" s="208">
        <v>11.632028678188117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240.38951373609473</v>
      </c>
      <c r="C44" s="208">
        <v>261.68059482084806</v>
      </c>
      <c r="D44" s="208">
        <v>330.83227972530301</v>
      </c>
      <c r="E44" s="208">
        <v>309.72300133148644</v>
      </c>
      <c r="F44" s="208">
        <v>288.87048860573537</v>
      </c>
      <c r="G44" s="208">
        <v>146.54612773986247</v>
      </c>
      <c r="H44" s="208">
        <v>219.3583790708569</v>
      </c>
      <c r="I44" s="208">
        <v>222.09142540231784</v>
      </c>
      <c r="J44" s="208">
        <v>132.0119309937796</v>
      </c>
      <c r="K44" s="208">
        <v>135.54468353212908</v>
      </c>
      <c r="L44" s="208">
        <v>105.89342425379876</v>
      </c>
      <c r="M44" s="208">
        <v>105.38203601728364</v>
      </c>
      <c r="N44" s="208">
        <v>91.726131703012783</v>
      </c>
      <c r="O44" s="208">
        <v>95.583565205233569</v>
      </c>
      <c r="P44" s="208">
        <v>94.541006839079728</v>
      </c>
      <c r="Q44" s="208">
        <v>102.91009282637769</v>
      </c>
    </row>
    <row r="45" spans="1:17" x14ac:dyDescent="0.25">
      <c r="A45" s="152" t="s">
        <v>309</v>
      </c>
      <c r="B45" s="264">
        <v>17.095800086697309</v>
      </c>
      <c r="C45" s="264">
        <v>21.245813593869887</v>
      </c>
      <c r="D45" s="264">
        <v>46.45133890189684</v>
      </c>
      <c r="E45" s="264">
        <v>28.007314264045046</v>
      </c>
      <c r="F45" s="264">
        <v>37.902049811814237</v>
      </c>
      <c r="G45" s="264">
        <v>12.232797149187062</v>
      </c>
      <c r="H45" s="264">
        <v>25.944344185735247</v>
      </c>
      <c r="I45" s="264">
        <v>29.395039937852541</v>
      </c>
      <c r="J45" s="264">
        <v>22.971346078711679</v>
      </c>
      <c r="K45" s="264">
        <v>16.711821352448094</v>
      </c>
      <c r="L45" s="264">
        <v>15.993796005699283</v>
      </c>
      <c r="M45" s="264">
        <v>16.476240587442181</v>
      </c>
      <c r="N45" s="264">
        <v>15.913488811564825</v>
      </c>
      <c r="O45" s="264">
        <v>16.379735654717429</v>
      </c>
      <c r="P45" s="264">
        <v>18.149167921107956</v>
      </c>
      <c r="Q45" s="264">
        <v>17.219976189906976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14.528985321184868</v>
      </c>
      <c r="E46" s="87">
        <v>0</v>
      </c>
      <c r="F46" s="87">
        <v>0</v>
      </c>
      <c r="G46" s="87">
        <v>0</v>
      </c>
      <c r="H46" s="87">
        <v>0.12212697952864866</v>
      </c>
      <c r="I46" s="87">
        <v>0</v>
      </c>
      <c r="J46" s="87">
        <v>0</v>
      </c>
      <c r="K46" s="87">
        <v>0.12184659217297296</v>
      </c>
      <c r="L46" s="87">
        <v>0</v>
      </c>
      <c r="M46" s="87">
        <v>0.21836527624322061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5.4116385030824511E-15</v>
      </c>
      <c r="E48" s="87">
        <v>0</v>
      </c>
      <c r="F48" s="87">
        <v>0</v>
      </c>
      <c r="G48" s="87">
        <v>0</v>
      </c>
      <c r="H48" s="87">
        <v>0</v>
      </c>
      <c r="I48" s="87">
        <v>5.4116385030824495E-15</v>
      </c>
      <c r="J48" s="87">
        <v>0</v>
      </c>
      <c r="K48" s="87">
        <v>2.7058192515412244E-15</v>
      </c>
      <c r="L48" s="87">
        <v>0</v>
      </c>
      <c r="M48" s="87">
        <v>2.7058192515412255E-15</v>
      </c>
      <c r="N48" s="87">
        <v>0</v>
      </c>
      <c r="O48" s="87">
        <v>2.7058192515412244E-15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2.3122998656483635</v>
      </c>
      <c r="C49" s="87">
        <v>3.5387520207541536</v>
      </c>
      <c r="D49" s="87">
        <v>4.5604041539625459</v>
      </c>
      <c r="E49" s="87">
        <v>1.6222879689807197</v>
      </c>
      <c r="F49" s="87">
        <v>0.92961298980063722</v>
      </c>
      <c r="G49" s="87">
        <v>0.71087069279738468</v>
      </c>
      <c r="H49" s="87">
        <v>1.9286663762834999</v>
      </c>
      <c r="I49" s="87">
        <v>6.2619155453927018</v>
      </c>
      <c r="J49" s="87">
        <v>3.0222363056705435</v>
      </c>
      <c r="K49" s="87">
        <v>0.38044224619699873</v>
      </c>
      <c r="L49" s="87">
        <v>0.21445259071172154</v>
      </c>
      <c r="M49" s="87">
        <v>0.43747930656938677</v>
      </c>
      <c r="N49" s="87">
        <v>0.89861595627609925</v>
      </c>
      <c r="O49" s="87">
        <v>0.22825065155013058</v>
      </c>
      <c r="P49" s="87">
        <v>0.24031331091103836</v>
      </c>
      <c r="Q49" s="87">
        <v>0.66852697269401129</v>
      </c>
    </row>
    <row r="50" spans="1:17" x14ac:dyDescent="0.25">
      <c r="A50" s="150" t="s">
        <v>29</v>
      </c>
      <c r="B50" s="87">
        <v>3.122021831653099</v>
      </c>
      <c r="C50" s="87">
        <v>3.1293500356877844</v>
      </c>
      <c r="D50" s="87">
        <v>2.6683020457686495</v>
      </c>
      <c r="E50" s="87">
        <v>2.2406338144761082</v>
      </c>
      <c r="F50" s="87">
        <v>22.779167533865515</v>
      </c>
      <c r="G50" s="87">
        <v>0.44623504609121611</v>
      </c>
      <c r="H50" s="87">
        <v>0</v>
      </c>
      <c r="I50" s="87">
        <v>0.88860411454962174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1.3475274152032932</v>
      </c>
      <c r="C51" s="87">
        <v>1.3465081209288647</v>
      </c>
      <c r="D51" s="87">
        <v>0.88193697275675798</v>
      </c>
      <c r="E51" s="87">
        <v>0.88020969370637947</v>
      </c>
      <c r="F51" s="87">
        <v>0.87786343814400214</v>
      </c>
      <c r="G51" s="87">
        <v>0.43934909839966158</v>
      </c>
      <c r="H51" s="87">
        <v>2.2237227393522168</v>
      </c>
      <c r="I51" s="87">
        <v>0.41998811021318888</v>
      </c>
      <c r="J51" s="87">
        <v>0.42084129405405374</v>
      </c>
      <c r="K51" s="87">
        <v>0</v>
      </c>
      <c r="L51" s="87">
        <v>0.4384747451385243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10.149036542549064</v>
      </c>
      <c r="C52" s="87">
        <v>13.231203416499083</v>
      </c>
      <c r="D52" s="87">
        <v>23.811710408224013</v>
      </c>
      <c r="E52" s="87">
        <v>23.26418278688184</v>
      </c>
      <c r="F52" s="87">
        <v>13.31540585000408</v>
      </c>
      <c r="G52" s="87">
        <v>10.595116937973678</v>
      </c>
      <c r="H52" s="87">
        <v>21.669828090570881</v>
      </c>
      <c r="I52" s="87">
        <v>21.797728609041023</v>
      </c>
      <c r="J52" s="87">
        <v>19.528268478987084</v>
      </c>
      <c r="K52" s="87">
        <v>16.20953251407812</v>
      </c>
      <c r="L52" s="87">
        <v>15.340868669849037</v>
      </c>
      <c r="M52" s="87">
        <v>15.820396004629572</v>
      </c>
      <c r="N52" s="87">
        <v>14.933994300655728</v>
      </c>
      <c r="O52" s="87">
        <v>16.130872407647779</v>
      </c>
      <c r="P52" s="87">
        <v>17.888244430901448</v>
      </c>
      <c r="Q52" s="87">
        <v>16.530836815733306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2.6803558655999996E-2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0.16491443164348679</v>
      </c>
      <c r="C54" s="87">
        <v>0</v>
      </c>
      <c r="D54" s="87">
        <v>0</v>
      </c>
      <c r="E54" s="87">
        <v>0</v>
      </c>
      <c r="F54" s="87">
        <v>0</v>
      </c>
      <c r="G54" s="87">
        <v>4.1225373925120191E-2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8.0878554632996966E-2</v>
      </c>
      <c r="O54" s="87">
        <v>2.0612595519514807E-2</v>
      </c>
      <c r="P54" s="87">
        <v>2.061017929546877E-2</v>
      </c>
      <c r="Q54" s="87">
        <v>2.0612401479660186E-2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1.0000000000000002</v>
      </c>
      <c r="C62" s="77">
        <f t="shared" si="0"/>
        <v>1.0000000000000002</v>
      </c>
      <c r="D62" s="77">
        <f t="shared" si="0"/>
        <v>0.99999999999999989</v>
      </c>
      <c r="E62" s="77">
        <f t="shared" si="0"/>
        <v>0.99999999999999978</v>
      </c>
      <c r="F62" s="77">
        <f t="shared" si="0"/>
        <v>1.0000000000000002</v>
      </c>
      <c r="G62" s="77">
        <f t="shared" si="0"/>
        <v>1.0000000000000004</v>
      </c>
      <c r="H62" s="77">
        <f t="shared" si="0"/>
        <v>0.99999999999999989</v>
      </c>
      <c r="I62" s="77">
        <f t="shared" si="0"/>
        <v>1.0000000000000002</v>
      </c>
      <c r="J62" s="77">
        <f t="shared" si="0"/>
        <v>0.99999999999999989</v>
      </c>
      <c r="K62" s="77">
        <f t="shared" si="0"/>
        <v>1</v>
      </c>
      <c r="L62" s="77">
        <f t="shared" si="0"/>
        <v>1</v>
      </c>
      <c r="M62" s="77">
        <f t="shared" si="0"/>
        <v>0.99999999999999989</v>
      </c>
      <c r="N62" s="77">
        <f t="shared" si="0"/>
        <v>1</v>
      </c>
      <c r="O62" s="77">
        <f t="shared" si="0"/>
        <v>1</v>
      </c>
      <c r="P62" s="77">
        <f t="shared" si="0"/>
        <v>1.0000000000000002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6.7547133333679413E-2</v>
      </c>
      <c r="C67" s="201">
        <f t="shared" si="5"/>
        <v>6.4996417040169494E-2</v>
      </c>
      <c r="D67" s="201">
        <f t="shared" si="5"/>
        <v>5.6972561216278646E-2</v>
      </c>
      <c r="E67" s="201">
        <f t="shared" si="5"/>
        <v>6.5271961416795504E-2</v>
      </c>
      <c r="F67" s="201">
        <f t="shared" si="5"/>
        <v>5.7809605896206831E-2</v>
      </c>
      <c r="G67" s="201">
        <f t="shared" si="5"/>
        <v>7.3064502584396437E-2</v>
      </c>
      <c r="H67" s="201">
        <f t="shared" si="5"/>
        <v>6.2114777346171872E-2</v>
      </c>
      <c r="I67" s="201">
        <f t="shared" si="5"/>
        <v>5.8768405122695613E-2</v>
      </c>
      <c r="J67" s="201">
        <f t="shared" si="5"/>
        <v>7.7459663582799348E-2</v>
      </c>
      <c r="K67" s="201">
        <f t="shared" si="5"/>
        <v>4.9691239250498266E-2</v>
      </c>
      <c r="L67" s="201">
        <f t="shared" si="5"/>
        <v>4.9956248314822309E-2</v>
      </c>
      <c r="M67" s="201">
        <f t="shared" si="5"/>
        <v>5.4676429346066382E-2</v>
      </c>
      <c r="N67" s="201">
        <f t="shared" si="5"/>
        <v>6.8901951904348085E-2</v>
      </c>
      <c r="O67" s="201">
        <f t="shared" si="5"/>
        <v>4.8838116031021922E-2</v>
      </c>
      <c r="P67" s="201">
        <f t="shared" si="5"/>
        <v>4.7681454130505459E-2</v>
      </c>
      <c r="Q67" s="201">
        <f t="shared" si="5"/>
        <v>5.8894466353361076E-2</v>
      </c>
    </row>
    <row r="68" spans="1:17" x14ac:dyDescent="0.25">
      <c r="A68" s="127" t="s">
        <v>306</v>
      </c>
      <c r="B68" s="200">
        <f t="shared" ref="B68:Q68" si="6">IF(B$15=0,0,B$15/B$5)</f>
        <v>2.4571685630837257E-2</v>
      </c>
      <c r="C68" s="200">
        <f t="shared" si="6"/>
        <v>2.6363847096928659E-2</v>
      </c>
      <c r="D68" s="200">
        <f t="shared" si="6"/>
        <v>3.8148682946656173E-2</v>
      </c>
      <c r="E68" s="200">
        <f t="shared" si="6"/>
        <v>3.1836926133548098E-2</v>
      </c>
      <c r="F68" s="200">
        <f t="shared" si="6"/>
        <v>3.960051725862844E-2</v>
      </c>
      <c r="G68" s="200">
        <f t="shared" si="6"/>
        <v>2.8532712967715371E-2</v>
      </c>
      <c r="H68" s="200">
        <f t="shared" si="6"/>
        <v>3.6985093632302665E-2</v>
      </c>
      <c r="I68" s="200">
        <f t="shared" si="6"/>
        <v>3.5578438644079134E-2</v>
      </c>
      <c r="J68" s="200">
        <f t="shared" si="6"/>
        <v>4.3293388312500652E-2</v>
      </c>
      <c r="K68" s="200">
        <f t="shared" si="6"/>
        <v>3.8537643198356814E-2</v>
      </c>
      <c r="L68" s="200">
        <f t="shared" si="6"/>
        <v>4.3190783011914126E-2</v>
      </c>
      <c r="M68" s="200">
        <f t="shared" si="6"/>
        <v>4.3708995163828833E-2</v>
      </c>
      <c r="N68" s="200">
        <f t="shared" si="6"/>
        <v>4.5139866626459232E-2</v>
      </c>
      <c r="O68" s="200">
        <f t="shared" si="6"/>
        <v>4.5870329420888742E-2</v>
      </c>
      <c r="P68" s="200">
        <f t="shared" si="6"/>
        <v>4.8329910800488873E-2</v>
      </c>
      <c r="Q68" s="200">
        <f t="shared" si="6"/>
        <v>4.4935815433080672E-2</v>
      </c>
    </row>
    <row r="69" spans="1:17" x14ac:dyDescent="0.25">
      <c r="A69" s="127" t="s">
        <v>305</v>
      </c>
      <c r="B69" s="200">
        <f t="shared" ref="B69:Q69" si="7">IF(B$26=0,0,B$26/B$5)</f>
        <v>0.20885932786211667</v>
      </c>
      <c r="C69" s="200">
        <f t="shared" si="7"/>
        <v>0.22409270032389361</v>
      </c>
      <c r="D69" s="200">
        <f t="shared" si="7"/>
        <v>0.32426380504657748</v>
      </c>
      <c r="E69" s="200">
        <f t="shared" si="7"/>
        <v>0.27061387213515886</v>
      </c>
      <c r="F69" s="200">
        <f t="shared" si="7"/>
        <v>0.3366043966983418</v>
      </c>
      <c r="G69" s="200">
        <f t="shared" si="7"/>
        <v>0.24252806022558068</v>
      </c>
      <c r="H69" s="200">
        <f t="shared" si="7"/>
        <v>0.31437329587457269</v>
      </c>
      <c r="I69" s="200">
        <f t="shared" si="7"/>
        <v>0.3024167284746726</v>
      </c>
      <c r="J69" s="200">
        <f t="shared" si="7"/>
        <v>0.36799380065625553</v>
      </c>
      <c r="K69" s="200">
        <f t="shared" si="7"/>
        <v>0.32756996718603293</v>
      </c>
      <c r="L69" s="200">
        <f t="shared" si="7"/>
        <v>0.36712165560127014</v>
      </c>
      <c r="M69" s="200">
        <f t="shared" si="7"/>
        <v>0.3715264588925451</v>
      </c>
      <c r="N69" s="200">
        <f t="shared" si="7"/>
        <v>0.38368886632490357</v>
      </c>
      <c r="O69" s="200">
        <f t="shared" si="7"/>
        <v>0.38989780007755442</v>
      </c>
      <c r="P69" s="200">
        <f t="shared" si="7"/>
        <v>0.41080424180415548</v>
      </c>
      <c r="Q69" s="200">
        <f t="shared" si="7"/>
        <v>0.38195443118118561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0.69902185317336674</v>
      </c>
      <c r="C71" s="200">
        <f t="shared" si="9"/>
        <v>0.68454703553900842</v>
      </c>
      <c r="D71" s="200">
        <f t="shared" si="9"/>
        <v>0.58061495079048764</v>
      </c>
      <c r="E71" s="200">
        <f t="shared" si="9"/>
        <v>0.63227724031449717</v>
      </c>
      <c r="F71" s="200">
        <f t="shared" si="9"/>
        <v>0.56598548014682315</v>
      </c>
      <c r="G71" s="200">
        <f t="shared" si="9"/>
        <v>0.65587472422230786</v>
      </c>
      <c r="H71" s="200">
        <f t="shared" si="9"/>
        <v>0.58652683314695264</v>
      </c>
      <c r="I71" s="200">
        <f t="shared" si="9"/>
        <v>0.6032364277585528</v>
      </c>
      <c r="J71" s="200">
        <f t="shared" si="9"/>
        <v>0.51125314744844441</v>
      </c>
      <c r="K71" s="200">
        <f t="shared" si="9"/>
        <v>0.584201150365112</v>
      </c>
      <c r="L71" s="200">
        <f t="shared" si="9"/>
        <v>0.5397313130719934</v>
      </c>
      <c r="M71" s="200">
        <f t="shared" si="9"/>
        <v>0.53008811659755961</v>
      </c>
      <c r="N71" s="200">
        <f t="shared" si="9"/>
        <v>0.50226931514428919</v>
      </c>
      <c r="O71" s="200">
        <f t="shared" si="9"/>
        <v>0.51539375447053493</v>
      </c>
      <c r="P71" s="200">
        <f t="shared" si="9"/>
        <v>0.49318439326485036</v>
      </c>
      <c r="Q71" s="200">
        <f t="shared" si="9"/>
        <v>0.51421528703237263</v>
      </c>
    </row>
    <row r="72" spans="1:17" x14ac:dyDescent="0.25">
      <c r="A72" s="142" t="s">
        <v>310</v>
      </c>
      <c r="B72" s="199">
        <f t="shared" ref="B72:Q72" si="10">IF(B$39=0,0,B$39/B$5)</f>
        <v>0.6597071561640272</v>
      </c>
      <c r="C72" s="199">
        <f t="shared" si="10"/>
        <v>0.64236488018392257</v>
      </c>
      <c r="D72" s="199">
        <f t="shared" si="10"/>
        <v>0.51957705807583776</v>
      </c>
      <c r="E72" s="199">
        <f t="shared" si="10"/>
        <v>0.58133815850082027</v>
      </c>
      <c r="F72" s="199">
        <f t="shared" si="10"/>
        <v>0.50262465253301769</v>
      </c>
      <c r="G72" s="199">
        <f t="shared" si="10"/>
        <v>0.61022238347396329</v>
      </c>
      <c r="H72" s="199">
        <f t="shared" si="10"/>
        <v>0.52735068333526836</v>
      </c>
      <c r="I72" s="199">
        <f t="shared" si="10"/>
        <v>0.54631092592802621</v>
      </c>
      <c r="J72" s="199">
        <f t="shared" si="10"/>
        <v>0.44198372614844333</v>
      </c>
      <c r="K72" s="199">
        <f t="shared" si="10"/>
        <v>0.5225409212477411</v>
      </c>
      <c r="L72" s="199">
        <f t="shared" si="10"/>
        <v>0.47062606025293074</v>
      </c>
      <c r="M72" s="199">
        <f t="shared" si="10"/>
        <v>0.4601537243354335</v>
      </c>
      <c r="N72" s="199">
        <f t="shared" si="10"/>
        <v>0.43004552854195432</v>
      </c>
      <c r="O72" s="199">
        <f t="shared" si="10"/>
        <v>0.44200122739711295</v>
      </c>
      <c r="P72" s="199">
        <f t="shared" si="10"/>
        <v>0.41585653598406813</v>
      </c>
      <c r="Q72" s="199">
        <f t="shared" si="10"/>
        <v>0.44231798233944353</v>
      </c>
    </row>
    <row r="73" spans="1:17" x14ac:dyDescent="0.25">
      <c r="A73" s="142" t="s">
        <v>309</v>
      </c>
      <c r="B73" s="199">
        <f t="shared" ref="B73:Q73" si="11">IF(B$45=0,0,B$45/B$5)</f>
        <v>3.9314697009339615E-2</v>
      </c>
      <c r="C73" s="199">
        <f t="shared" si="11"/>
        <v>4.2182155355085862E-2</v>
      </c>
      <c r="D73" s="199">
        <f t="shared" si="11"/>
        <v>6.1037892714649877E-2</v>
      </c>
      <c r="E73" s="199">
        <f t="shared" si="11"/>
        <v>5.0939081813676956E-2</v>
      </c>
      <c r="F73" s="199">
        <f t="shared" si="11"/>
        <v>6.3360827613805515E-2</v>
      </c>
      <c r="G73" s="199">
        <f t="shared" si="11"/>
        <v>4.5652340748344608E-2</v>
      </c>
      <c r="H73" s="199">
        <f t="shared" si="11"/>
        <v>5.9176149811684273E-2</v>
      </c>
      <c r="I73" s="199">
        <f t="shared" si="11"/>
        <v>5.6925501830526609E-2</v>
      </c>
      <c r="J73" s="199">
        <f t="shared" si="11"/>
        <v>6.9269421300001049E-2</v>
      </c>
      <c r="K73" s="199">
        <f t="shared" si="11"/>
        <v>6.1660229117370902E-2</v>
      </c>
      <c r="L73" s="199">
        <f t="shared" si="11"/>
        <v>6.9105252819062629E-2</v>
      </c>
      <c r="M73" s="199">
        <f t="shared" si="11"/>
        <v>6.9934392262126138E-2</v>
      </c>
      <c r="N73" s="199">
        <f t="shared" si="11"/>
        <v>7.2223786602334777E-2</v>
      </c>
      <c r="O73" s="199">
        <f t="shared" si="11"/>
        <v>7.3392527073422004E-2</v>
      </c>
      <c r="P73" s="199">
        <f t="shared" si="11"/>
        <v>7.7327857280782217E-2</v>
      </c>
      <c r="Q73" s="199">
        <f t="shared" si="11"/>
        <v>7.1897304692929084E-2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1.5144036702299457</v>
      </c>
      <c r="C80" s="230">
        <f>IF(C$5=0,0,C$5/TEL_fec!C$5)</f>
        <v>1.5724426725173872</v>
      </c>
      <c r="D80" s="230">
        <f>IF(D$5=0,0,D$5/TEL_fec!D$5)</f>
        <v>1.801293922985431</v>
      </c>
      <c r="E80" s="230">
        <f>IF(E$5=0,0,E$5/TEL_fec!E$5)</f>
        <v>1.5722574604505655</v>
      </c>
      <c r="F80" s="230">
        <f>IF(F$5=0,0,F$5/TEL_fec!F$5)</f>
        <v>1.7695159961804316</v>
      </c>
      <c r="G80" s="230">
        <f>IF(G$5=0,0,G$5/TEL_fec!G$5)</f>
        <v>1.3977925955289969</v>
      </c>
      <c r="H80" s="230">
        <f>IF(H$5=0,0,H$5/TEL_fec!H$5)</f>
        <v>1.6425876742704808</v>
      </c>
      <c r="I80" s="230">
        <f>IF(I$5=0,0,I$5/TEL_fec!I$5)</f>
        <v>1.7386035422405852</v>
      </c>
      <c r="J80" s="230">
        <f>IF(J$5=0,0,J$5/TEL_fec!J$5)</f>
        <v>1.3180715786111019</v>
      </c>
      <c r="K80" s="230">
        <f>IF(K$5=0,0,K$5/TEL_fec!K$5)</f>
        <v>1.4835150782329742</v>
      </c>
      <c r="L80" s="230">
        <f>IF(L$5=0,0,L$5/TEL_fec!L$5)</f>
        <v>1.2803949645850778</v>
      </c>
      <c r="M80" s="230">
        <f>IF(M$5=0,0,M$5/TEL_fec!M$5)</f>
        <v>1.3329643215482712</v>
      </c>
      <c r="N80" s="230">
        <f>IF(N$5=0,0,N$5/TEL_fec!N$5)</f>
        <v>1.3534347879448041</v>
      </c>
      <c r="O80" s="230">
        <f>IF(O$5=0,0,O$5/TEL_fec!O$5)</f>
        <v>1.3021285685262616</v>
      </c>
      <c r="P80" s="230">
        <f>IF(P$5=0,0,P$5/TEL_fec!P$5)</f>
        <v>1.3165235988053154</v>
      </c>
      <c r="Q80" s="230">
        <f>IF(Q$5=0,0,Q$5/TEL_fec!Q$5)</f>
        <v>1.3981704499268361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1.3208520613218167</v>
      </c>
      <c r="C85" s="273">
        <f>IF(C$10=0,0,C$10/TEL_fec!C$10)</f>
        <v>1.3196836617072805</v>
      </c>
      <c r="D85" s="273">
        <f>IF(D$10=0,0,D$10/TEL_fec!D$10)</f>
        <v>1.3251221999999996</v>
      </c>
      <c r="E85" s="273">
        <f>IF(E$10=0,0,E$10/TEL_fec!E$10)</f>
        <v>1.3251222</v>
      </c>
      <c r="F85" s="273">
        <f>IF(F$10=0,0,F$10/TEL_fec!F$10)</f>
        <v>1.3208700835173293</v>
      </c>
      <c r="G85" s="273">
        <f>IF(G$10=0,0,G$10/TEL_fec!G$10)</f>
        <v>1.3187266104679172</v>
      </c>
      <c r="H85" s="273">
        <f>IF(H$10=0,0,H$10/TEL_fec!H$10)</f>
        <v>1.3174346895422826</v>
      </c>
      <c r="I85" s="273">
        <f>IF(I$10=0,0,I$10/TEL_fec!I$10)</f>
        <v>1.3193197604770521</v>
      </c>
      <c r="J85" s="273">
        <f>IF(J$10=0,0,J$10/TEL_fec!J$10)</f>
        <v>1.3183180679232851</v>
      </c>
      <c r="K85" s="273">
        <f>IF(K$10=0,0,K$10/TEL_fec!K$10)</f>
        <v>0.95186946391762928</v>
      </c>
      <c r="L85" s="273">
        <f>IF(L$10=0,0,L$10/TEL_fec!L$10)</f>
        <v>0.82592264840522778</v>
      </c>
      <c r="M85" s="273">
        <f>IF(M$10=0,0,M$10/TEL_fec!M$10)</f>
        <v>0.94107507841640903</v>
      </c>
      <c r="N85" s="273">
        <f>IF(N$10=0,0,N$10/TEL_fec!N$10)</f>
        <v>1.2041330107396202</v>
      </c>
      <c r="O85" s="273">
        <f>IF(O$10=0,0,O$10/TEL_fec!O$10)</f>
        <v>0.82114220020590278</v>
      </c>
      <c r="P85" s="273">
        <f>IF(P$10=0,0,P$10/TEL_fec!P$10)</f>
        <v>0.81055733848972999</v>
      </c>
      <c r="Q85" s="273">
        <f>IF(Q$10=0,0,Q$10/TEL_fec!Q$10)</f>
        <v>1.0632618030103702</v>
      </c>
    </row>
    <row r="86" spans="1:17" x14ac:dyDescent="0.25">
      <c r="A86" s="127" t="s">
        <v>306</v>
      </c>
      <c r="B86" s="296">
        <f>IF(B$15=0,0,B$15/TEL_fec!B$15)</f>
        <v>1.2468755202285258</v>
      </c>
      <c r="C86" s="296">
        <f>IF(C$15=0,0,C$15/TEL_fec!C$15)</f>
        <v>1.389089088876829</v>
      </c>
      <c r="D86" s="296">
        <f>IF(D$15=0,0,D$15/TEL_fec!D$15)</f>
        <v>2.3025582589541571</v>
      </c>
      <c r="E86" s="296">
        <f>IF(E$15=0,0,E$15/TEL_fec!E$15)</f>
        <v>1.6772634713351462</v>
      </c>
      <c r="F86" s="296">
        <f>IF(F$15=0,0,F$15/TEL_fec!F$15)</f>
        <v>2.3480202948767781</v>
      </c>
      <c r="G86" s="296">
        <f>IF(G$15=0,0,G$15/TEL_fec!G$15)</f>
        <v>1.3363871708973261</v>
      </c>
      <c r="H86" s="296">
        <f>IF(H$15=0,0,H$15/TEL_fec!H$15)</f>
        <v>2.0356437533939991</v>
      </c>
      <c r="I86" s="296">
        <f>IF(I$15=0,0,I$15/TEL_fec!I$15)</f>
        <v>2.0726880335774061</v>
      </c>
      <c r="J86" s="296">
        <f>IF(J$15=0,0,J$15/TEL_fec!J$15)</f>
        <v>1.9120844384708942</v>
      </c>
      <c r="K86" s="296">
        <f>IF(K$15=0,0,K$15/TEL_fec!K$15)</f>
        <v>1.915682848863334</v>
      </c>
      <c r="L86" s="296">
        <f>IF(L$15=0,0,L$15/TEL_fec!L$15)</f>
        <v>1.8530260715762485</v>
      </c>
      <c r="M86" s="296">
        <f>IF(M$15=0,0,M$15/TEL_fec!M$15)</f>
        <v>1.9522518470067021</v>
      </c>
      <c r="N86" s="296">
        <f>IF(N$15=0,0,N$15/TEL_fec!N$15)</f>
        <v>2.0471237716532853</v>
      </c>
      <c r="O86" s="296">
        <f>IF(O$15=0,0,O$15/TEL_fec!O$15)</f>
        <v>2.0013922842621881</v>
      </c>
      <c r="P86" s="296">
        <f>IF(P$15=0,0,P$15/TEL_fec!P$15)</f>
        <v>2.1320193235924396</v>
      </c>
      <c r="Q86" s="296">
        <f>IF(Q$15=0,0,Q$15/TEL_fec!Q$15)</f>
        <v>2.1052285010948926</v>
      </c>
    </row>
    <row r="87" spans="1:17" x14ac:dyDescent="0.25">
      <c r="A87" s="127" t="s">
        <v>305</v>
      </c>
      <c r="B87" s="296">
        <f>IF(B$26=0,0,B$26/TEL_fec!B$26)</f>
        <v>1.2468755202285255</v>
      </c>
      <c r="C87" s="296">
        <f>IF(C$26=0,0,C$26/TEL_fec!C$26)</f>
        <v>1.389089088876829</v>
      </c>
      <c r="D87" s="296">
        <f>IF(D$26=0,0,D$26/TEL_fec!D$26)</f>
        <v>2.3025582589541567</v>
      </c>
      <c r="E87" s="296">
        <f>IF(E$26=0,0,E$26/TEL_fec!E$26)</f>
        <v>1.677263471335146</v>
      </c>
      <c r="F87" s="296">
        <f>IF(F$26=0,0,F$26/TEL_fec!F$26)</f>
        <v>2.3480202948767781</v>
      </c>
      <c r="G87" s="296">
        <f>IF(G$26=0,0,G$26/TEL_fec!G$26)</f>
        <v>1.3363871708973258</v>
      </c>
      <c r="H87" s="296">
        <f>IF(H$26=0,0,H$26/TEL_fec!H$26)</f>
        <v>2.0356437533939991</v>
      </c>
      <c r="I87" s="296">
        <f>IF(I$26=0,0,I$26/TEL_fec!I$26)</f>
        <v>2.0726880335774056</v>
      </c>
      <c r="J87" s="296">
        <f>IF(J$26=0,0,J$26/TEL_fec!J$26)</f>
        <v>1.9120844384708937</v>
      </c>
      <c r="K87" s="296">
        <f>IF(K$26=0,0,K$26/TEL_fec!K$26)</f>
        <v>1.9156828488633337</v>
      </c>
      <c r="L87" s="296">
        <f>IF(L$26=0,0,L$26/TEL_fec!L$26)</f>
        <v>1.8530260715762485</v>
      </c>
      <c r="M87" s="296">
        <f>IF(M$26=0,0,M$26/TEL_fec!M$26)</f>
        <v>1.9522518470067018</v>
      </c>
      <c r="N87" s="296">
        <f>IF(N$26=0,0,N$26/TEL_fec!N$26)</f>
        <v>2.0471237716532853</v>
      </c>
      <c r="O87" s="296">
        <f>IF(O$26=0,0,O$26/TEL_fec!O$26)</f>
        <v>2.0013922842621885</v>
      </c>
      <c r="P87" s="296">
        <f>IF(P$26=0,0,P$26/TEL_fec!P$26)</f>
        <v>2.1320193235924401</v>
      </c>
      <c r="Q87" s="296">
        <f>IF(Q$26=0,0,Q$26/TEL_fec!Q$26)</f>
        <v>2.1052285010948921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2.2895980879464415</v>
      </c>
      <c r="C89" s="296">
        <f>IF(C$38=0,0,C$38/TEL_fec!C$38)</f>
        <v>2.3218566806609924</v>
      </c>
      <c r="D89" s="296">
        <f>IF(D$38=0,0,D$38/TEL_fec!D$38)</f>
        <v>2.3670424731336861</v>
      </c>
      <c r="E89" s="296">
        <f>IF(E$38=0,0,E$38/TEL_fec!E$38)</f>
        <v>2.2408704365162171</v>
      </c>
      <c r="F89" s="296">
        <f>IF(F$38=0,0,F$38/TEL_fec!F$38)</f>
        <v>2.3048706965023413</v>
      </c>
      <c r="G89" s="296">
        <f>IF(G$38=0,0,G$38/TEL_fec!G$38)</f>
        <v>2.1852967653767736</v>
      </c>
      <c r="H89" s="296">
        <f>IF(H$38=0,0,H$38/TEL_fec!H$38)</f>
        <v>2.2671233083736984</v>
      </c>
      <c r="I89" s="296">
        <f>IF(I$38=0,0,I$38/TEL_fec!I$38)</f>
        <v>2.3762089037951264</v>
      </c>
      <c r="J89" s="296">
        <f>IF(J$38=0,0,J$38/TEL_fec!J$38)</f>
        <v>2.1014557996519909</v>
      </c>
      <c r="K89" s="296">
        <f>IF(K$38=0,0,K$38/TEL_fec!K$38)</f>
        <v>2.2001525829595967</v>
      </c>
      <c r="L89" s="296">
        <f>IF(L$38=0,0,L$38/TEL_fec!L$38)</f>
        <v>2.0826421243621915</v>
      </c>
      <c r="M89" s="296">
        <f>IF(M$38=0,0,M$38/TEL_fec!M$38)</f>
        <v>2.1046461095310551</v>
      </c>
      <c r="N89" s="296">
        <f>IF(N$38=0,0,N$38/TEL_fec!N$38)</f>
        <v>2.0963157351704664</v>
      </c>
      <c r="O89" s="296">
        <f>IF(O$38=0,0,O$38/TEL_fec!O$38)</f>
        <v>2.0845410491175627</v>
      </c>
      <c r="P89" s="296">
        <f>IF(P$38=0,0,P$38/TEL_fec!P$38)</f>
        <v>2.0825735548277549</v>
      </c>
      <c r="Q89" s="296">
        <f>IF(Q$38=0,0,Q$38/TEL_fec!Q$38)</f>
        <v>2.1299487799657788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640.45260529918664</v>
      </c>
      <c r="C3" s="46">
        <v>791.30931961120643</v>
      </c>
      <c r="D3" s="46">
        <v>872.95517710917545</v>
      </c>
      <c r="E3" s="46">
        <v>856.50314742425076</v>
      </c>
      <c r="F3" s="46">
        <v>1022.2169094417596</v>
      </c>
      <c r="G3" s="46">
        <v>995.49617380114705</v>
      </c>
      <c r="H3" s="46">
        <v>1028.7361173079937</v>
      </c>
      <c r="I3" s="46">
        <v>1042.2709478509564</v>
      </c>
      <c r="J3" s="46">
        <v>1022.0709471512183</v>
      </c>
      <c r="K3" s="46">
        <v>1002.4940818397024</v>
      </c>
      <c r="L3" s="46">
        <v>1231.5</v>
      </c>
      <c r="M3" s="46">
        <v>1266.6277712952158</v>
      </c>
      <c r="N3" s="46">
        <v>991.12541447240096</v>
      </c>
      <c r="O3" s="46">
        <v>985.03215419034166</v>
      </c>
      <c r="P3" s="46">
        <v>891.05255871902534</v>
      </c>
      <c r="Q3" s="46">
        <v>884.43662289607869</v>
      </c>
    </row>
    <row r="5" spans="1:17" x14ac:dyDescent="0.25">
      <c r="A5" s="31" t="s">
        <v>257</v>
      </c>
      <c r="B5" s="46">
        <v>620.24034813825449</v>
      </c>
      <c r="C5" s="46">
        <v>685.58391613664651</v>
      </c>
      <c r="D5" s="46">
        <v>767.11112054962723</v>
      </c>
      <c r="E5" s="46">
        <v>461.10345151279415</v>
      </c>
      <c r="F5" s="46">
        <v>929.0443088991409</v>
      </c>
      <c r="G5" s="46">
        <v>827.34715502276606</v>
      </c>
      <c r="H5" s="46">
        <v>1011.828236774351</v>
      </c>
      <c r="I5" s="46">
        <v>1238.974554668258</v>
      </c>
      <c r="J5" s="46">
        <v>1050.2483223650131</v>
      </c>
      <c r="K5" s="46">
        <v>826.74518709855477</v>
      </c>
      <c r="L5" s="46">
        <v>1079.9218013035409</v>
      </c>
      <c r="M5" s="46">
        <v>955.95775956113016</v>
      </c>
      <c r="N5" s="46">
        <v>1067.0670539452719</v>
      </c>
      <c r="O5" s="46">
        <v>1094.7413267886218</v>
      </c>
      <c r="P5" s="46">
        <v>1140.9341023544462</v>
      </c>
      <c r="Q5" s="46">
        <v>1213.5309644885451</v>
      </c>
    </row>
    <row r="6" spans="1:17" x14ac:dyDescent="0.25">
      <c r="A6" s="294" t="s">
        <v>256</v>
      </c>
      <c r="B6" s="293">
        <v>775.30043517281797</v>
      </c>
      <c r="C6" s="293">
        <v>737.40170384679561</v>
      </c>
      <c r="D6" s="293">
        <v>838.34428834357766</v>
      </c>
      <c r="E6" s="293">
        <v>675.74801135549262</v>
      </c>
      <c r="F6" s="293">
        <v>1033.8198831135098</v>
      </c>
      <c r="G6" s="293">
        <v>977.08540052939065</v>
      </c>
      <c r="H6" s="293">
        <v>1123.9790184678316</v>
      </c>
      <c r="I6" s="293">
        <v>1337.3261719404134</v>
      </c>
      <c r="J6" s="293">
        <v>1297.0460594283243</v>
      </c>
      <c r="K6" s="293">
        <v>1291.8590429950395</v>
      </c>
      <c r="L6" s="293">
        <v>1259.0930783925437</v>
      </c>
      <c r="M6" s="293">
        <v>1145.8928904492768</v>
      </c>
      <c r="N6" s="293">
        <v>1362.4704026085783</v>
      </c>
      <c r="O6" s="293">
        <v>1344.1271897764786</v>
      </c>
      <c r="P6" s="293">
        <v>1343.8955815782811</v>
      </c>
      <c r="Q6" s="293">
        <v>1298.8412109311882</v>
      </c>
    </row>
    <row r="7" spans="1:17" x14ac:dyDescent="0.25">
      <c r="A7" s="292" t="s">
        <v>255</v>
      </c>
      <c r="B7" s="291"/>
      <c r="C7" s="291">
        <v>515.34620038856713</v>
      </c>
      <c r="D7" s="291">
        <v>100.94258449678205</v>
      </c>
      <c r="E7" s="291">
        <v>0</v>
      </c>
      <c r="F7" s="291">
        <v>358.07187175801721</v>
      </c>
      <c r="G7" s="291">
        <v>0</v>
      </c>
      <c r="H7" s="291">
        <v>184.16968126155729</v>
      </c>
      <c r="I7" s="291">
        <v>213.34715347258179</v>
      </c>
      <c r="J7" s="291">
        <v>0</v>
      </c>
      <c r="K7" s="291">
        <v>0</v>
      </c>
      <c r="L7" s="291">
        <v>0</v>
      </c>
      <c r="M7" s="291">
        <v>0</v>
      </c>
      <c r="N7" s="291">
        <v>216.57751215930148</v>
      </c>
      <c r="O7" s="291">
        <v>0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553.2449317145896</v>
      </c>
      <c r="D8" s="289">
        <f t="shared" ref="D8:Q8" si="0">C6+D7-D6</f>
        <v>0</v>
      </c>
      <c r="E8" s="289">
        <f t="shared" si="0"/>
        <v>162.59627698808504</v>
      </c>
      <c r="F8" s="289">
        <f t="shared" si="0"/>
        <v>0</v>
      </c>
      <c r="G8" s="289">
        <f t="shared" si="0"/>
        <v>56.734482584119178</v>
      </c>
      <c r="H8" s="289">
        <f t="shared" si="0"/>
        <v>37.276063323116432</v>
      </c>
      <c r="I8" s="289">
        <f t="shared" si="0"/>
        <v>0</v>
      </c>
      <c r="J8" s="289">
        <f t="shared" si="0"/>
        <v>40.28011251208909</v>
      </c>
      <c r="K8" s="289">
        <f t="shared" si="0"/>
        <v>5.1870164332847253</v>
      </c>
      <c r="L8" s="289">
        <f t="shared" si="0"/>
        <v>32.765964602495842</v>
      </c>
      <c r="M8" s="289">
        <f t="shared" si="0"/>
        <v>113.20018794326688</v>
      </c>
      <c r="N8" s="289">
        <f t="shared" si="0"/>
        <v>0</v>
      </c>
      <c r="O8" s="289">
        <f t="shared" si="0"/>
        <v>18.343212832099653</v>
      </c>
      <c r="P8" s="289">
        <f t="shared" si="0"/>
        <v>0.23160819819759126</v>
      </c>
      <c r="Q8" s="289">
        <f t="shared" si="0"/>
        <v>45.05437064709281</v>
      </c>
    </row>
    <row r="9" spans="1:17" x14ac:dyDescent="0.25">
      <c r="A9" s="288" t="s">
        <v>253</v>
      </c>
      <c r="B9" s="287">
        <f>B6-B5</f>
        <v>155.06008703456348</v>
      </c>
      <c r="C9" s="287">
        <f t="shared" ref="C9:Q9" si="1">C6-C5</f>
        <v>51.817787710149105</v>
      </c>
      <c r="D9" s="287">
        <f t="shared" si="1"/>
        <v>71.233167793950429</v>
      </c>
      <c r="E9" s="287">
        <f t="shared" si="1"/>
        <v>214.64455984269847</v>
      </c>
      <c r="F9" s="287">
        <f t="shared" si="1"/>
        <v>104.77557421436893</v>
      </c>
      <c r="G9" s="287">
        <f t="shared" si="1"/>
        <v>149.73824550662459</v>
      </c>
      <c r="H9" s="287">
        <f t="shared" si="1"/>
        <v>112.15078169348055</v>
      </c>
      <c r="I9" s="287">
        <f t="shared" si="1"/>
        <v>98.351617272155409</v>
      </c>
      <c r="J9" s="287">
        <f t="shared" si="1"/>
        <v>246.79773706331116</v>
      </c>
      <c r="K9" s="287">
        <f t="shared" si="1"/>
        <v>465.11385589648478</v>
      </c>
      <c r="L9" s="287">
        <f t="shared" si="1"/>
        <v>179.17127708900284</v>
      </c>
      <c r="M9" s="287">
        <f t="shared" si="1"/>
        <v>189.93513088814666</v>
      </c>
      <c r="N9" s="287">
        <f t="shared" si="1"/>
        <v>295.40334866330636</v>
      </c>
      <c r="O9" s="287">
        <f t="shared" si="1"/>
        <v>249.38586298785685</v>
      </c>
      <c r="P9" s="287">
        <f t="shared" si="1"/>
        <v>202.96147922383489</v>
      </c>
      <c r="Q9" s="287">
        <f t="shared" si="1"/>
        <v>85.31024644264312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171.49506376555132</v>
      </c>
      <c r="C12" s="38">
        <v>187.39975000000001</v>
      </c>
      <c r="D12" s="38">
        <v>200.49593000000002</v>
      </c>
      <c r="E12" s="38">
        <v>120.82066</v>
      </c>
      <c r="F12" s="38">
        <v>229.03153000000003</v>
      </c>
      <c r="G12" s="38">
        <v>201.56351892103893</v>
      </c>
      <c r="H12" s="38">
        <v>243.17105999999998</v>
      </c>
      <c r="I12" s="38">
        <v>317.21951999999999</v>
      </c>
      <c r="J12" s="38">
        <v>247.54557000000003</v>
      </c>
      <c r="K12" s="38">
        <v>193.70947000000001</v>
      </c>
      <c r="L12" s="38">
        <v>263.37203861569191</v>
      </c>
      <c r="M12" s="38">
        <v>225.40028958331874</v>
      </c>
      <c r="N12" s="38">
        <v>254.2172943159174</v>
      </c>
      <c r="O12" s="38">
        <v>259.26996296155431</v>
      </c>
      <c r="P12" s="38">
        <v>274.36393923420809</v>
      </c>
      <c r="Q12" s="38">
        <v>289.67551407770128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27.12825641613734</v>
      </c>
      <c r="C14" s="51">
        <v>68.662779999999998</v>
      </c>
      <c r="D14" s="51">
        <v>22.401140000000002</v>
      </c>
      <c r="E14" s="51">
        <v>12.20147</v>
      </c>
      <c r="F14" s="51">
        <v>59.400750000000002</v>
      </c>
      <c r="G14" s="51">
        <v>4.9202104356524234</v>
      </c>
      <c r="H14" s="51">
        <v>22.39593</v>
      </c>
      <c r="I14" s="51">
        <v>52.862220000000001</v>
      </c>
      <c r="J14" s="51">
        <v>13.09187</v>
      </c>
      <c r="K14" s="51">
        <v>8.3089399999999998</v>
      </c>
      <c r="L14" s="51">
        <v>12.560407829044472</v>
      </c>
      <c r="M14" s="51">
        <v>12.298799368428508</v>
      </c>
      <c r="N14" s="51">
        <v>10.147833842561411</v>
      </c>
      <c r="O14" s="51">
        <v>4.0599906434692974</v>
      </c>
      <c r="P14" s="51">
        <v>4.0604093910722208</v>
      </c>
      <c r="Q14" s="51">
        <v>13.186660059725021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1.0994999999999999</v>
      </c>
      <c r="E16" s="51">
        <v>1.0915299999999999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2.2932165491913983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9.2262283695291742</v>
      </c>
      <c r="C17" s="51">
        <v>57.418109999999999</v>
      </c>
      <c r="D17" s="51">
        <v>15.397460000000001</v>
      </c>
      <c r="E17" s="51">
        <v>7.1419800000000002</v>
      </c>
      <c r="F17" s="51">
        <v>53.312570000000001</v>
      </c>
      <c r="G17" s="51">
        <v>2.0542859018297883</v>
      </c>
      <c r="H17" s="51">
        <v>18.399280000000001</v>
      </c>
      <c r="I17" s="51">
        <v>15.398440000000001</v>
      </c>
      <c r="J17" s="51">
        <v>7.1986600000000003</v>
      </c>
      <c r="K17" s="51">
        <v>4.1021799999999997</v>
      </c>
      <c r="L17" s="51">
        <v>9.2186403922914195</v>
      </c>
      <c r="M17" s="51">
        <v>12.298799368428508</v>
      </c>
      <c r="N17" s="51">
        <v>9.1048234500331624</v>
      </c>
      <c r="O17" s="51">
        <v>4.0599906434692974</v>
      </c>
      <c r="P17" s="51">
        <v>4.0604093910722208</v>
      </c>
      <c r="Q17" s="51">
        <v>13.186660059725021</v>
      </c>
    </row>
    <row r="18" spans="1:17" x14ac:dyDescent="0.25">
      <c r="A18" s="53" t="s">
        <v>29</v>
      </c>
      <c r="B18" s="51">
        <v>11.473224097292333</v>
      </c>
      <c r="C18" s="51">
        <v>4.8021099999999999</v>
      </c>
      <c r="D18" s="51">
        <v>3.8</v>
      </c>
      <c r="E18" s="51">
        <v>2.8744999999999998</v>
      </c>
      <c r="F18" s="51">
        <v>2.8971499999999999</v>
      </c>
      <c r="G18" s="51">
        <v>2.8659245338226356</v>
      </c>
      <c r="H18" s="51">
        <v>1.8998600000000001</v>
      </c>
      <c r="I18" s="51">
        <v>34.3583</v>
      </c>
      <c r="J18" s="51">
        <v>3.7928899999999999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6.4288039493158333</v>
      </c>
      <c r="C19" s="51">
        <v>6.4425600000000003</v>
      </c>
      <c r="D19" s="51">
        <v>2.1041799999999999</v>
      </c>
      <c r="E19" s="51">
        <v>1.0934600000000001</v>
      </c>
      <c r="F19" s="51">
        <v>3.19103</v>
      </c>
      <c r="G19" s="51">
        <v>0</v>
      </c>
      <c r="H19" s="51">
        <v>2.0967899999999999</v>
      </c>
      <c r="I19" s="51">
        <v>3.10548</v>
      </c>
      <c r="J19" s="51">
        <v>2.10032</v>
      </c>
      <c r="K19" s="51">
        <v>4.2067600000000001</v>
      </c>
      <c r="L19" s="51">
        <v>1.0485508875616532</v>
      </c>
      <c r="M19" s="51">
        <v>0</v>
      </c>
      <c r="N19" s="51">
        <v>1.0430103925282481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20.155814413536032</v>
      </c>
      <c r="C20" s="51">
        <v>14.70806</v>
      </c>
      <c r="D20" s="51">
        <v>11.699949999999999</v>
      </c>
      <c r="E20" s="51">
        <v>7.8001300000000002</v>
      </c>
      <c r="F20" s="51">
        <v>17.691680000000002</v>
      </c>
      <c r="G20" s="51">
        <v>70.388387404486323</v>
      </c>
      <c r="H20" s="51">
        <v>38.300199999999997</v>
      </c>
      <c r="I20" s="51">
        <v>28.401440000000001</v>
      </c>
      <c r="J20" s="51">
        <v>43.099679999999999</v>
      </c>
      <c r="K20" s="51">
        <v>21.999970000000001</v>
      </c>
      <c r="L20" s="51">
        <v>41.798418362441609</v>
      </c>
      <c r="M20" s="51">
        <v>44.587747618337488</v>
      </c>
      <c r="N20" s="51">
        <v>44.907136984659701</v>
      </c>
      <c r="O20" s="51">
        <v>44.158823077537079</v>
      </c>
      <c r="P20" s="51">
        <v>40.006691795840304</v>
      </c>
      <c r="Q20" s="51">
        <v>47.697416868671297</v>
      </c>
    </row>
    <row r="21" spans="1:17" x14ac:dyDescent="0.25">
      <c r="A21" s="53" t="s">
        <v>66</v>
      </c>
      <c r="B21" s="51">
        <v>20.155814413536032</v>
      </c>
      <c r="C21" s="51">
        <v>14.70806</v>
      </c>
      <c r="D21" s="51">
        <v>11.699949999999999</v>
      </c>
      <c r="E21" s="51">
        <v>7.8001300000000002</v>
      </c>
      <c r="F21" s="51">
        <v>17.691680000000002</v>
      </c>
      <c r="G21" s="51">
        <v>70.388387404486323</v>
      </c>
      <c r="H21" s="51">
        <v>38.300199999999997</v>
      </c>
      <c r="I21" s="51">
        <v>28.401440000000001</v>
      </c>
      <c r="J21" s="51">
        <v>43.099679999999999</v>
      </c>
      <c r="K21" s="51">
        <v>21.999970000000001</v>
      </c>
      <c r="L21" s="51">
        <v>41.798418362441609</v>
      </c>
      <c r="M21" s="51">
        <v>44.587747618337488</v>
      </c>
      <c r="N21" s="51">
        <v>44.907136984659701</v>
      </c>
      <c r="O21" s="51">
        <v>44.158823077537079</v>
      </c>
      <c r="P21" s="51">
        <v>40.006691795840304</v>
      </c>
      <c r="Q21" s="51">
        <v>47.697416868671297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93.595507889196</v>
      </c>
      <c r="C23" s="51">
        <v>77.515529999999998</v>
      </c>
      <c r="D23" s="51">
        <v>113.99957000000001</v>
      </c>
      <c r="E23" s="51">
        <v>68.120850000000004</v>
      </c>
      <c r="F23" s="51">
        <v>78.069640000000007</v>
      </c>
      <c r="G23" s="51">
        <v>60.738663634275255</v>
      </c>
      <c r="H23" s="51">
        <v>90.078670000000002</v>
      </c>
      <c r="I23" s="51">
        <v>170.35466</v>
      </c>
      <c r="J23" s="51">
        <v>105.35585</v>
      </c>
      <c r="K23" s="51">
        <v>88.201030000000003</v>
      </c>
      <c r="L23" s="51">
        <v>128.85600357419935</v>
      </c>
      <c r="M23" s="51">
        <v>87.839959205238969</v>
      </c>
      <c r="N23" s="51">
        <v>117.25438325731268</v>
      </c>
      <c r="O23" s="51">
        <v>125.50472444392371</v>
      </c>
      <c r="P23" s="51">
        <v>143.83357685740981</v>
      </c>
      <c r="Q23" s="51">
        <v>138.00553311381401</v>
      </c>
    </row>
    <row r="24" spans="1:17" x14ac:dyDescent="0.25">
      <c r="A24" s="53" t="s">
        <v>23</v>
      </c>
      <c r="B24" s="51">
        <v>93.595507889196</v>
      </c>
      <c r="C24" s="51">
        <v>77.515529999999998</v>
      </c>
      <c r="D24" s="51">
        <v>113.99957000000001</v>
      </c>
      <c r="E24" s="51">
        <v>68.120850000000004</v>
      </c>
      <c r="F24" s="51">
        <v>78.069640000000007</v>
      </c>
      <c r="G24" s="51">
        <v>60.738663634275255</v>
      </c>
      <c r="H24" s="51">
        <v>90.078670000000002</v>
      </c>
      <c r="I24" s="51">
        <v>170.35466</v>
      </c>
      <c r="J24" s="51">
        <v>105.35585</v>
      </c>
      <c r="K24" s="51">
        <v>88.201030000000003</v>
      </c>
      <c r="L24" s="51">
        <v>128.80823430005677</v>
      </c>
      <c r="M24" s="51">
        <v>87.839959205238969</v>
      </c>
      <c r="N24" s="51">
        <v>117.23049648950114</v>
      </c>
      <c r="O24" s="51">
        <v>125.48084159445393</v>
      </c>
      <c r="P24" s="51">
        <v>143.80969128903229</v>
      </c>
      <c r="Q24" s="51">
        <v>137.98164852415127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4.7769274142576368E-2</v>
      </c>
      <c r="M28" s="51">
        <v>0</v>
      </c>
      <c r="N28" s="51">
        <v>2.3886767811549105E-2</v>
      </c>
      <c r="O28" s="51">
        <v>2.3882849469766092E-2</v>
      </c>
      <c r="P28" s="51">
        <v>2.3885568377511886E-2</v>
      </c>
      <c r="Q28" s="51">
        <v>2.3884589662749998E-2</v>
      </c>
    </row>
    <row r="29" spans="1:17" x14ac:dyDescent="0.25">
      <c r="A29" s="52" t="s">
        <v>22</v>
      </c>
      <c r="B29" s="51">
        <v>11.606283972021311</v>
      </c>
      <c r="C29" s="51">
        <v>9.5046599999999994</v>
      </c>
      <c r="D29" s="51">
        <v>5.60121</v>
      </c>
      <c r="E29" s="51">
        <v>7.5000099999999996</v>
      </c>
      <c r="F29" s="51">
        <v>12.399850000000001</v>
      </c>
      <c r="G29" s="51">
        <v>18.319453603737184</v>
      </c>
      <c r="H29" s="51">
        <v>29.198550000000001</v>
      </c>
      <c r="I29" s="51">
        <v>9.4974799999999995</v>
      </c>
      <c r="J29" s="51">
        <v>10.4002</v>
      </c>
      <c r="K29" s="51">
        <v>11.60005</v>
      </c>
      <c r="L29" s="51">
        <v>19.872222960786623</v>
      </c>
      <c r="M29" s="51">
        <v>18.938635443092505</v>
      </c>
      <c r="N29" s="51">
        <v>9.0769164400174933</v>
      </c>
      <c r="O29" s="51">
        <v>4.7286953566472558</v>
      </c>
      <c r="P29" s="51">
        <v>8.0490658724421831</v>
      </c>
      <c r="Q29" s="51">
        <v>6.5205708550908863</v>
      </c>
    </row>
    <row r="30" spans="1:17" x14ac:dyDescent="0.25">
      <c r="A30" s="63" t="s">
        <v>21</v>
      </c>
      <c r="B30" s="62">
        <v>19.009201074660627</v>
      </c>
      <c r="C30" s="62">
        <v>17.00872</v>
      </c>
      <c r="D30" s="62">
        <v>46.794060000000002</v>
      </c>
      <c r="E30" s="62">
        <v>25.1982</v>
      </c>
      <c r="F30" s="62">
        <v>61.469610000000003</v>
      </c>
      <c r="G30" s="62">
        <v>47.196803842887753</v>
      </c>
      <c r="H30" s="62">
        <v>63.197710000000001</v>
      </c>
      <c r="I30" s="62">
        <v>56.103720000000003</v>
      </c>
      <c r="J30" s="62">
        <v>75.597970000000004</v>
      </c>
      <c r="K30" s="62">
        <v>63.59948</v>
      </c>
      <c r="L30" s="62">
        <v>60.284985889219861</v>
      </c>
      <c r="M30" s="62">
        <v>61.73514794822124</v>
      </c>
      <c r="N30" s="62">
        <v>72.831023791366093</v>
      </c>
      <c r="O30" s="62">
        <v>80.817729439976958</v>
      </c>
      <c r="P30" s="62">
        <v>78.414195317443557</v>
      </c>
      <c r="Q30" s="62">
        <v>84.265333180400049</v>
      </c>
    </row>
    <row r="32" spans="1:17" x14ac:dyDescent="0.25">
      <c r="A32" s="31" t="s">
        <v>63</v>
      </c>
      <c r="B32" s="70">
        <v>131.79830233839175</v>
      </c>
      <c r="C32" s="70">
        <v>246.93565693525204</v>
      </c>
      <c r="D32" s="70">
        <v>96.574282312139999</v>
      </c>
      <c r="E32" s="70">
        <v>55.849677588576007</v>
      </c>
      <c r="F32" s="70">
        <v>225.59912270143201</v>
      </c>
      <c r="G32" s="70">
        <v>180.98840041522814</v>
      </c>
      <c r="H32" s="70">
        <v>159.28197355357202</v>
      </c>
      <c r="I32" s="70">
        <v>234.83289649089602</v>
      </c>
      <c r="J32" s="70">
        <v>141.95071650268801</v>
      </c>
      <c r="K32" s="70">
        <v>76.605809387364019</v>
      </c>
      <c r="L32" s="70">
        <v>135.87669329003506</v>
      </c>
      <c r="M32" s="70">
        <v>142.88349612770421</v>
      </c>
      <c r="N32" s="70">
        <v>136.75087028114618</v>
      </c>
      <c r="O32" s="70">
        <v>116.31580531876236</v>
      </c>
      <c r="P32" s="70">
        <v>106.56460008583139</v>
      </c>
      <c r="Q32" s="70">
        <v>152.94198679306749</v>
      </c>
    </row>
    <row r="34" spans="1:17" x14ac:dyDescent="0.25">
      <c r="A34" s="184" t="s">
        <v>252</v>
      </c>
      <c r="B34" s="190">
        <f t="shared" ref="B34:Q34" si="2">IF(B$12=0,"",B$12/B$3*1000)</f>
        <v>267.77167013855404</v>
      </c>
      <c r="C34" s="190">
        <f t="shared" si="2"/>
        <v>236.82237192919075</v>
      </c>
      <c r="D34" s="190">
        <f t="shared" si="2"/>
        <v>229.6749423767094</v>
      </c>
      <c r="E34" s="190">
        <f t="shared" si="2"/>
        <v>141.062715721877</v>
      </c>
      <c r="F34" s="190">
        <f t="shared" si="2"/>
        <v>224.05374816688942</v>
      </c>
      <c r="G34" s="190">
        <f t="shared" si="2"/>
        <v>202.47543308117403</v>
      </c>
      <c r="H34" s="190">
        <f t="shared" si="2"/>
        <v>236.37846082077129</v>
      </c>
      <c r="I34" s="190">
        <f t="shared" si="2"/>
        <v>304.35418031565632</v>
      </c>
      <c r="J34" s="190">
        <f t="shared" si="2"/>
        <v>242.19998688933964</v>
      </c>
      <c r="K34" s="190">
        <f t="shared" si="2"/>
        <v>193.22754468985875</v>
      </c>
      <c r="L34" s="190">
        <f t="shared" si="2"/>
        <v>213.86280033754926</v>
      </c>
      <c r="M34" s="190">
        <f t="shared" si="2"/>
        <v>177.95306142137647</v>
      </c>
      <c r="N34" s="190">
        <f t="shared" si="2"/>
        <v>256.49356842619477</v>
      </c>
      <c r="O34" s="190">
        <f t="shared" si="2"/>
        <v>263.20964433355397</v>
      </c>
      <c r="P34" s="190">
        <f t="shared" si="2"/>
        <v>307.90993926175679</v>
      </c>
      <c r="Q34" s="190">
        <f t="shared" si="2"/>
        <v>327.52546262632336</v>
      </c>
    </row>
    <row r="35" spans="1:17" x14ac:dyDescent="0.25">
      <c r="A35" s="286" t="s">
        <v>251</v>
      </c>
      <c r="B35" s="285">
        <f t="shared" ref="B35:Q35" si="3">IF(B$12=0,"",B$12/B$5*1000)</f>
        <v>276.49775491117242</v>
      </c>
      <c r="C35" s="285">
        <f t="shared" si="3"/>
        <v>273.34327073485281</v>
      </c>
      <c r="D35" s="285">
        <f t="shared" si="3"/>
        <v>261.36491132646694</v>
      </c>
      <c r="E35" s="285">
        <f t="shared" si="3"/>
        <v>262.02506097842036</v>
      </c>
      <c r="F35" s="285">
        <f t="shared" si="3"/>
        <v>246.52379634227347</v>
      </c>
      <c r="G35" s="285">
        <f t="shared" si="3"/>
        <v>243.62629120963439</v>
      </c>
      <c r="H35" s="285">
        <f t="shared" si="3"/>
        <v>240.32839879544679</v>
      </c>
      <c r="I35" s="285">
        <f t="shared" si="3"/>
        <v>256.03392644729274</v>
      </c>
      <c r="J35" s="285">
        <f t="shared" si="3"/>
        <v>235.7019427963111</v>
      </c>
      <c r="K35" s="285">
        <f t="shared" si="3"/>
        <v>234.3037165778</v>
      </c>
      <c r="L35" s="285">
        <f t="shared" si="3"/>
        <v>243.88065718997757</v>
      </c>
      <c r="M35" s="285">
        <f t="shared" si="3"/>
        <v>235.78477953544473</v>
      </c>
      <c r="N35" s="285">
        <f t="shared" si="3"/>
        <v>238.2392871900586</v>
      </c>
      <c r="O35" s="285">
        <f t="shared" si="3"/>
        <v>236.83216904043621</v>
      </c>
      <c r="P35" s="285">
        <f t="shared" si="3"/>
        <v>240.47308137080586</v>
      </c>
      <c r="Q35" s="285">
        <f t="shared" si="3"/>
        <v>238.70467466793312</v>
      </c>
    </row>
    <row r="36" spans="1:17" x14ac:dyDescent="0.25">
      <c r="A36" s="286" t="s">
        <v>250</v>
      </c>
      <c r="B36" s="285">
        <f>IF(WWP_ued!B$5=0,"",WWP_ued!B$5/B$5*1000)</f>
        <v>103.78806517096422</v>
      </c>
      <c r="C36" s="285">
        <f>IF(WWP_ued!C$5=0,"",WWP_ued!C$5/C$5*1000)</f>
        <v>103.7880651709642</v>
      </c>
      <c r="D36" s="285">
        <f>IF(WWP_ued!D$5=0,"",WWP_ued!D$5/D$5*1000)</f>
        <v>103.78806517096422</v>
      </c>
      <c r="E36" s="285">
        <f>IF(WWP_ued!E$5=0,"",WWP_ued!E$5/E$5*1000)</f>
        <v>103.78806517096422</v>
      </c>
      <c r="F36" s="285">
        <f>IF(WWP_ued!F$5=0,"",WWP_ued!F$5/F$5*1000)</f>
        <v>103.78806517096422</v>
      </c>
      <c r="G36" s="285">
        <f>IF(WWP_ued!G$5=0,"",WWP_ued!G$5/G$5*1000)</f>
        <v>103.78806517096422</v>
      </c>
      <c r="H36" s="285">
        <f>IF(WWP_ued!H$5=0,"",WWP_ued!H$5/H$5*1000)</f>
        <v>103.7880651709642</v>
      </c>
      <c r="I36" s="285">
        <f>IF(WWP_ued!I$5=0,"",WWP_ued!I$5/I$5*1000)</f>
        <v>103.78806517096423</v>
      </c>
      <c r="J36" s="285">
        <f>IF(WWP_ued!J$5=0,"",WWP_ued!J$5/J$5*1000)</f>
        <v>103.78806517096422</v>
      </c>
      <c r="K36" s="285">
        <f>IF(WWP_ued!K$5=0,"",WWP_ued!K$5/K$5*1000)</f>
        <v>103.78806517096422</v>
      </c>
      <c r="L36" s="285">
        <f>IF(WWP_ued!L$5=0,"",WWP_ued!L$5/L$5*1000)</f>
        <v>103.78806517096422</v>
      </c>
      <c r="M36" s="285">
        <f>IF(WWP_ued!M$5=0,"",WWP_ued!M$5/M$5*1000)</f>
        <v>103.78806517096423</v>
      </c>
      <c r="N36" s="285">
        <f>IF(WWP_ued!N$5=0,"",WWP_ued!N$5/N$5*1000)</f>
        <v>103.78806517096423</v>
      </c>
      <c r="O36" s="285">
        <f>IF(WWP_ued!O$5=0,"",WWP_ued!O$5/O$5*1000)</f>
        <v>103.7880651709642</v>
      </c>
      <c r="P36" s="285">
        <f>IF(WWP_ued!P$5=0,"",WWP_ued!P$5/P$5*1000)</f>
        <v>103.78806517096422</v>
      </c>
      <c r="Q36" s="285">
        <f>IF(WWP_ued!Q$5=0,"",WWP_ued!Q$5/Q$5*1000)</f>
        <v>103.7880651709642</v>
      </c>
    </row>
    <row r="37" spans="1:17" x14ac:dyDescent="0.25">
      <c r="A37" s="284" t="s">
        <v>60</v>
      </c>
      <c r="B37" s="283">
        <f t="shared" ref="B37:Q37" si="4">IF(B$12=0,"",B$32/B$12)</f>
        <v>0.76852534087261837</v>
      </c>
      <c r="C37" s="283">
        <f t="shared" si="4"/>
        <v>1.3176946977530761</v>
      </c>
      <c r="D37" s="283">
        <f t="shared" si="4"/>
        <v>0.48167702113524197</v>
      </c>
      <c r="E37" s="283">
        <f t="shared" si="4"/>
        <v>0.46225271065872348</v>
      </c>
      <c r="F37" s="283">
        <f t="shared" si="4"/>
        <v>0.98501338528119675</v>
      </c>
      <c r="G37" s="283">
        <f t="shared" si="4"/>
        <v>0.89792240869801965</v>
      </c>
      <c r="H37" s="283">
        <f t="shared" si="4"/>
        <v>0.6550202707245345</v>
      </c>
      <c r="I37" s="283">
        <f t="shared" si="4"/>
        <v>0.7402851391077574</v>
      </c>
      <c r="J37" s="283">
        <f t="shared" si="4"/>
        <v>0.57343266737792153</v>
      </c>
      <c r="K37" s="283">
        <f t="shared" si="4"/>
        <v>0.39546754935297701</v>
      </c>
      <c r="L37" s="283">
        <f t="shared" si="4"/>
        <v>0.51591161310902889</v>
      </c>
      <c r="M37" s="283">
        <f t="shared" si="4"/>
        <v>0.6339099936022381</v>
      </c>
      <c r="N37" s="283">
        <f t="shared" si="4"/>
        <v>0.53792906044859812</v>
      </c>
      <c r="O37" s="283">
        <f t="shared" si="4"/>
        <v>0.44862815572666309</v>
      </c>
      <c r="P37" s="283">
        <f t="shared" si="4"/>
        <v>0.38840599964874961</v>
      </c>
      <c r="Q37" s="283">
        <f t="shared" si="4"/>
        <v>0.52797692369691629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171.49506376555132</v>
      </c>
      <c r="C5" s="96">
        <v>187.39975000000001</v>
      </c>
      <c r="D5" s="96">
        <v>200.49593000000002</v>
      </c>
      <c r="E5" s="96">
        <v>120.82066000000002</v>
      </c>
      <c r="F5" s="96">
        <v>229.03152999999998</v>
      </c>
      <c r="G5" s="96">
        <v>201.56351892103891</v>
      </c>
      <c r="H5" s="96">
        <v>243.17105999999995</v>
      </c>
      <c r="I5" s="96">
        <v>317.21951999999999</v>
      </c>
      <c r="J5" s="96">
        <v>247.54557000000003</v>
      </c>
      <c r="K5" s="96">
        <v>193.70947000000004</v>
      </c>
      <c r="L5" s="96">
        <v>263.37203861569191</v>
      </c>
      <c r="M5" s="96">
        <v>225.40028958331871</v>
      </c>
      <c r="N5" s="96">
        <v>254.21729431591737</v>
      </c>
      <c r="O5" s="96">
        <v>259.26996296155431</v>
      </c>
      <c r="P5" s="96">
        <v>274.36393923420803</v>
      </c>
      <c r="Q5" s="96">
        <v>289.67551407770128</v>
      </c>
    </row>
    <row r="6" spans="1:17" x14ac:dyDescent="0.25">
      <c r="A6" s="132" t="s">
        <v>83</v>
      </c>
      <c r="B6" s="160">
        <v>2.0783199504761241</v>
      </c>
      <c r="C6" s="160">
        <v>2.2710661787425352</v>
      </c>
      <c r="D6" s="160">
        <v>2.4297765904091699</v>
      </c>
      <c r="E6" s="160">
        <v>1.4642053397581964</v>
      </c>
      <c r="F6" s="160">
        <v>2.7755947467841144</v>
      </c>
      <c r="G6" s="160">
        <v>2.4427145217104216</v>
      </c>
      <c r="H6" s="160">
        <v>2.9469493423282138</v>
      </c>
      <c r="I6" s="160">
        <v>3.8443302251413951</v>
      </c>
      <c r="J6" s="160">
        <v>2.9999632962399514</v>
      </c>
      <c r="K6" s="160">
        <v>2.3475326184754342</v>
      </c>
      <c r="L6" s="160">
        <v>3.191761618286955</v>
      </c>
      <c r="M6" s="160">
        <v>2.7315883524468338</v>
      </c>
      <c r="N6" s="160">
        <v>3.0808168056377712</v>
      </c>
      <c r="O6" s="160">
        <v>3.1420492505769926</v>
      </c>
      <c r="P6" s="160">
        <v>3.3249706206191956</v>
      </c>
      <c r="Q6" s="160">
        <v>3.5105290312912611</v>
      </c>
    </row>
    <row r="7" spans="1:17" x14ac:dyDescent="0.25">
      <c r="A7" s="76" t="s">
        <v>82</v>
      </c>
      <c r="B7" s="159">
        <v>2.2590434244305699</v>
      </c>
      <c r="C7" s="159">
        <v>2.4685501942853647</v>
      </c>
      <c r="D7" s="159">
        <v>2.6410615113143159</v>
      </c>
      <c r="E7" s="159">
        <v>1.5915275432154312</v>
      </c>
      <c r="F7" s="159">
        <v>3.0169508117218644</v>
      </c>
      <c r="G7" s="159">
        <v>2.655124480120024</v>
      </c>
      <c r="H7" s="159">
        <v>3.2032058068784939</v>
      </c>
      <c r="I7" s="159">
        <v>4.1786198099362997</v>
      </c>
      <c r="J7" s="159">
        <v>3.2608296698260344</v>
      </c>
      <c r="K7" s="159">
        <v>2.5516658896472117</v>
      </c>
      <c r="L7" s="159">
        <v>3.4693061068336477</v>
      </c>
      <c r="M7" s="159">
        <v>2.9691177743987329</v>
      </c>
      <c r="N7" s="159">
        <v>3.348713919171491</v>
      </c>
      <c r="O7" s="159">
        <v>3.4152709245402102</v>
      </c>
      <c r="P7" s="159">
        <v>3.6140985006730393</v>
      </c>
      <c r="Q7" s="159">
        <v>3.8157924253165887</v>
      </c>
    </row>
    <row r="8" spans="1:17" x14ac:dyDescent="0.25">
      <c r="A8" s="76" t="s">
        <v>81</v>
      </c>
      <c r="B8" s="159">
        <v>5.6024276925878143</v>
      </c>
      <c r="C8" s="159">
        <v>6.1220044818277053</v>
      </c>
      <c r="D8" s="159">
        <v>6.549832548059503</v>
      </c>
      <c r="E8" s="159">
        <v>3.9469883071742693</v>
      </c>
      <c r="F8" s="159">
        <v>7.4820380130702233</v>
      </c>
      <c r="G8" s="159">
        <v>6.584708710697659</v>
      </c>
      <c r="H8" s="159">
        <v>7.9439504010586646</v>
      </c>
      <c r="I8" s="159">
        <v>10.362977128642024</v>
      </c>
      <c r="J8" s="159">
        <v>8.0868575811685659</v>
      </c>
      <c r="K8" s="159">
        <v>6.3281314063250846</v>
      </c>
      <c r="L8" s="159">
        <v>8.6038791449474452</v>
      </c>
      <c r="M8" s="159">
        <v>7.3634120805088576</v>
      </c>
      <c r="N8" s="159">
        <v>8.3048105195452973</v>
      </c>
      <c r="O8" s="159">
        <v>8.4698718928597216</v>
      </c>
      <c r="P8" s="159">
        <v>8.9629642816691373</v>
      </c>
      <c r="Q8" s="159">
        <v>9.4631652147851408</v>
      </c>
    </row>
    <row r="9" spans="1:17" x14ac:dyDescent="0.25">
      <c r="A9" s="76" t="s">
        <v>80</v>
      </c>
      <c r="B9" s="159">
        <v>6.1687300256723319</v>
      </c>
      <c r="C9" s="159">
        <v>3.760981476568773</v>
      </c>
      <c r="D9" s="159">
        <v>20.072067485988796</v>
      </c>
      <c r="E9" s="159">
        <v>12.095609328437275</v>
      </c>
      <c r="F9" s="159">
        <v>22.928826169086165</v>
      </c>
      <c r="G9" s="159">
        <v>20.178946048912181</v>
      </c>
      <c r="H9" s="159">
        <v>24.344364132276553</v>
      </c>
      <c r="I9" s="159">
        <v>31.757510555515875</v>
      </c>
      <c r="J9" s="159">
        <v>24.78230549067786</v>
      </c>
      <c r="K9" s="159">
        <v>19.392660761318808</v>
      </c>
      <c r="L9" s="159">
        <v>26.366726411935719</v>
      </c>
      <c r="M9" s="159">
        <v>22.565295085430368</v>
      </c>
      <c r="N9" s="159">
        <v>25.450225785703331</v>
      </c>
      <c r="O9" s="159">
        <v>25.956059026505592</v>
      </c>
      <c r="P9" s="159">
        <v>27.467148605115096</v>
      </c>
      <c r="Q9" s="159">
        <v>29.000022432406073</v>
      </c>
    </row>
    <row r="10" spans="1:17" x14ac:dyDescent="0.25">
      <c r="A10" s="129" t="s">
        <v>79</v>
      </c>
      <c r="B10" s="158">
        <v>3.7951929530433577</v>
      </c>
      <c r="C10" s="158">
        <v>4.1471643263994125</v>
      </c>
      <c r="D10" s="158">
        <v>4.4369833390080498</v>
      </c>
      <c r="E10" s="158">
        <v>2.6737662726019238</v>
      </c>
      <c r="F10" s="158">
        <v>5.0684773636927316</v>
      </c>
      <c r="G10" s="158">
        <v>4.4606091266016401</v>
      </c>
      <c r="H10" s="158">
        <v>5.3813857555558702</v>
      </c>
      <c r="I10" s="158">
        <v>7.0200812806929829</v>
      </c>
      <c r="J10" s="158">
        <v>5.4781938453077377</v>
      </c>
      <c r="K10" s="158">
        <v>4.2867986946073149</v>
      </c>
      <c r="L10" s="158">
        <v>5.8284342594805274</v>
      </c>
      <c r="M10" s="158">
        <v>4.9881178609898713</v>
      </c>
      <c r="N10" s="158">
        <v>5.6258393842081045</v>
      </c>
      <c r="O10" s="158">
        <v>5.7376551532275535</v>
      </c>
      <c r="P10" s="158">
        <v>6.0716854811307055</v>
      </c>
      <c r="Q10" s="158">
        <v>6.410531274531869</v>
      </c>
    </row>
    <row r="11" spans="1:17" x14ac:dyDescent="0.25">
      <c r="A11" s="92" t="s">
        <v>125</v>
      </c>
      <c r="B11" s="91">
        <v>0.75903859060867163</v>
      </c>
      <c r="C11" s="91">
        <v>0.82943286527988258</v>
      </c>
      <c r="D11" s="91">
        <v>0.88739666780160997</v>
      </c>
      <c r="E11" s="91">
        <v>0.53475325452038491</v>
      </c>
      <c r="F11" s="91">
        <v>1.0136954727385463</v>
      </c>
      <c r="G11" s="91">
        <v>0.80241397449179397</v>
      </c>
      <c r="H11" s="91">
        <v>1.0762771511111739</v>
      </c>
      <c r="I11" s="91">
        <v>1.4040162561385967</v>
      </c>
      <c r="J11" s="91">
        <v>1.0956387690615477</v>
      </c>
      <c r="K11" s="91">
        <v>0.857359738921463</v>
      </c>
      <c r="L11" s="91">
        <v>1.1561329970675904</v>
      </c>
      <c r="M11" s="91">
        <v>0.99762357219797426</v>
      </c>
      <c r="N11" s="91">
        <v>1.120390523279311</v>
      </c>
      <c r="O11" s="91">
        <v>1.1427544607515574</v>
      </c>
      <c r="P11" s="91">
        <v>1.2095599825506387</v>
      </c>
      <c r="Q11" s="91">
        <v>1.2773293369738239</v>
      </c>
    </row>
    <row r="12" spans="1:17" x14ac:dyDescent="0.25">
      <c r="A12" s="92" t="s">
        <v>26</v>
      </c>
      <c r="B12" s="91">
        <v>1.1385578859130072</v>
      </c>
      <c r="C12" s="91">
        <v>1.2441492979198236</v>
      </c>
      <c r="D12" s="91">
        <v>1.3310950017024148</v>
      </c>
      <c r="E12" s="91">
        <v>0.8021298817805772</v>
      </c>
      <c r="F12" s="91">
        <v>1.5205432091078195</v>
      </c>
      <c r="G12" s="91">
        <v>1.338182737980492</v>
      </c>
      <c r="H12" s="91">
        <v>1.6144157266667607</v>
      </c>
      <c r="I12" s="91">
        <v>2.106024384207895</v>
      </c>
      <c r="J12" s="91">
        <v>1.6434581535923212</v>
      </c>
      <c r="K12" s="91">
        <v>1.2860396083821943</v>
      </c>
      <c r="L12" s="91">
        <v>1.7341994956013853</v>
      </c>
      <c r="M12" s="91">
        <v>1.4964353582969614</v>
      </c>
      <c r="N12" s="91">
        <v>1.6805857849189665</v>
      </c>
      <c r="O12" s="91">
        <v>1.7141316911273359</v>
      </c>
      <c r="P12" s="91">
        <v>1.814339973825958</v>
      </c>
      <c r="Q12" s="91">
        <v>1.9159940054607354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4.7769274142576368E-2</v>
      </c>
      <c r="M13" s="91">
        <v>0</v>
      </c>
      <c r="N13" s="91">
        <v>2.3886767811549105E-2</v>
      </c>
      <c r="O13" s="91">
        <v>2.3882849469766092E-2</v>
      </c>
      <c r="P13" s="91">
        <v>2.3885568377511886E-2</v>
      </c>
      <c r="Q13" s="91">
        <v>2.3884589662749998E-2</v>
      </c>
    </row>
    <row r="14" spans="1:17" x14ac:dyDescent="0.25">
      <c r="A14" s="92" t="s">
        <v>21</v>
      </c>
      <c r="B14" s="157">
        <v>1.8975964765216788</v>
      </c>
      <c r="C14" s="157">
        <v>2.0735821631997062</v>
      </c>
      <c r="D14" s="157">
        <v>2.2184916695040249</v>
      </c>
      <c r="E14" s="157">
        <v>1.3368831363009619</v>
      </c>
      <c r="F14" s="157">
        <v>2.5342386818463658</v>
      </c>
      <c r="G14" s="157">
        <v>2.3200124141293541</v>
      </c>
      <c r="H14" s="157">
        <v>2.6906928777779351</v>
      </c>
      <c r="I14" s="157">
        <v>3.510040640346491</v>
      </c>
      <c r="J14" s="157">
        <v>2.7390969226538688</v>
      </c>
      <c r="K14" s="157">
        <v>2.1433993473036574</v>
      </c>
      <c r="L14" s="157">
        <v>2.8903324926689753</v>
      </c>
      <c r="M14" s="157">
        <v>2.4940589304949357</v>
      </c>
      <c r="N14" s="157">
        <v>2.8009763081982779</v>
      </c>
      <c r="O14" s="157">
        <v>2.8568861518788937</v>
      </c>
      <c r="P14" s="157">
        <v>3.0238999563765967</v>
      </c>
      <c r="Q14" s="157">
        <v>3.1933233424345597</v>
      </c>
    </row>
    <row r="15" spans="1:17" x14ac:dyDescent="0.25">
      <c r="A15" s="156" t="s">
        <v>314</v>
      </c>
      <c r="B15" s="206">
        <v>104.05898230930188</v>
      </c>
      <c r="C15" s="206">
        <v>109.33858886837632</v>
      </c>
      <c r="D15" s="206">
        <v>116.97956939671884</v>
      </c>
      <c r="E15" s="206">
        <v>71.49294607141087</v>
      </c>
      <c r="F15" s="206">
        <v>133.62869639135164</v>
      </c>
      <c r="G15" s="206">
        <v>117.60245531902079</v>
      </c>
      <c r="H15" s="206">
        <v>141.87842061703535</v>
      </c>
      <c r="I15" s="206">
        <v>185.08207550065396</v>
      </c>
      <c r="J15" s="206">
        <v>144.43073325560928</v>
      </c>
      <c r="K15" s="206">
        <v>113.02000189563262</v>
      </c>
      <c r="L15" s="206">
        <v>153.66470365956874</v>
      </c>
      <c r="M15" s="206">
        <v>131.51004520317372</v>
      </c>
      <c r="N15" s="206">
        <v>148.32335809647086</v>
      </c>
      <c r="O15" s="206">
        <v>151.27134313771785</v>
      </c>
      <c r="P15" s="206">
        <v>160.07794008389692</v>
      </c>
      <c r="Q15" s="206">
        <v>169.01149515395477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14.624476520597728</v>
      </c>
      <c r="D19" s="87">
        <v>0.51535161640781701</v>
      </c>
      <c r="E19" s="87">
        <v>0</v>
      </c>
      <c r="F19" s="87">
        <v>33.077418401648572</v>
      </c>
      <c r="G19" s="87">
        <v>1.1576872055320011</v>
      </c>
      <c r="H19" s="87">
        <v>8.8928783112197181</v>
      </c>
      <c r="I19" s="87">
        <v>0</v>
      </c>
      <c r="J19" s="87">
        <v>4.4720791798330168</v>
      </c>
      <c r="K19" s="87">
        <v>2.5901367221511147</v>
      </c>
      <c r="L19" s="87">
        <v>2.6901865482103058</v>
      </c>
      <c r="M19" s="87">
        <v>6.9441801914837153</v>
      </c>
      <c r="N19" s="87">
        <v>5.0430191816501715</v>
      </c>
      <c r="O19" s="87">
        <v>2.5386214606112074</v>
      </c>
      <c r="P19" s="87">
        <v>1.7688782069906872</v>
      </c>
      <c r="Q19" s="87">
        <v>7.5121235138597662</v>
      </c>
    </row>
    <row r="20" spans="1:17" x14ac:dyDescent="0.25">
      <c r="A20" s="88" t="s">
        <v>29</v>
      </c>
      <c r="B20" s="87">
        <v>0.52751175701431918</v>
      </c>
      <c r="C20" s="87">
        <v>4.4408227272727272</v>
      </c>
      <c r="D20" s="87">
        <v>3.5141065830720999</v>
      </c>
      <c r="E20" s="87">
        <v>0.47550163469709478</v>
      </c>
      <c r="F20" s="87">
        <v>2.6791826018808771</v>
      </c>
      <c r="G20" s="87">
        <v>2.6503063870773591</v>
      </c>
      <c r="H20" s="87">
        <v>1.7569238244514107</v>
      </c>
      <c r="I20" s="87">
        <v>15.889292115074021</v>
      </c>
      <c r="J20" s="87">
        <v>3.507531504702194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5.9623754754000835</v>
      </c>
      <c r="C21" s="87">
        <v>5.9578532915360505</v>
      </c>
      <c r="D21" s="87">
        <v>1.9458717868338558</v>
      </c>
      <c r="E21" s="87">
        <v>1.012258660361834</v>
      </c>
      <c r="F21" s="87">
        <v>2.9509525078369898</v>
      </c>
      <c r="G21" s="87">
        <v>0</v>
      </c>
      <c r="H21" s="87">
        <v>1.9390377742946707</v>
      </c>
      <c r="I21" s="87">
        <v>2.8718388714733543</v>
      </c>
      <c r="J21" s="87">
        <v>1.9423021943573666</v>
      </c>
      <c r="K21" s="87">
        <v>3.8902639498432601</v>
      </c>
      <c r="L21" s="87">
        <v>0.96966304649118407</v>
      </c>
      <c r="M21" s="87">
        <v>0</v>
      </c>
      <c r="N21" s="87">
        <v>0.96453939120950838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3.8422198712895619</v>
      </c>
      <c r="D22" s="87">
        <v>0.40163721604769753</v>
      </c>
      <c r="E22" s="87">
        <v>0</v>
      </c>
      <c r="F22" s="87">
        <v>11.258134886254794</v>
      </c>
      <c r="G22" s="87">
        <v>40.684290612888951</v>
      </c>
      <c r="H22" s="87">
        <v>18.986195440611858</v>
      </c>
      <c r="I22" s="87">
        <v>0</v>
      </c>
      <c r="J22" s="87">
        <v>27.461689498973779</v>
      </c>
      <c r="K22" s="87">
        <v>14.247066427399981</v>
      </c>
      <c r="L22" s="87">
        <v>12.510387318946252</v>
      </c>
      <c r="M22" s="87">
        <v>25.820769647245541</v>
      </c>
      <c r="N22" s="87">
        <v>25.511138664024976</v>
      </c>
      <c r="O22" s="87">
        <v>28.319513524834381</v>
      </c>
      <c r="P22" s="87">
        <v>17.875414972094422</v>
      </c>
      <c r="Q22" s="87">
        <v>27.868792590325615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86.804880852766757</v>
      </c>
      <c r="C24" s="87">
        <v>71.683640595611294</v>
      </c>
      <c r="D24" s="87">
        <v>105.42279984326019</v>
      </c>
      <c r="E24" s="87">
        <v>63.062133378184328</v>
      </c>
      <c r="F24" s="87">
        <v>72.196062068965503</v>
      </c>
      <c r="G24" s="87">
        <v>56.168983611633855</v>
      </c>
      <c r="H24" s="87">
        <v>83.301591379310352</v>
      </c>
      <c r="I24" s="87">
        <v>157.53800846394984</v>
      </c>
      <c r="J24" s="87">
        <v>97.429391065830714</v>
      </c>
      <c r="K24" s="87">
        <v>81.565215830721016</v>
      </c>
      <c r="L24" s="87">
        <v>119.11733265992711</v>
      </c>
      <c r="M24" s="87">
        <v>81.231310236819738</v>
      </c>
      <c r="N24" s="87">
        <v>108.41064722383335</v>
      </c>
      <c r="O24" s="87">
        <v>116.04027670960474</v>
      </c>
      <c r="P24" s="87">
        <v>132.99015338640916</v>
      </c>
      <c r="Q24" s="87">
        <v>127.6005840583844</v>
      </c>
    </row>
    <row r="25" spans="1:17" x14ac:dyDescent="0.25">
      <c r="A25" s="88" t="s">
        <v>22</v>
      </c>
      <c r="B25" s="87">
        <v>10.764214224120717</v>
      </c>
      <c r="C25" s="87">
        <v>8.7895758620689648</v>
      </c>
      <c r="D25" s="87">
        <v>5.1798023510971785</v>
      </c>
      <c r="E25" s="87">
        <v>6.9430523981676133</v>
      </c>
      <c r="F25" s="87">
        <v>11.466945924764888</v>
      </c>
      <c r="G25" s="87">
        <v>16.941187501888621</v>
      </c>
      <c r="H25" s="87">
        <v>27.001793887147336</v>
      </c>
      <c r="I25" s="87">
        <v>8.7829360501567404</v>
      </c>
      <c r="J25" s="87">
        <v>9.6177398119122266</v>
      </c>
      <c r="K25" s="87">
        <v>10.72731896551724</v>
      </c>
      <c r="L25" s="87">
        <v>18.377134085993902</v>
      </c>
      <c r="M25" s="87">
        <v>17.513785127624729</v>
      </c>
      <c r="N25" s="87">
        <v>8.3940136357528541</v>
      </c>
      <c r="O25" s="87">
        <v>4.3729314426675252</v>
      </c>
      <c r="P25" s="87">
        <v>7.4434935184026454</v>
      </c>
      <c r="Q25" s="87">
        <v>6.0299949913849895</v>
      </c>
    </row>
    <row r="26" spans="1:17" x14ac:dyDescent="0.25">
      <c r="A26" s="156" t="s">
        <v>313</v>
      </c>
      <c r="B26" s="204">
        <v>0.44872449134127146</v>
      </c>
      <c r="C26" s="204">
        <v>0.13981122706209217</v>
      </c>
      <c r="D26" s="204">
        <v>5.7630709681785817</v>
      </c>
      <c r="E26" s="204">
        <v>2.1306986052333352</v>
      </c>
      <c r="F26" s="204">
        <v>10.169031636436594</v>
      </c>
      <c r="G26" s="204">
        <v>5.8223296430190423</v>
      </c>
      <c r="H26" s="204">
        <v>9.8722565722846021</v>
      </c>
      <c r="I26" s="204">
        <v>1.0961035928811371</v>
      </c>
      <c r="J26" s="204">
        <v>15.088465782749214</v>
      </c>
      <c r="K26" s="204">
        <v>13.794373769745345</v>
      </c>
      <c r="L26" s="204">
        <v>7.0514919235157745</v>
      </c>
      <c r="M26" s="204">
        <v>10.562567450138673</v>
      </c>
      <c r="N26" s="204">
        <v>13.351229452756247</v>
      </c>
      <c r="O26" s="204">
        <v>16.541744696087335</v>
      </c>
      <c r="P26" s="204">
        <v>14.324488171003628</v>
      </c>
      <c r="Q26" s="204">
        <v>15.783453836804004</v>
      </c>
    </row>
    <row r="27" spans="1:17" x14ac:dyDescent="0.25">
      <c r="A27" s="156" t="s">
        <v>312</v>
      </c>
      <c r="B27" s="204">
        <v>46.567636425694594</v>
      </c>
      <c r="C27" s="204">
        <v>58.990808645950651</v>
      </c>
      <c r="D27" s="204">
        <v>34.996379101997526</v>
      </c>
      <c r="E27" s="204">
        <v>22.974741784188453</v>
      </c>
      <c r="F27" s="204">
        <v>32.268132929916213</v>
      </c>
      <c r="G27" s="204">
        <v>35.121298058881969</v>
      </c>
      <c r="H27" s="204">
        <v>36.2480191182025</v>
      </c>
      <c r="I27" s="204">
        <v>72.617367926767173</v>
      </c>
      <c r="J27" s="204">
        <v>26.067382281800864</v>
      </c>
      <c r="K27" s="204">
        <v>16.125595062170188</v>
      </c>
      <c r="L27" s="204">
        <v>47.086938917486265</v>
      </c>
      <c r="M27" s="204">
        <v>30.563821044175704</v>
      </c>
      <c r="N27" s="204">
        <v>31.37918007452841</v>
      </c>
      <c r="O27" s="204">
        <v>25.713945715509745</v>
      </c>
      <c r="P27" s="204">
        <v>34.048333536404378</v>
      </c>
      <c r="Q27" s="204">
        <v>34.530490959693942</v>
      </c>
    </row>
    <row r="28" spans="1:17" x14ac:dyDescent="0.25">
      <c r="A28" s="152" t="s">
        <v>318</v>
      </c>
      <c r="B28" s="264">
        <v>38.388892123971388</v>
      </c>
      <c r="C28" s="264">
        <v>50.083516145234036</v>
      </c>
      <c r="D28" s="264">
        <v>24.986827016755946</v>
      </c>
      <c r="E28" s="264">
        <v>17.057611450885251</v>
      </c>
      <c r="F28" s="264">
        <v>20.527497762759808</v>
      </c>
      <c r="G28" s="264">
        <v>25.056005664771682</v>
      </c>
      <c r="H28" s="264">
        <v>23.861585336343168</v>
      </c>
      <c r="I28" s="264">
        <v>57.466159072505675</v>
      </c>
      <c r="J28" s="264">
        <v>13.027472878907595</v>
      </c>
      <c r="K28" s="264">
        <v>5.7517411452156697</v>
      </c>
      <c r="L28" s="264">
        <v>33.982712087109888</v>
      </c>
      <c r="M28" s="264">
        <v>18.961915179814675</v>
      </c>
      <c r="N28" s="264">
        <v>18.171064286595019</v>
      </c>
      <c r="O28" s="264">
        <v>11.993300245882933</v>
      </c>
      <c r="P28" s="264">
        <v>19.800728267389658</v>
      </c>
      <c r="Q28" s="264">
        <v>19.431390069910456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1.0994999999999999</v>
      </c>
      <c r="E30" s="208">
        <v>1.0915299999999999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2.2932165491913983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8.4671897789205026</v>
      </c>
      <c r="C31" s="208">
        <v>40.774412693802574</v>
      </c>
      <c r="D31" s="208">
        <v>13.952784804625191</v>
      </c>
      <c r="E31" s="208">
        <v>6.6072267454796156</v>
      </c>
      <c r="F31" s="208">
        <v>16.530411916665187</v>
      </c>
      <c r="G31" s="208">
        <v>0</v>
      </c>
      <c r="H31" s="208">
        <v>7.7066361326885211</v>
      </c>
      <c r="I31" s="208">
        <v>13.994423743861404</v>
      </c>
      <c r="J31" s="208">
        <v>1.2671118805427488</v>
      </c>
      <c r="K31" s="208">
        <v>0.44396055136258594</v>
      </c>
      <c r="L31" s="208">
        <v>5.1534582125828541</v>
      </c>
      <c r="M31" s="208">
        <v>3.792045351880347</v>
      </c>
      <c r="N31" s="208">
        <v>2.531134218460954</v>
      </c>
      <c r="O31" s="208">
        <v>0.17208280666697684</v>
      </c>
      <c r="P31" s="208">
        <v>0.9380624660469068</v>
      </c>
      <c r="Q31" s="208">
        <v>3.786051397594365</v>
      </c>
    </row>
    <row r="32" spans="1:17" x14ac:dyDescent="0.25">
      <c r="A32" s="154" t="s">
        <v>29</v>
      </c>
      <c r="B32" s="208">
        <v>10.904445817427858</v>
      </c>
      <c r="C32" s="208">
        <v>0</v>
      </c>
      <c r="D32" s="208">
        <v>0</v>
      </c>
      <c r="E32" s="208">
        <v>2.3608545871862128</v>
      </c>
      <c r="F32" s="208">
        <v>0</v>
      </c>
      <c r="G32" s="208">
        <v>0</v>
      </c>
      <c r="H32" s="208">
        <v>0</v>
      </c>
      <c r="I32" s="208">
        <v>17.176319712852163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19.017256527623026</v>
      </c>
      <c r="C33" s="208">
        <v>9.3091034514314632</v>
      </c>
      <c r="D33" s="208">
        <v>9.9345422121307525</v>
      </c>
      <c r="E33" s="208">
        <v>6.9980001182194229</v>
      </c>
      <c r="F33" s="208">
        <v>3.9970858460946204</v>
      </c>
      <c r="G33" s="208">
        <v>25.056005664771682</v>
      </c>
      <c r="H33" s="208">
        <v>16.154949203654649</v>
      </c>
      <c r="I33" s="208">
        <v>26.295415615792106</v>
      </c>
      <c r="J33" s="208">
        <v>11.760360998364845</v>
      </c>
      <c r="K33" s="208">
        <v>5.3077805938530833</v>
      </c>
      <c r="L33" s="208">
        <v>26.536037325335634</v>
      </c>
      <c r="M33" s="208">
        <v>15.169869827934328</v>
      </c>
      <c r="N33" s="208">
        <v>15.639930068134063</v>
      </c>
      <c r="O33" s="208">
        <v>11.821217439215957</v>
      </c>
      <c r="P33" s="208">
        <v>18.86266580134275</v>
      </c>
      <c r="Q33" s="208">
        <v>15.64533867231609</v>
      </c>
    </row>
    <row r="34" spans="1:17" x14ac:dyDescent="0.25">
      <c r="A34" s="152" t="s">
        <v>317</v>
      </c>
      <c r="B34" s="264">
        <v>8.1403917810957456</v>
      </c>
      <c r="C34" s="264">
        <v>8.8953428231899387</v>
      </c>
      <c r="D34" s="264">
        <v>9.5169819170211944</v>
      </c>
      <c r="E34" s="264">
        <v>5.7350193414029187</v>
      </c>
      <c r="F34" s="264">
        <v>10.871487164042167</v>
      </c>
      <c r="G34" s="264">
        <v>9.5676573818864359</v>
      </c>
      <c r="H34" s="264">
        <v>11.542651168843555</v>
      </c>
      <c r="I34" s="264">
        <v>15.057524786493882</v>
      </c>
      <c r="J34" s="264">
        <v>11.750296942829234</v>
      </c>
      <c r="K34" s="264">
        <v>9.1948476118480773</v>
      </c>
      <c r="L34" s="264">
        <v>12.501535212981866</v>
      </c>
      <c r="M34" s="264">
        <v>10.699122321614132</v>
      </c>
      <c r="N34" s="264">
        <v>12.066985065475594</v>
      </c>
      <c r="O34" s="264">
        <v>12.306821136627894</v>
      </c>
      <c r="P34" s="264">
        <v>13.023290040723817</v>
      </c>
      <c r="Q34" s="264">
        <v>13.750087741338694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1.1897879203198154</v>
      </c>
      <c r="D38" s="87">
        <v>4.1926911165381719E-2</v>
      </c>
      <c r="E38" s="87">
        <v>0</v>
      </c>
      <c r="F38" s="87">
        <v>2.6910442089476811</v>
      </c>
      <c r="G38" s="87">
        <v>9.4184721805993313E-2</v>
      </c>
      <c r="H38" s="87">
        <v>0.72348840498058731</v>
      </c>
      <c r="I38" s="87">
        <v>0</v>
      </c>
      <c r="J38" s="87">
        <v>0.36383017056268618</v>
      </c>
      <c r="K38" s="87">
        <v>0.21072298756483648</v>
      </c>
      <c r="L38" s="87">
        <v>0.21886263443066895</v>
      </c>
      <c r="M38" s="87">
        <v>0.56495025286647171</v>
      </c>
      <c r="N38" s="87">
        <v>0.41027952664272577</v>
      </c>
      <c r="O38" s="87">
        <v>0.20653191543955587</v>
      </c>
      <c r="P38" s="87">
        <v>0.14390873548398811</v>
      </c>
      <c r="Q38" s="87">
        <v>0.61115581129706575</v>
      </c>
    </row>
    <row r="39" spans="1:17" x14ac:dyDescent="0.25">
      <c r="A39" s="150" t="s">
        <v>29</v>
      </c>
      <c r="B39" s="87">
        <v>4.1266522850155571E-2</v>
      </c>
      <c r="C39" s="87">
        <v>0.36128727272727279</v>
      </c>
      <c r="D39" s="87">
        <v>0.28589341692789966</v>
      </c>
      <c r="E39" s="87">
        <v>3.8143778116692291E-2</v>
      </c>
      <c r="F39" s="87">
        <v>0.21796739811912222</v>
      </c>
      <c r="G39" s="87">
        <v>0.21561814674527666</v>
      </c>
      <c r="H39" s="87">
        <v>0.14293617554858934</v>
      </c>
      <c r="I39" s="87">
        <v>1.2926881720738188</v>
      </c>
      <c r="J39" s="87">
        <v>0.28535849529780566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0.46642847391574987</v>
      </c>
      <c r="C40" s="87">
        <v>0.48470670846394992</v>
      </c>
      <c r="D40" s="87">
        <v>0.15830821316614418</v>
      </c>
      <c r="E40" s="87">
        <v>8.1201339638166101E-2</v>
      </c>
      <c r="F40" s="87">
        <v>0.24007749216300939</v>
      </c>
      <c r="G40" s="87">
        <v>0</v>
      </c>
      <c r="H40" s="87">
        <v>0.15775222570532915</v>
      </c>
      <c r="I40" s="87">
        <v>0.23364112852664579</v>
      </c>
      <c r="J40" s="87">
        <v>0.15801780564263324</v>
      </c>
      <c r="K40" s="87">
        <v>0.31649605015673987</v>
      </c>
      <c r="L40" s="87">
        <v>7.8887841070469214E-2</v>
      </c>
      <c r="M40" s="87">
        <v>0</v>
      </c>
      <c r="N40" s="87">
        <v>7.8471001318739658E-2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0.31258737935915082</v>
      </c>
      <c r="D41" s="87">
        <v>3.267557011913471E-2</v>
      </c>
      <c r="E41" s="87">
        <v>0</v>
      </c>
      <c r="F41" s="87">
        <v>0.91591605854276303</v>
      </c>
      <c r="G41" s="87">
        <v>3.3099083888452028</v>
      </c>
      <c r="H41" s="87">
        <v>1.5446396290667275</v>
      </c>
      <c r="I41" s="87">
        <v>0</v>
      </c>
      <c r="J41" s="87">
        <v>2.2341713490690536</v>
      </c>
      <c r="K41" s="87">
        <v>1.1590833703647443</v>
      </c>
      <c r="L41" s="87">
        <v>1.0177942225583392</v>
      </c>
      <c r="M41" s="87">
        <v>2.1006727848606537</v>
      </c>
      <c r="N41" s="87">
        <v>2.0754824675816925</v>
      </c>
      <c r="O41" s="87">
        <v>2.3039604223594075</v>
      </c>
      <c r="P41" s="87">
        <v>1.454271048577173</v>
      </c>
      <c r="Q41" s="87">
        <v>2.2672916005688637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6.7906270364292469</v>
      </c>
      <c r="C43" s="87">
        <v>5.8318894043887157</v>
      </c>
      <c r="D43" s="87">
        <v>8.576770156739812</v>
      </c>
      <c r="E43" s="87">
        <v>5.0587166218156732</v>
      </c>
      <c r="F43" s="87">
        <v>5.8735779310344816</v>
      </c>
      <c r="G43" s="87">
        <v>4.5696800226413989</v>
      </c>
      <c r="H43" s="87">
        <v>6.7770786206896565</v>
      </c>
      <c r="I43" s="87">
        <v>12.816651536050157</v>
      </c>
      <c r="J43" s="87">
        <v>7.9264589341692799</v>
      </c>
      <c r="K43" s="87">
        <v>6.6358141692789987</v>
      </c>
      <c r="L43" s="87">
        <v>9.6909016401296633</v>
      </c>
      <c r="M43" s="87">
        <v>6.6086489684192316</v>
      </c>
      <c r="N43" s="87">
        <v>8.8198492656677967</v>
      </c>
      <c r="O43" s="87">
        <v>9.4405648848492003</v>
      </c>
      <c r="P43" s="87">
        <v>10.819537902623118</v>
      </c>
      <c r="Q43" s="87">
        <v>10.381064465766867</v>
      </c>
    </row>
    <row r="44" spans="1:17" x14ac:dyDescent="0.25">
      <c r="A44" s="150" t="s">
        <v>22</v>
      </c>
      <c r="B44" s="87">
        <v>0.84206974790059408</v>
      </c>
      <c r="C44" s="87">
        <v>0.71508413793103454</v>
      </c>
      <c r="D44" s="87">
        <v>0.42140764890282129</v>
      </c>
      <c r="E44" s="87">
        <v>0.55695760183238707</v>
      </c>
      <c r="F44" s="87">
        <v>0.93290407523510965</v>
      </c>
      <c r="G44" s="87">
        <v>1.3782661018485658</v>
      </c>
      <c r="H44" s="87">
        <v>2.1967561128526647</v>
      </c>
      <c r="I44" s="87">
        <v>0.71454394984326031</v>
      </c>
      <c r="J44" s="87">
        <v>0.7824601880877744</v>
      </c>
      <c r="K44" s="87">
        <v>0.87273103448275868</v>
      </c>
      <c r="L44" s="87">
        <v>1.495088874792724</v>
      </c>
      <c r="M44" s="87">
        <v>1.4248503154677743</v>
      </c>
      <c r="N44" s="87">
        <v>0.6829028042646389</v>
      </c>
      <c r="O44" s="87">
        <v>0.35576391397973089</v>
      </c>
      <c r="P44" s="87">
        <v>0.60557235403953724</v>
      </c>
      <c r="Q44" s="87">
        <v>0.49057586370589751</v>
      </c>
    </row>
    <row r="45" spans="1:17" x14ac:dyDescent="0.25">
      <c r="A45" s="152" t="s">
        <v>316</v>
      </c>
      <c r="B45" s="264">
        <v>3.83525206274591E-2</v>
      </c>
      <c r="C45" s="264">
        <v>1.1949677526674545E-2</v>
      </c>
      <c r="D45" s="264">
        <v>0.49257016822039162</v>
      </c>
      <c r="E45" s="264">
        <v>0.18211099190028507</v>
      </c>
      <c r="F45" s="264">
        <v>0.8691480031142389</v>
      </c>
      <c r="G45" s="264">
        <v>0.49763501222384976</v>
      </c>
      <c r="H45" s="264">
        <v>0.84378261301577784</v>
      </c>
      <c r="I45" s="264">
        <v>9.3684067767618562E-2</v>
      </c>
      <c r="J45" s="264">
        <v>1.2896124600640355</v>
      </c>
      <c r="K45" s="264">
        <v>1.1790063051064397</v>
      </c>
      <c r="L45" s="264">
        <v>0.6026916173945106</v>
      </c>
      <c r="M45" s="264">
        <v>0.90278354274689498</v>
      </c>
      <c r="N45" s="264">
        <v>1.1411307224577989</v>
      </c>
      <c r="O45" s="264">
        <v>1.4138243329989175</v>
      </c>
      <c r="P45" s="264">
        <v>1.2243152282909082</v>
      </c>
      <c r="Q45" s="264">
        <v>1.3490131484447867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0.51600649300337997</v>
      </c>
      <c r="C47" s="242">
        <v>0.16077460078714906</v>
      </c>
      <c r="D47" s="242">
        <v>6.6271890583252189</v>
      </c>
      <c r="E47" s="242">
        <v>2.4501767479802457</v>
      </c>
      <c r="F47" s="242">
        <v>11.693781937940436</v>
      </c>
      <c r="G47" s="242">
        <v>6.6953330120752232</v>
      </c>
      <c r="H47" s="242">
        <v>11.352508254379766</v>
      </c>
      <c r="I47" s="242">
        <v>1.2604539797691658</v>
      </c>
      <c r="J47" s="242">
        <v>17.350838796620476</v>
      </c>
      <c r="K47" s="242">
        <v>15.862709902078022</v>
      </c>
      <c r="L47" s="242">
        <v>8.1087965736368339</v>
      </c>
      <c r="M47" s="242">
        <v>12.146324732055946</v>
      </c>
      <c r="N47" s="242">
        <v>15.353120277895876</v>
      </c>
      <c r="O47" s="242">
        <v>19.022023164529291</v>
      </c>
      <c r="P47" s="242">
        <v>16.472309953695962</v>
      </c>
      <c r="Q47" s="242">
        <v>18.150033748917636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0.99999999999999989</v>
      </c>
      <c r="D51" s="77">
        <f t="shared" si="0"/>
        <v>0.99999999999999989</v>
      </c>
      <c r="E51" s="77">
        <f t="shared" si="0"/>
        <v>0.99999999999999989</v>
      </c>
      <c r="F51" s="77">
        <f t="shared" si="0"/>
        <v>1</v>
      </c>
      <c r="G51" s="77">
        <f t="shared" si="0"/>
        <v>1.0000000000000002</v>
      </c>
      <c r="H51" s="77">
        <f t="shared" si="0"/>
        <v>1.0000000000000002</v>
      </c>
      <c r="I51" s="77">
        <f t="shared" si="0"/>
        <v>1.0000000000000002</v>
      </c>
      <c r="J51" s="77">
        <f t="shared" si="0"/>
        <v>0.99999999999999989</v>
      </c>
      <c r="K51" s="77">
        <f t="shared" si="0"/>
        <v>1</v>
      </c>
      <c r="L51" s="77">
        <f t="shared" si="0"/>
        <v>1.0000000000000002</v>
      </c>
      <c r="M51" s="77">
        <f t="shared" si="0"/>
        <v>0.99999999999999989</v>
      </c>
      <c r="N51" s="77">
        <f t="shared" si="0"/>
        <v>1</v>
      </c>
      <c r="O51" s="77">
        <f t="shared" si="0"/>
        <v>1</v>
      </c>
      <c r="P51" s="77">
        <f t="shared" si="0"/>
        <v>1</v>
      </c>
      <c r="Q51" s="77">
        <f t="shared" si="0"/>
        <v>1</v>
      </c>
    </row>
    <row r="52" spans="1:17" x14ac:dyDescent="0.25">
      <c r="A52" s="132" t="s">
        <v>83</v>
      </c>
      <c r="B52" s="203">
        <f t="shared" ref="B52:Q52" si="1">IF(B$6=0,0,B$6/B$5)</f>
        <v>1.2118832489064341E-2</v>
      </c>
      <c r="C52" s="203">
        <f t="shared" si="1"/>
        <v>1.2118832489064341E-2</v>
      </c>
      <c r="D52" s="203">
        <f t="shared" si="1"/>
        <v>1.2118832489064341E-2</v>
      </c>
      <c r="E52" s="203">
        <f t="shared" si="1"/>
        <v>1.2118832489064339E-2</v>
      </c>
      <c r="F52" s="203">
        <f t="shared" si="1"/>
        <v>1.2118832489064342E-2</v>
      </c>
      <c r="G52" s="203">
        <f t="shared" si="1"/>
        <v>1.2118832489064342E-2</v>
      </c>
      <c r="H52" s="203">
        <f t="shared" si="1"/>
        <v>1.2118832489064342E-2</v>
      </c>
      <c r="I52" s="203">
        <f t="shared" si="1"/>
        <v>1.2118832489064341E-2</v>
      </c>
      <c r="J52" s="203">
        <f t="shared" si="1"/>
        <v>1.2118832489064341E-2</v>
      </c>
      <c r="K52" s="203">
        <f t="shared" si="1"/>
        <v>1.2118832489064337E-2</v>
      </c>
      <c r="L52" s="203">
        <f t="shared" si="1"/>
        <v>1.2118832489064341E-2</v>
      </c>
      <c r="M52" s="203">
        <f t="shared" si="1"/>
        <v>1.2118832489064342E-2</v>
      </c>
      <c r="N52" s="203">
        <f t="shared" si="1"/>
        <v>1.2118832489064341E-2</v>
      </c>
      <c r="O52" s="203">
        <f t="shared" si="1"/>
        <v>1.2118832489064341E-2</v>
      </c>
      <c r="P52" s="203">
        <f t="shared" si="1"/>
        <v>1.2118832489064344E-2</v>
      </c>
      <c r="Q52" s="203">
        <f t="shared" si="1"/>
        <v>1.2118832489064341E-2</v>
      </c>
    </row>
    <row r="53" spans="1:17" x14ac:dyDescent="0.25">
      <c r="A53" s="76" t="s">
        <v>82</v>
      </c>
      <c r="B53" s="202">
        <f t="shared" ref="B53:Q53" si="2">IF(B$7=0,0,B$7/B$5)</f>
        <v>1.3172644009852545E-2</v>
      </c>
      <c r="C53" s="202">
        <f t="shared" si="2"/>
        <v>1.3172644009852545E-2</v>
      </c>
      <c r="D53" s="202">
        <f t="shared" si="2"/>
        <v>1.3172644009852548E-2</v>
      </c>
      <c r="E53" s="202">
        <f t="shared" si="2"/>
        <v>1.3172644009852545E-2</v>
      </c>
      <c r="F53" s="202">
        <f t="shared" si="2"/>
        <v>1.317264400985255E-2</v>
      </c>
      <c r="G53" s="202">
        <f t="shared" si="2"/>
        <v>1.3172644009852548E-2</v>
      </c>
      <c r="H53" s="202">
        <f t="shared" si="2"/>
        <v>1.3172644009852548E-2</v>
      </c>
      <c r="I53" s="202">
        <f t="shared" si="2"/>
        <v>1.3172644009852545E-2</v>
      </c>
      <c r="J53" s="202">
        <f t="shared" si="2"/>
        <v>1.3172644009852547E-2</v>
      </c>
      <c r="K53" s="202">
        <f t="shared" si="2"/>
        <v>1.3172644009852545E-2</v>
      </c>
      <c r="L53" s="202">
        <f t="shared" si="2"/>
        <v>1.3172644009852547E-2</v>
      </c>
      <c r="M53" s="202">
        <f t="shared" si="2"/>
        <v>1.3172644009852548E-2</v>
      </c>
      <c r="N53" s="202">
        <f t="shared" si="2"/>
        <v>1.3172644009852547E-2</v>
      </c>
      <c r="O53" s="202">
        <f t="shared" si="2"/>
        <v>1.3172644009852547E-2</v>
      </c>
      <c r="P53" s="202">
        <f t="shared" si="2"/>
        <v>1.317264400985255E-2</v>
      </c>
      <c r="Q53" s="202">
        <f t="shared" si="2"/>
        <v>1.3172644009852547E-2</v>
      </c>
    </row>
    <row r="54" spans="1:17" x14ac:dyDescent="0.25">
      <c r="A54" s="76" t="s">
        <v>81</v>
      </c>
      <c r="B54" s="202">
        <f t="shared" ref="B54:Q54" si="3">IF(B$8=0,0,B$8/B$5)</f>
        <v>3.2668157144434315E-2</v>
      </c>
      <c r="C54" s="202">
        <f t="shared" si="3"/>
        <v>3.2668157144434315E-2</v>
      </c>
      <c r="D54" s="202">
        <f t="shared" si="3"/>
        <v>3.2668157144434315E-2</v>
      </c>
      <c r="E54" s="202">
        <f t="shared" si="3"/>
        <v>3.2668157144434308E-2</v>
      </c>
      <c r="F54" s="202">
        <f t="shared" si="3"/>
        <v>3.2668157144434322E-2</v>
      </c>
      <c r="G54" s="202">
        <f t="shared" si="3"/>
        <v>3.2668157144434315E-2</v>
      </c>
      <c r="H54" s="202">
        <f t="shared" si="3"/>
        <v>3.2668157144434315E-2</v>
      </c>
      <c r="I54" s="202">
        <f t="shared" si="3"/>
        <v>3.2668157144434315E-2</v>
      </c>
      <c r="J54" s="202">
        <f t="shared" si="3"/>
        <v>3.2668157144434315E-2</v>
      </c>
      <c r="K54" s="202">
        <f t="shared" si="3"/>
        <v>3.2668157144434308E-2</v>
      </c>
      <c r="L54" s="202">
        <f t="shared" si="3"/>
        <v>3.2668157144434315E-2</v>
      </c>
      <c r="M54" s="202">
        <f t="shared" si="3"/>
        <v>3.2668157144434322E-2</v>
      </c>
      <c r="N54" s="202">
        <f t="shared" si="3"/>
        <v>3.2668157144434315E-2</v>
      </c>
      <c r="O54" s="202">
        <f t="shared" si="3"/>
        <v>3.2668157144434315E-2</v>
      </c>
      <c r="P54" s="202">
        <f t="shared" si="3"/>
        <v>3.2668157144434322E-2</v>
      </c>
      <c r="Q54" s="202">
        <f t="shared" si="3"/>
        <v>3.2668157144434315E-2</v>
      </c>
    </row>
    <row r="55" spans="1:17" x14ac:dyDescent="0.25">
      <c r="A55" s="76" t="s">
        <v>80</v>
      </c>
      <c r="B55" s="202">
        <f t="shared" ref="B55:Q55" si="4">IF(B$9=0,0,B$9/B$5)</f>
        <v>3.5970306609556545E-2</v>
      </c>
      <c r="C55" s="202">
        <f t="shared" si="4"/>
        <v>2.0069298259836381E-2</v>
      </c>
      <c r="D55" s="202">
        <f t="shared" si="4"/>
        <v>0.10011209447487934</v>
      </c>
      <c r="E55" s="202">
        <f t="shared" si="4"/>
        <v>0.10011209447487933</v>
      </c>
      <c r="F55" s="202">
        <f t="shared" si="4"/>
        <v>0.10011209447487936</v>
      </c>
      <c r="G55" s="202">
        <f t="shared" si="4"/>
        <v>0.10011209447487936</v>
      </c>
      <c r="H55" s="202">
        <f t="shared" si="4"/>
        <v>0.10011209447487936</v>
      </c>
      <c r="I55" s="202">
        <f t="shared" si="4"/>
        <v>0.10011209447487934</v>
      </c>
      <c r="J55" s="202">
        <f t="shared" si="4"/>
        <v>0.10011209447487934</v>
      </c>
      <c r="K55" s="202">
        <f t="shared" si="4"/>
        <v>0.10011209447487933</v>
      </c>
      <c r="L55" s="202">
        <f t="shared" si="4"/>
        <v>0.10011209447487934</v>
      </c>
      <c r="M55" s="202">
        <f t="shared" si="4"/>
        <v>0.10011209447487936</v>
      </c>
      <c r="N55" s="202">
        <f t="shared" si="4"/>
        <v>0.10011209447487936</v>
      </c>
      <c r="O55" s="202">
        <f t="shared" si="4"/>
        <v>0.10011209447487934</v>
      </c>
      <c r="P55" s="202">
        <f t="shared" si="4"/>
        <v>0.10011209447487937</v>
      </c>
      <c r="Q55" s="202">
        <f t="shared" si="4"/>
        <v>0.10011209447487934</v>
      </c>
    </row>
    <row r="56" spans="1:17" x14ac:dyDescent="0.25">
      <c r="A56" s="129" t="s">
        <v>79</v>
      </c>
      <c r="B56" s="201">
        <f t="shared" ref="B56:Q56" si="5">IF(B$10=0,0,B$10/B$5)</f>
        <v>2.2130041936552276E-2</v>
      </c>
      <c r="C56" s="201">
        <f t="shared" si="5"/>
        <v>2.2130041936552276E-2</v>
      </c>
      <c r="D56" s="201">
        <f t="shared" si="5"/>
        <v>2.2130041936552276E-2</v>
      </c>
      <c r="E56" s="201">
        <f t="shared" si="5"/>
        <v>2.2130041936552269E-2</v>
      </c>
      <c r="F56" s="201">
        <f t="shared" si="5"/>
        <v>2.2130041936552283E-2</v>
      </c>
      <c r="G56" s="201">
        <f t="shared" si="5"/>
        <v>2.213004193655228E-2</v>
      </c>
      <c r="H56" s="201">
        <f t="shared" si="5"/>
        <v>2.2130041936552283E-2</v>
      </c>
      <c r="I56" s="201">
        <f t="shared" si="5"/>
        <v>2.2130041936552276E-2</v>
      </c>
      <c r="J56" s="201">
        <f t="shared" si="5"/>
        <v>2.2130041936552276E-2</v>
      </c>
      <c r="K56" s="201">
        <f t="shared" si="5"/>
        <v>2.2130041936552269E-2</v>
      </c>
      <c r="L56" s="201">
        <f t="shared" si="5"/>
        <v>2.2130041936552276E-2</v>
      </c>
      <c r="M56" s="201">
        <f t="shared" si="5"/>
        <v>2.213004193655228E-2</v>
      </c>
      <c r="N56" s="201">
        <f t="shared" si="5"/>
        <v>2.2130041936552276E-2</v>
      </c>
      <c r="O56" s="201">
        <f t="shared" si="5"/>
        <v>2.213004193655228E-2</v>
      </c>
      <c r="P56" s="201">
        <f t="shared" si="5"/>
        <v>2.213004193655228E-2</v>
      </c>
      <c r="Q56" s="201">
        <f t="shared" si="5"/>
        <v>2.2130041936552276E-2</v>
      </c>
    </row>
    <row r="57" spans="1:17" x14ac:dyDescent="0.25">
      <c r="A57" s="127" t="s">
        <v>314</v>
      </c>
      <c r="B57" s="200">
        <f t="shared" ref="B57:Q57" si="6">IF(B$15=0,0,B$15/B$5)</f>
        <v>0.60677537897860179</v>
      </c>
      <c r="C57" s="200">
        <f t="shared" si="6"/>
        <v>0.58345109248212079</v>
      </c>
      <c r="D57" s="200">
        <f t="shared" si="6"/>
        <v>0.5834510924821209</v>
      </c>
      <c r="E57" s="200">
        <f t="shared" si="6"/>
        <v>0.59172782263737722</v>
      </c>
      <c r="F57" s="200">
        <f t="shared" si="6"/>
        <v>0.5834510924821209</v>
      </c>
      <c r="G57" s="200">
        <f t="shared" si="6"/>
        <v>0.5834510924821209</v>
      </c>
      <c r="H57" s="200">
        <f t="shared" si="6"/>
        <v>0.5834510924821209</v>
      </c>
      <c r="I57" s="200">
        <f t="shared" si="6"/>
        <v>0.58345109248212079</v>
      </c>
      <c r="J57" s="200">
        <f t="shared" si="6"/>
        <v>0.58345109248212068</v>
      </c>
      <c r="K57" s="200">
        <f t="shared" si="6"/>
        <v>0.58345109248212079</v>
      </c>
      <c r="L57" s="200">
        <f t="shared" si="6"/>
        <v>0.58345109248212079</v>
      </c>
      <c r="M57" s="200">
        <f t="shared" si="6"/>
        <v>0.5834510924821209</v>
      </c>
      <c r="N57" s="200">
        <f t="shared" si="6"/>
        <v>0.5834510924821209</v>
      </c>
      <c r="O57" s="200">
        <f t="shared" si="6"/>
        <v>0.58345109248212079</v>
      </c>
      <c r="P57" s="200">
        <f t="shared" si="6"/>
        <v>0.5834510924821209</v>
      </c>
      <c r="Q57" s="200">
        <f t="shared" si="6"/>
        <v>0.58345109248212079</v>
      </c>
    </row>
    <row r="58" spans="1:17" x14ac:dyDescent="0.25">
      <c r="A58" s="127" t="s">
        <v>313</v>
      </c>
      <c r="B58" s="200">
        <f t="shared" ref="B58:Q58" si="7">IF(B$26=0,0,B$26/B$5)</f>
        <v>2.616544648507883E-3</v>
      </c>
      <c r="C58" s="200">
        <f t="shared" si="7"/>
        <v>7.4605877042040962E-4</v>
      </c>
      <c r="D58" s="200">
        <f t="shared" si="7"/>
        <v>2.8744079583952559E-2</v>
      </c>
      <c r="E58" s="200">
        <f t="shared" si="7"/>
        <v>1.7635217397697835E-2</v>
      </c>
      <c r="F58" s="200">
        <f t="shared" si="7"/>
        <v>4.44001384282618E-2</v>
      </c>
      <c r="G58" s="200">
        <f t="shared" si="7"/>
        <v>2.8885830502393139E-2</v>
      </c>
      <c r="H58" s="200">
        <f t="shared" si="7"/>
        <v>4.0597991275296508E-2</v>
      </c>
      <c r="I58" s="200">
        <f t="shared" si="7"/>
        <v>3.4553472399212293E-3</v>
      </c>
      <c r="J58" s="200">
        <f t="shared" si="7"/>
        <v>6.0952275505270451E-2</v>
      </c>
      <c r="K58" s="200">
        <f t="shared" si="7"/>
        <v>7.12116644051803E-2</v>
      </c>
      <c r="L58" s="200">
        <f t="shared" si="7"/>
        <v>2.6773882150053118E-2</v>
      </c>
      <c r="M58" s="200">
        <f t="shared" si="7"/>
        <v>4.6861374799761484E-2</v>
      </c>
      <c r="N58" s="200">
        <f t="shared" si="7"/>
        <v>5.2518966062806857E-2</v>
      </c>
      <c r="O58" s="200">
        <f t="shared" si="7"/>
        <v>6.3801238319844314E-2</v>
      </c>
      <c r="P58" s="200">
        <f t="shared" si="7"/>
        <v>5.2209806474515119E-2</v>
      </c>
      <c r="Q58" s="200">
        <f t="shared" si="7"/>
        <v>5.4486668944239175E-2</v>
      </c>
    </row>
    <row r="59" spans="1:17" x14ac:dyDescent="0.25">
      <c r="A59" s="127" t="s">
        <v>312</v>
      </c>
      <c r="B59" s="200">
        <f t="shared" ref="B59:Q59" si="8">IF(B$27=0,0,B$27/B$5)</f>
        <v>0.27153922336421654</v>
      </c>
      <c r="C59" s="200">
        <f t="shared" si="8"/>
        <v>0.31478595166722817</v>
      </c>
      <c r="D59" s="200">
        <f t="shared" si="8"/>
        <v>0.17454907489642071</v>
      </c>
      <c r="E59" s="200">
        <f t="shared" si="8"/>
        <v>0.19015573813442543</v>
      </c>
      <c r="F59" s="200">
        <f t="shared" si="8"/>
        <v>0.14088947897224552</v>
      </c>
      <c r="G59" s="200">
        <f t="shared" si="8"/>
        <v>0.1742443188474026</v>
      </c>
      <c r="H59" s="200">
        <f t="shared" si="8"/>
        <v>0.14906386935272029</v>
      </c>
      <c r="I59" s="200">
        <f t="shared" si="8"/>
        <v>0.22891834628199165</v>
      </c>
      <c r="J59" s="200">
        <f t="shared" si="8"/>
        <v>0.10530336811036796</v>
      </c>
      <c r="K59" s="200">
        <f t="shared" si="8"/>
        <v>8.3246291790330051E-2</v>
      </c>
      <c r="L59" s="200">
        <f t="shared" si="8"/>
        <v>0.17878488227140446</v>
      </c>
      <c r="M59" s="200">
        <f t="shared" si="8"/>
        <v>0.13559796706861751</v>
      </c>
      <c r="N59" s="200">
        <f t="shared" si="8"/>
        <v>0.12343448213847054</v>
      </c>
      <c r="O59" s="200">
        <f t="shared" si="8"/>
        <v>9.9178267400465217E-2</v>
      </c>
      <c r="P59" s="200">
        <f t="shared" si="8"/>
        <v>0.12409915687695153</v>
      </c>
      <c r="Q59" s="200">
        <f t="shared" si="8"/>
        <v>0.11920403790301598</v>
      </c>
    </row>
    <row r="60" spans="1:17" x14ac:dyDescent="0.25">
      <c r="A60" s="142" t="s">
        <v>318</v>
      </c>
      <c r="B60" s="199">
        <f t="shared" ref="B60:Q60" si="9">IF(B$28=0,0,B$28/B$5)</f>
        <v>0.2238483795455031</v>
      </c>
      <c r="C60" s="199">
        <f t="shared" si="9"/>
        <v>0.26725497843638552</v>
      </c>
      <c r="D60" s="199">
        <f t="shared" si="9"/>
        <v>0.12462510843365221</v>
      </c>
      <c r="E60" s="199">
        <f t="shared" si="9"/>
        <v>0.14118124707219154</v>
      </c>
      <c r="F60" s="199">
        <f t="shared" si="9"/>
        <v>8.9627387821929194E-2</v>
      </c>
      <c r="G60" s="199">
        <f t="shared" si="9"/>
        <v>0.1243082369215195</v>
      </c>
      <c r="H60" s="199">
        <f t="shared" si="9"/>
        <v>9.8126748044537748E-2</v>
      </c>
      <c r="I60" s="199">
        <f t="shared" si="9"/>
        <v>0.18115580993409761</v>
      </c>
      <c r="J60" s="199">
        <f t="shared" si="9"/>
        <v>5.262656438936715E-2</v>
      </c>
      <c r="K60" s="199">
        <f t="shared" si="9"/>
        <v>2.9692617223183091E-2</v>
      </c>
      <c r="L60" s="199">
        <f t="shared" si="9"/>
        <v>0.12902930875170426</v>
      </c>
      <c r="M60" s="199">
        <f t="shared" si="9"/>
        <v>8.4125513835267035E-2</v>
      </c>
      <c r="N60" s="199">
        <f t="shared" si="9"/>
        <v>7.1478474096312763E-2</v>
      </c>
      <c r="O60" s="199">
        <f t="shared" si="9"/>
        <v>4.6257962584201673E-2</v>
      </c>
      <c r="P60" s="199">
        <f t="shared" si="9"/>
        <v>7.2169572731228954E-2</v>
      </c>
      <c r="Q60" s="199">
        <f t="shared" si="9"/>
        <v>6.7079850127402432E-2</v>
      </c>
    </row>
    <row r="61" spans="1:17" x14ac:dyDescent="0.25">
      <c r="A61" s="142" t="s">
        <v>317</v>
      </c>
      <c r="B61" s="199">
        <f t="shared" ref="B61:Q61" si="10">IF(B$34=0,0,B$34/B$5)</f>
        <v>4.7467207523969143E-2</v>
      </c>
      <c r="C61" s="199">
        <f t="shared" si="10"/>
        <v>4.746720752396915E-2</v>
      </c>
      <c r="D61" s="199">
        <f t="shared" si="10"/>
        <v>4.7467207523969157E-2</v>
      </c>
      <c r="E61" s="199">
        <f t="shared" si="10"/>
        <v>4.7467207523969143E-2</v>
      </c>
      <c r="F61" s="199">
        <f t="shared" si="10"/>
        <v>4.7467207523969157E-2</v>
      </c>
      <c r="G61" s="199">
        <f t="shared" si="10"/>
        <v>4.746720752396915E-2</v>
      </c>
      <c r="H61" s="199">
        <f t="shared" si="10"/>
        <v>4.7467207523969164E-2</v>
      </c>
      <c r="I61" s="199">
        <f t="shared" si="10"/>
        <v>4.746720752396915E-2</v>
      </c>
      <c r="J61" s="199">
        <f t="shared" si="10"/>
        <v>4.746720752396915E-2</v>
      </c>
      <c r="K61" s="199">
        <f t="shared" si="10"/>
        <v>4.7467207523969143E-2</v>
      </c>
      <c r="L61" s="199">
        <f t="shared" si="10"/>
        <v>4.7467207523969157E-2</v>
      </c>
      <c r="M61" s="199">
        <f t="shared" si="10"/>
        <v>4.746720752396915E-2</v>
      </c>
      <c r="N61" s="199">
        <f t="shared" si="10"/>
        <v>4.746720752396915E-2</v>
      </c>
      <c r="O61" s="199">
        <f t="shared" si="10"/>
        <v>4.746720752396915E-2</v>
      </c>
      <c r="P61" s="199">
        <f t="shared" si="10"/>
        <v>4.7467207523969157E-2</v>
      </c>
      <c r="Q61" s="199">
        <f t="shared" si="10"/>
        <v>4.746720752396915E-2</v>
      </c>
    </row>
    <row r="62" spans="1:17" x14ac:dyDescent="0.25">
      <c r="A62" s="142" t="s">
        <v>316</v>
      </c>
      <c r="B62" s="199">
        <f t="shared" ref="B62:Q62" si="11">IF(B$45=0,0,B$45/B$5)</f>
        <v>2.2363629474426351E-4</v>
      </c>
      <c r="C62" s="199">
        <f t="shared" si="11"/>
        <v>6.3765706873539286E-5</v>
      </c>
      <c r="D62" s="199">
        <f t="shared" si="11"/>
        <v>2.4567589387993641E-3</v>
      </c>
      <c r="E62" s="199">
        <f t="shared" si="11"/>
        <v>1.5072835382647723E-3</v>
      </c>
      <c r="F62" s="199">
        <f t="shared" si="11"/>
        <v>3.7948836263471627E-3</v>
      </c>
      <c r="G62" s="199">
        <f t="shared" si="11"/>
        <v>2.4688744019139433E-3</v>
      </c>
      <c r="H62" s="199">
        <f t="shared" si="11"/>
        <v>3.4699137842133763E-3</v>
      </c>
      <c r="I62" s="199">
        <f t="shared" si="11"/>
        <v>2.953288239248914E-4</v>
      </c>
      <c r="J62" s="199">
        <f t="shared" si="11"/>
        <v>5.2095961970316631E-3</v>
      </c>
      <c r="K62" s="199">
        <f t="shared" si="11"/>
        <v>6.0864670431778033E-3</v>
      </c>
      <c r="L62" s="199">
        <f t="shared" si="11"/>
        <v>2.2883659957310359E-3</v>
      </c>
      <c r="M62" s="199">
        <f t="shared" si="11"/>
        <v>4.0052457093813229E-3</v>
      </c>
      <c r="N62" s="199">
        <f t="shared" si="11"/>
        <v>4.4888005181886207E-3</v>
      </c>
      <c r="O62" s="199">
        <f t="shared" si="11"/>
        <v>5.4530972922943854E-3</v>
      </c>
      <c r="P62" s="199">
        <f t="shared" si="11"/>
        <v>4.4623766217534288E-3</v>
      </c>
      <c r="Q62" s="199">
        <f t="shared" si="11"/>
        <v>4.6569802516443744E-3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3.0088708192138156E-3</v>
      </c>
      <c r="C64" s="276">
        <f t="shared" si="13"/>
        <v>8.5792324049071059E-4</v>
      </c>
      <c r="D64" s="276">
        <f t="shared" si="13"/>
        <v>3.3053982982722982E-2</v>
      </c>
      <c r="E64" s="276">
        <f t="shared" si="13"/>
        <v>2.0279451775716547E-2</v>
      </c>
      <c r="F64" s="276">
        <f t="shared" si="13"/>
        <v>5.1057520062588922E-2</v>
      </c>
      <c r="G64" s="276">
        <f t="shared" si="13"/>
        <v>3.3216988113300767E-2</v>
      </c>
      <c r="H64" s="276">
        <f t="shared" si="13"/>
        <v>4.6685276835079663E-2</v>
      </c>
      <c r="I64" s="276">
        <f t="shared" si="13"/>
        <v>3.9734439411835878E-3</v>
      </c>
      <c r="J64" s="276">
        <f t="shared" si="13"/>
        <v>7.0091493847457956E-2</v>
      </c>
      <c r="K64" s="276">
        <f t="shared" si="13"/>
        <v>8.1889181267586028E-2</v>
      </c>
      <c r="L64" s="276">
        <f t="shared" si="13"/>
        <v>3.0788373041638846E-2</v>
      </c>
      <c r="M64" s="276">
        <f t="shared" si="13"/>
        <v>5.3887795594717215E-2</v>
      </c>
      <c r="N64" s="276">
        <f t="shared" si="13"/>
        <v>6.0393689261818907E-2</v>
      </c>
      <c r="O64" s="276">
        <f t="shared" si="13"/>
        <v>7.3367631742786807E-2</v>
      </c>
      <c r="P64" s="276">
        <f t="shared" si="13"/>
        <v>6.0038174111629664E-2</v>
      </c>
      <c r="Q64" s="276">
        <f t="shared" si="13"/>
        <v>6.2656430615841252E-2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276.49775491117236</v>
      </c>
      <c r="C68" s="230">
        <f t="shared" si="14"/>
        <v>273.34327073485281</v>
      </c>
      <c r="D68" s="230">
        <f t="shared" si="14"/>
        <v>261.36491132646694</v>
      </c>
      <c r="E68" s="230">
        <f t="shared" si="14"/>
        <v>262.02506097842041</v>
      </c>
      <c r="F68" s="230">
        <f t="shared" si="14"/>
        <v>246.52379634227347</v>
      </c>
      <c r="G68" s="230">
        <f t="shared" si="14"/>
        <v>243.62629120963442</v>
      </c>
      <c r="H68" s="230">
        <f t="shared" si="14"/>
        <v>240.32839879544682</v>
      </c>
      <c r="I68" s="230">
        <f t="shared" si="14"/>
        <v>256.03392644729274</v>
      </c>
      <c r="J68" s="230">
        <f t="shared" si="14"/>
        <v>235.70194279631104</v>
      </c>
      <c r="K68" s="230">
        <f t="shared" si="14"/>
        <v>234.30371657780003</v>
      </c>
      <c r="L68" s="230">
        <f t="shared" si="14"/>
        <v>243.88065718997754</v>
      </c>
      <c r="M68" s="230">
        <f t="shared" si="14"/>
        <v>235.7847795354447</v>
      </c>
      <c r="N68" s="230">
        <f t="shared" si="14"/>
        <v>238.2392871900586</v>
      </c>
      <c r="O68" s="230">
        <f t="shared" si="14"/>
        <v>236.83216904043624</v>
      </c>
      <c r="P68" s="230">
        <f t="shared" si="14"/>
        <v>240.47308137080583</v>
      </c>
      <c r="Q68" s="230">
        <f t="shared" si="14"/>
        <v>238.70467466793312</v>
      </c>
    </row>
    <row r="69" spans="1:17" x14ac:dyDescent="0.25">
      <c r="A69" s="132" t="s">
        <v>83</v>
      </c>
      <c r="B69" s="275">
        <f>IF(B$6=0,0,B$6/WWP!B$5*1000)</f>
        <v>3.350829975370865</v>
      </c>
      <c r="C69" s="275">
        <f>IF(C$6=0,0,C$6/WWP!C$5*1000)</f>
        <v>3.3126013100486444</v>
      </c>
      <c r="D69" s="275">
        <f>IF(D$6=0,0,D$6/WWP!D$5*1000)</f>
        <v>3.1674375788846083</v>
      </c>
      <c r="E69" s="275">
        <f>IF(E$6=0,0,E$6/WWP!E$5*1000)</f>
        <v>3.1754378219343464</v>
      </c>
      <c r="F69" s="275">
        <f>IF(F$6=0,0,F$6/WWP!F$5*1000)</f>
        <v>2.9875805924402248</v>
      </c>
      <c r="G69" s="275">
        <f>IF(G$6=0,0,G$6/WWP!G$5*1000)</f>
        <v>2.9524662131015678</v>
      </c>
      <c r="H69" s="275">
        <f>IF(H$6=0,0,H$6/WWP!H$5*1000)</f>
        <v>2.9124996073670717</v>
      </c>
      <c r="I69" s="275">
        <f>IF(I$6=0,0,I$6/WWP!I$5*1000)</f>
        <v>3.1028322661321606</v>
      </c>
      <c r="J69" s="275">
        <f>IF(J$6=0,0,J$6/WWP!J$5*1000)</f>
        <v>2.8564323620955197</v>
      </c>
      <c r="K69" s="275">
        <f>IF(K$6=0,0,K$6/WWP!K$5*1000)</f>
        <v>2.8394874927715659</v>
      </c>
      <c r="L69" s="275">
        <f>IF(L$6=0,0,L$6/WWP!L$5*1000)</f>
        <v>2.9555488318082626</v>
      </c>
      <c r="M69" s="275">
        <f>IF(M$6=0,0,M$6/WWP!M$5*1000)</f>
        <v>2.8574362466610204</v>
      </c>
      <c r="N69" s="275">
        <f>IF(N$6=0,0,N$6/WWP!N$5*1000)</f>
        <v>2.8871820137704121</v>
      </c>
      <c r="O69" s="275">
        <f>IF(O$6=0,0,O$6/WWP!O$5*1000)</f>
        <v>2.8701293846228166</v>
      </c>
      <c r="P69" s="275">
        <f>IF(P$6=0,0,P$6/WWP!P$5*1000)</f>
        <v>2.914252991261935</v>
      </c>
      <c r="Q69" s="275">
        <f>IF(Q$6=0,0,Q$6/WWP!Q$5*1000)</f>
        <v>2.8928219666572819</v>
      </c>
    </row>
    <row r="70" spans="1:17" x14ac:dyDescent="0.25">
      <c r="A70" s="76" t="s">
        <v>82</v>
      </c>
      <c r="B70" s="274">
        <f>IF(B$7=0,0,B$7/WWP!B$5*1000)</f>
        <v>3.6422064949683324</v>
      </c>
      <c r="C70" s="274">
        <f>IF(C$7=0,0,C$7/WWP!C$5*1000)</f>
        <v>3.6006535978789618</v>
      </c>
      <c r="D70" s="274">
        <f>IF(D$7=0,0,D$7/WWP!D$5*1000)</f>
        <v>3.4428669335702269</v>
      </c>
      <c r="E70" s="274">
        <f>IF(E$7=0,0,E$7/WWP!E$5*1000)</f>
        <v>3.4515628499286377</v>
      </c>
      <c r="F70" s="274">
        <f>IF(F$7=0,0,F$7/WWP!F$5*1000)</f>
        <v>3.2473702091741585</v>
      </c>
      <c r="G70" s="274">
        <f>IF(G$7=0,0,G$7/WWP!G$5*1000)</f>
        <v>3.2092024055451827</v>
      </c>
      <c r="H70" s="274">
        <f>IF(H$7=0,0,H$7/WWP!H$5*1000)</f>
        <v>3.1657604427902957</v>
      </c>
      <c r="I70" s="274">
        <f>IF(I$7=0,0,I$7/WWP!I$5*1000)</f>
        <v>3.3726437675349574</v>
      </c>
      <c r="J70" s="274">
        <f>IF(J$7=0,0,J$7/WWP!J$5*1000)</f>
        <v>3.1048177848864351</v>
      </c>
      <c r="K70" s="274">
        <f>IF(K$7=0,0,K$7/WWP!K$5*1000)</f>
        <v>3.0863994486647459</v>
      </c>
      <c r="L70" s="274">
        <f>IF(L$7=0,0,L$7/WWP!L$5*1000)</f>
        <v>3.2125530780524603</v>
      </c>
      <c r="M70" s="274">
        <f>IF(M$7=0,0,M$7/WWP!M$5*1000)</f>
        <v>3.105908963761979</v>
      </c>
      <c r="N70" s="274">
        <f>IF(N$7=0,0,N$7/WWP!N$5*1000)</f>
        <v>3.1382413193156657</v>
      </c>
      <c r="O70" s="274">
        <f>IF(O$7=0,0,O$7/WWP!O$5*1000)</f>
        <v>3.1197058528508879</v>
      </c>
      <c r="P70" s="274">
        <f>IF(P$7=0,0,P$7/WWP!P$5*1000)</f>
        <v>3.1676662948499299</v>
      </c>
      <c r="Q70" s="274">
        <f>IF(Q$7=0,0,Q$7/WWP!Q$5*1000)</f>
        <v>3.1443717028883502</v>
      </c>
    </row>
    <row r="71" spans="1:17" x14ac:dyDescent="0.25">
      <c r="A71" s="76" t="s">
        <v>81</v>
      </c>
      <c r="B71" s="274">
        <f>IF(B$8=0,0,B$8/WWP!B$5*1000)</f>
        <v>9.0326721075214635</v>
      </c>
      <c r="C71" s="274">
        <f>IF(C$8=0,0,C$8/WWP!C$5*1000)</f>
        <v>8.9296209227398258</v>
      </c>
      <c r="D71" s="274">
        <f>IF(D$8=0,0,D$8/WWP!D$5*1000)</f>
        <v>8.5383099952541635</v>
      </c>
      <c r="E71" s="274">
        <f>IF(E$8=0,0,E$8/WWP!E$5*1000)</f>
        <v>8.5598758678230222</v>
      </c>
      <c r="F71" s="274">
        <f>IF(F$8=0,0,F$8/WWP!F$5*1000)</f>
        <v>8.0534781187519116</v>
      </c>
      <c r="G71" s="274">
        <f>IF(G$8=0,0,G$8/WWP!G$5*1000)</f>
        <v>7.9588219657520529</v>
      </c>
      <c r="H71" s="274">
        <f>IF(H$8=0,0,H$8/WWP!H$5*1000)</f>
        <v>7.8510858981199334</v>
      </c>
      <c r="I71" s="274">
        <f>IF(I$8=0,0,I$8/WWP!I$5*1000)</f>
        <v>8.3641565434866951</v>
      </c>
      <c r="J71" s="274">
        <f>IF(J$8=0,0,J$8/WWP!J$5*1000)</f>
        <v>7.6999481065183595</v>
      </c>
      <c r="K71" s="274">
        <f>IF(K$8=0,0,K$8/WWP!K$5*1000)</f>
        <v>7.6542706326885694</v>
      </c>
      <c r="L71" s="274">
        <f>IF(L$8=0,0,L$8/WWP!L$5*1000)</f>
        <v>7.9671316335701015</v>
      </c>
      <c r="M71" s="274">
        <f>IF(M$8=0,0,M$8/WWP!M$5*1000)</f>
        <v>7.7026542301297081</v>
      </c>
      <c r="N71" s="274">
        <f>IF(N$8=0,0,N$8/WWP!N$5*1000)</f>
        <v>7.7828384719028509</v>
      </c>
      <c r="O71" s="274">
        <f>IF(O$8=0,0,O$8/WWP!O$5*1000)</f>
        <v>7.7368705150702031</v>
      </c>
      <c r="P71" s="274">
        <f>IF(P$8=0,0,P$8/WWP!P$5*1000)</f>
        <v>7.8558124112278263</v>
      </c>
      <c r="Q71" s="274">
        <f>IF(Q$8=0,0,Q$8/WWP!Q$5*1000)</f>
        <v>7.7980418231631088</v>
      </c>
    </row>
    <row r="72" spans="1:17" x14ac:dyDescent="0.25">
      <c r="A72" s="76" t="s">
        <v>80</v>
      </c>
      <c r="B72" s="274">
        <f>IF(B$9=0,0,B$9/WWP!B$5*1000)</f>
        <v>9.9457090210088896</v>
      </c>
      <c r="C72" s="274">
        <f>IF(C$9=0,0,C$9/WWP!C$5*1000)</f>
        <v>5.4858076276969667</v>
      </c>
      <c r="D72" s="274">
        <f>IF(D$9=0,0,D$9/WWP!D$5*1000)</f>
        <v>26.16578869513372</v>
      </c>
      <c r="E72" s="274">
        <f>IF(E$9=0,0,E$9/WWP!E$5*1000)</f>
        <v>26.231877659457641</v>
      </c>
      <c r="F72" s="274">
        <f>IF(F$9=0,0,F$9/WWP!F$5*1000)</f>
        <v>24.680013589723597</v>
      </c>
      <c r="G72" s="274">
        <f>IF(G$9=0,0,G$9/WWP!G$5*1000)</f>
        <v>24.389938282143383</v>
      </c>
      <c r="H72" s="274">
        <f>IF(H$9=0,0,H$9/WWP!H$5*1000)</f>
        <v>24.059779365206246</v>
      </c>
      <c r="I72" s="274">
        <f>IF(I$9=0,0,I$9/WWP!I$5*1000)</f>
        <v>25.632092633265675</v>
      </c>
      <c r="J72" s="274">
        <f>IF(J$9=0,0,J$9/WWP!J$5*1000)</f>
        <v>23.596615165136907</v>
      </c>
      <c r="K72" s="274">
        <f>IF(K$9=0,0,K$9/WWP!K$5*1000)</f>
        <v>23.456635809852067</v>
      </c>
      <c r="L72" s="274">
        <f>IF(L$9=0,0,L$9/WWP!L$5*1000)</f>
        <v>24.415403393198694</v>
      </c>
      <c r="M72" s="274">
        <f>IF(M$9=0,0,M$9/WWP!M$5*1000)</f>
        <v>23.604908124591041</v>
      </c>
      <c r="N72" s="274">
        <f>IF(N$9=0,0,N$9/WWP!N$5*1000)</f>
        <v>23.850634026799064</v>
      </c>
      <c r="O72" s="274">
        <f>IF(O$9=0,0,O$9/WWP!O$5*1000)</f>
        <v>23.709764481666745</v>
      </c>
      <c r="P72" s="274">
        <f>IF(P$9=0,0,P$9/WWP!P$5*1000)</f>
        <v>24.074263840859462</v>
      </c>
      <c r="Q72" s="274">
        <f>IF(Q$9=0,0,Q$9/WWP!Q$5*1000)</f>
        <v>23.89722494195146</v>
      </c>
    </row>
    <row r="73" spans="1:17" x14ac:dyDescent="0.25">
      <c r="A73" s="129" t="s">
        <v>79</v>
      </c>
      <c r="B73" s="273">
        <f>IF(B$10=0,0,B$10/WWP!B$5*1000)</f>
        <v>6.1189069115467989</v>
      </c>
      <c r="C73" s="273">
        <f>IF(C$10=0,0,C$10/WWP!C$5*1000)</f>
        <v>6.049098044436656</v>
      </c>
      <c r="D73" s="273">
        <f>IF(D$10=0,0,D$10/WWP!D$5*1000)</f>
        <v>5.7840164483979803</v>
      </c>
      <c r="E73" s="273">
        <f>IF(E$10=0,0,E$10/WWP!E$5*1000)</f>
        <v>5.7986255878801103</v>
      </c>
      <c r="F73" s="273">
        <f>IF(F$10=0,0,F$10/WWP!F$5*1000)</f>
        <v>5.4555819514125847</v>
      </c>
      <c r="G73" s="273">
        <f>IF(G$10=0,0,G$10/WWP!G$5*1000)</f>
        <v>5.3914600413159066</v>
      </c>
      <c r="H73" s="273">
        <f>IF(H$10=0,0,H$10/WWP!H$5*1000)</f>
        <v>5.3184775438876972</v>
      </c>
      <c r="I73" s="273">
        <f>IF(I$10=0,0,I$10/WWP!I$5*1000)</f>
        <v>5.6660415294587283</v>
      </c>
      <c r="J73" s="273">
        <f>IF(J$10=0,0,J$10/WWP!J$5*1000)</f>
        <v>5.2160938786092101</v>
      </c>
      <c r="K73" s="273">
        <f>IF(K$10=0,0,K$10/WWP!K$5*1000)</f>
        <v>5.1851510737567725</v>
      </c>
      <c r="L73" s="273">
        <f>IF(L$10=0,0,L$10/WWP!L$5*1000)</f>
        <v>5.3970891711281324</v>
      </c>
      <c r="M73" s="273">
        <f>IF(M$10=0,0,M$10/WWP!M$5*1000)</f>
        <v>5.2179270591201252</v>
      </c>
      <c r="N73" s="273">
        <f>IF(N$10=0,0,N$10/WWP!N$5*1000)</f>
        <v>5.2722454164503176</v>
      </c>
      <c r="O73" s="273">
        <f>IF(O$10=0,0,O$10/WWP!O$5*1000)</f>
        <v>5.2411058327894917</v>
      </c>
      <c r="P73" s="273">
        <f>IF(P$10=0,0,P$10/WWP!P$5*1000)</f>
        <v>5.3216793753478822</v>
      </c>
      <c r="Q73" s="273">
        <f>IF(Q$10=0,0,Q$10/WWP!Q$5*1000)</f>
        <v>5.2825444608524288</v>
      </c>
    </row>
    <row r="74" spans="1:17" x14ac:dyDescent="0.25">
      <c r="A74" s="127" t="s">
        <v>314</v>
      </c>
      <c r="B74" s="296">
        <f>IF(B$15=0,0,B$15/WWP!B$5*1000)</f>
        <v>167.77203002295917</v>
      </c>
      <c r="C74" s="296">
        <f>IF(C$15=0,0,C$15/WWP!C$5*1000)</f>
        <v>159.48242993288599</v>
      </c>
      <c r="D74" s="296">
        <f>IF(D$15=0,0,D$15/WWP!D$5*1000)</f>
        <v>152.4936430499198</v>
      </c>
      <c r="E74" s="296">
        <f>IF(E$15=0,0,E$15/WWP!E$5*1000)</f>
        <v>155.04751880918673</v>
      </c>
      <c r="F74" s="296">
        <f>IF(F$15=0,0,F$15/WWP!F$5*1000)</f>
        <v>143.83457829873933</v>
      </c>
      <c r="G74" s="296">
        <f>IF(G$15=0,0,G$15/WWP!G$5*1000)</f>
        <v>142.14402576362849</v>
      </c>
      <c r="H74" s="296">
        <f>IF(H$15=0,0,H$15/WWP!H$5*1000)</f>
        <v>140.21986683168225</v>
      </c>
      <c r="I74" s="296">
        <f>IF(I$15=0,0,I$15/WWP!I$5*1000)</f>
        <v>149.38327409815989</v>
      </c>
      <c r="J74" s="296">
        <f>IF(J$15=0,0,J$15/WWP!J$5*1000)</f>
        <v>137.52055602466601</v>
      </c>
      <c r="K74" s="296">
        <f>IF(K$15=0,0,K$15/WWP!K$5*1000)</f>
        <v>136.70475940993862</v>
      </c>
      <c r="L74" s="296">
        <f>IF(L$15=0,0,L$15/WWP!L$5*1000)</f>
        <v>142.29243587274999</v>
      </c>
      <c r="M74" s="296">
        <f>IF(M$15=0,0,M$15/WWP!M$5*1000)</f>
        <v>137.56888721061122</v>
      </c>
      <c r="N74" s="296">
        <f>IF(N$15=0,0,N$15/WWP!N$5*1000)</f>
        <v>139.00097238320146</v>
      </c>
      <c r="O74" s="296">
        <f>IF(O$15=0,0,O$15/WWP!O$5*1000)</f>
        <v>138.17998776155284</v>
      </c>
      <c r="P74" s="296">
        <f>IF(P$15=0,0,P$15/WWP!P$5*1000)</f>
        <v>140.30428203833861</v>
      </c>
      <c r="Q74" s="296">
        <f>IF(Q$15=0,0,Q$15/WWP!Q$5*1000)</f>
        <v>139.27250321559481</v>
      </c>
    </row>
    <row r="75" spans="1:17" x14ac:dyDescent="0.25">
      <c r="A75" s="127" t="s">
        <v>313</v>
      </c>
      <c r="B75" s="296">
        <f>IF(B$26=0,0,B$26/WWP!B$5*1000)</f>
        <v>0.72346872093727232</v>
      </c>
      <c r="C75" s="296">
        <f>IF(C$26=0,0,C$26/WWP!C$5*1000)</f>
        <v>0.20393014446713745</v>
      </c>
      <c r="D75" s="296">
        <f>IF(D$26=0,0,D$26/WWP!D$5*1000)</f>
        <v>7.512693811620669</v>
      </c>
      <c r="E75" s="296">
        <f>IF(E$26=0,0,E$26/WWP!E$5*1000)</f>
        <v>4.6208689139994759</v>
      </c>
      <c r="F75" s="296">
        <f>IF(F$26=0,0,F$26/WWP!F$5*1000)</f>
        <v>10.94569068345756</v>
      </c>
      <c r="G75" s="296">
        <f>IF(G$26=0,0,G$26/WWP!G$5*1000)</f>
        <v>7.0373477538081701</v>
      </c>
      <c r="H75" s="296">
        <f>IF(H$26=0,0,H$26/WWP!H$5*1000)</f>
        <v>9.756850237503528</v>
      </c>
      <c r="I75" s="296">
        <f>IF(I$26=0,0,I$26/WWP!I$5*1000)</f>
        <v>0.88468612107584788</v>
      </c>
      <c r="J75" s="296">
        <f>IF(J$26=0,0,J$26/WWP!J$5*1000)</f>
        <v>14.366569754448252</v>
      </c>
      <c r="K75" s="296">
        <f>IF(K$26=0,0,K$26/WWP!K$5*1000)</f>
        <v>16.685157633824776</v>
      </c>
      <c r="L75" s="296">
        <f>IF(L$26=0,0,L$26/WWP!L$5*1000)</f>
        <v>6.5296319742819646</v>
      </c>
      <c r="M75" s="296">
        <f>IF(M$26=0,0,M$26/WWP!M$5*1000)</f>
        <v>11.049198925889604</v>
      </c>
      <c r="N75" s="296">
        <f>IF(N$26=0,0,N$26/WWP!N$5*1000)</f>
        <v>12.512081038761982</v>
      </c>
      <c r="O75" s="296">
        <f>IF(O$26=0,0,O$26/WWP!O$5*1000)</f>
        <v>15.110185658754526</v>
      </c>
      <c r="P75" s="296">
        <f>IF(P$26=0,0,P$26/WWP!P$5*1000)</f>
        <v>12.5550530407001</v>
      </c>
      <c r="Q75" s="296">
        <f>IF(Q$26=0,0,Q$26/WWP!Q$5*1000)</f>
        <v>13.006222584073987</v>
      </c>
    </row>
    <row r="76" spans="1:17" x14ac:dyDescent="0.25">
      <c r="A76" s="127" t="s">
        <v>312</v>
      </c>
      <c r="B76" s="296">
        <f>IF(B$27=0,0,B$27/WWP!B$5*1000)</f>
        <v>75.079985630529222</v>
      </c>
      <c r="C76" s="296">
        <f>IF(C$27=0,0,C$27/WWP!C$5*1000)</f>
        <v>86.044621610103462</v>
      </c>
      <c r="D76" s="296">
        <f>IF(D$27=0,0,D$27/WWP!D$5*1000)</f>
        <v>45.62100348241983</v>
      </c>
      <c r="E76" s="296">
        <f>IF(E$27=0,0,E$27/WWP!E$5*1000)</f>
        <v>49.825568880069369</v>
      </c>
      <c r="F76" s="296">
        <f>IF(F$27=0,0,F$27/WWP!F$5*1000)</f>
        <v>34.732609220922868</v>
      </c>
      <c r="G76" s="296">
        <f>IF(G$27=0,0,G$27/WWP!G$5*1000)</f>
        <v>42.450497165141684</v>
      </c>
      <c r="H76" s="296">
        <f>IF(H$27=0,0,H$27/WWP!H$5*1000)</f>
        <v>35.824281039792929</v>
      </c>
      <c r="I76" s="296">
        <f>IF(I$27=0,0,I$27/WWP!I$5*1000)</f>
        <v>58.61086303439933</v>
      </c>
      <c r="J76" s="296">
        <f>IF(J$27=0,0,J$27/WWP!J$5*1000)</f>
        <v>24.820208446608842</v>
      </c>
      <c r="K76" s="296">
        <f>IF(K$27=0,0,K$27/WWP!K$5*1000)</f>
        <v>19.504915557794334</v>
      </c>
      <c r="L76" s="296">
        <f>IF(L$27=0,0,L$27/WWP!L$5*1000)</f>
        <v>43.602174583982887</v>
      </c>
      <c r="M76" s="296">
        <f>IF(M$27=0,0,M$27/WWP!M$5*1000)</f>
        <v>31.971936770728473</v>
      </c>
      <c r="N76" s="296">
        <f>IF(N$27=0,0,N$27/WWP!N$5*1000)</f>
        <v>29.40694303934324</v>
      </c>
      <c r="O76" s="296">
        <f>IF(O$27=0,0,O$27/WWP!O$5*1000)</f>
        <v>23.488604190124562</v>
      </c>
      <c r="P76" s="296">
        <f>IF(P$27=0,0,P$27/WWP!P$5*1000)</f>
        <v>29.84250664971956</v>
      </c>
      <c r="Q76" s="296">
        <f>IF(Q$27=0,0,Q$27/WWP!Q$5*1000)</f>
        <v>28.4545610867434</v>
      </c>
    </row>
    <row r="77" spans="1:17" x14ac:dyDescent="0.25">
      <c r="A77" s="72" t="s">
        <v>311</v>
      </c>
      <c r="B77" s="295">
        <f>IF(B$47=0,0,B$47/WWP!B$5*1000)</f>
        <v>0.83194602633036008</v>
      </c>
      <c r="C77" s="295">
        <f>IF(C$47=0,0,C$47/WWP!C$5*1000)</f>
        <v>0.23450754459517459</v>
      </c>
      <c r="D77" s="295">
        <f>IF(D$47=0,0,D$47/WWP!D$5*1000)</f>
        <v>8.6391513312659391</v>
      </c>
      <c r="E77" s="295">
        <f>IF(E$47=0,0,E$47/WWP!E$5*1000)</f>
        <v>5.3137245881410653</v>
      </c>
      <c r="F77" s="295">
        <f>IF(F$47=0,0,F$47/WWP!F$5*1000)</f>
        <v>12.586893677651211</v>
      </c>
      <c r="G77" s="295">
        <f>IF(G$47=0,0,G$47/WWP!G$5*1000)</f>
        <v>8.0925316191979757</v>
      </c>
      <c r="H77" s="295">
        <f>IF(H$47=0,0,H$47/WWP!H$5*1000)</f>
        <v>11.219797829096859</v>
      </c>
      <c r="I77" s="295">
        <f>IF(I$47=0,0,I$47/WWP!I$5*1000)</f>
        <v>1.0173364537794396</v>
      </c>
      <c r="J77" s="295">
        <f>IF(J$47=0,0,J$47/WWP!J$5*1000)</f>
        <v>16.52070127334153</v>
      </c>
      <c r="K77" s="295">
        <f>IF(K$47=0,0,K$47/WWP!K$5*1000)</f>
        <v>19.18693951850857</v>
      </c>
      <c r="L77" s="295">
        <f>IF(L$47=0,0,L$47/WWP!L$5*1000)</f>
        <v>7.5086886512050706</v>
      </c>
      <c r="M77" s="295">
        <f>IF(M$47=0,0,M$47/WWP!M$5*1000)</f>
        <v>12.705922003951505</v>
      </c>
      <c r="N77" s="295">
        <f>IF(N$47=0,0,N$47/WWP!N$5*1000)</f>
        <v>14.388149480513631</v>
      </c>
      <c r="O77" s="295">
        <f>IF(O$47=0,0,O$47/WWP!O$5*1000)</f>
        <v>17.375815363004158</v>
      </c>
      <c r="P77" s="295">
        <f>IF(P$47=0,0,P$47/WWP!P$5*1000)</f>
        <v>14.437564728500528</v>
      </c>
      <c r="Q77" s="295">
        <f>IF(Q$47=0,0,Q$47/WWP!Q$5*1000)</f>
        <v>14.956382886008312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64.373545674234691</v>
      </c>
      <c r="C5" s="96">
        <v>71.155428168155126</v>
      </c>
      <c r="D5" s="96">
        <v>79.616978972976099</v>
      </c>
      <c r="E5" s="96">
        <v>47.857035076166419</v>
      </c>
      <c r="F5" s="96">
        <v>96.423711278737443</v>
      </c>
      <c r="G5" s="96">
        <v>85.868760444514677</v>
      </c>
      <c r="H5" s="96">
        <v>105.01569498015814</v>
      </c>
      <c r="I5" s="96">
        <v>128.59077182507554</v>
      </c>
      <c r="J5" s="96">
        <v>109.00324132731582</v>
      </c>
      <c r="K5" s="96">
        <v>85.806283358365803</v>
      </c>
      <c r="L5" s="96">
        <v>112.08299429323696</v>
      </c>
      <c r="M5" s="96">
        <v>99.217006250019523</v>
      </c>
      <c r="N5" s="96">
        <v>110.74882493666068</v>
      </c>
      <c r="O5" s="96">
        <v>113.6210841700853</v>
      </c>
      <c r="P5" s="96">
        <v>118.41534297093881</v>
      </c>
      <c r="Q5" s="96">
        <v>125.95003082932017</v>
      </c>
    </row>
    <row r="6" spans="1:17" x14ac:dyDescent="0.25">
      <c r="A6" s="132" t="s">
        <v>83</v>
      </c>
      <c r="B6" s="160">
        <v>0.99634234988616033</v>
      </c>
      <c r="C6" s="160">
        <v>1.1056327847134473</v>
      </c>
      <c r="D6" s="160">
        <v>1.185133315241871</v>
      </c>
      <c r="E6" s="160">
        <v>0.7141720499538865</v>
      </c>
      <c r="F6" s="160">
        <v>1.3720061648995032</v>
      </c>
      <c r="G6" s="160">
        <v>1.2074599099019383</v>
      </c>
      <c r="H6" s="160">
        <v>1.482097654284892</v>
      </c>
      <c r="I6" s="160">
        <v>1.9652732887823856</v>
      </c>
      <c r="J6" s="160">
        <v>1.5336215642637956</v>
      </c>
      <c r="K6" s="160">
        <v>1.2000902314434903</v>
      </c>
      <c r="L6" s="160">
        <v>1.6316714447571896</v>
      </c>
      <c r="M6" s="160">
        <v>1.3964246853469513</v>
      </c>
      <c r="N6" s="160">
        <v>1.5749549651471717</v>
      </c>
      <c r="O6" s="160">
        <v>1.6062578141217196</v>
      </c>
      <c r="P6" s="160">
        <v>1.6997696774211839</v>
      </c>
      <c r="Q6" s="160">
        <v>1.7946296313392451</v>
      </c>
    </row>
    <row r="7" spans="1:17" x14ac:dyDescent="0.25">
      <c r="A7" s="76" t="s">
        <v>82</v>
      </c>
      <c r="B7" s="159">
        <v>0.27058656428141209</v>
      </c>
      <c r="C7" s="159">
        <v>0.30026765057882382</v>
      </c>
      <c r="D7" s="159">
        <v>0.32185839739059358</v>
      </c>
      <c r="E7" s="159">
        <v>0.1939547800260773</v>
      </c>
      <c r="F7" s="159">
        <v>0.372609308813874</v>
      </c>
      <c r="G7" s="159">
        <v>0.32792185192694001</v>
      </c>
      <c r="H7" s="159">
        <v>0.40250794543493046</v>
      </c>
      <c r="I7" s="159">
        <v>0.53372874007254301</v>
      </c>
      <c r="J7" s="159">
        <v>0.41650080419590668</v>
      </c>
      <c r="K7" s="159">
        <v>0.32592039532504202</v>
      </c>
      <c r="L7" s="159">
        <v>0.4431291817751013</v>
      </c>
      <c r="M7" s="159">
        <v>0.37924088836428177</v>
      </c>
      <c r="N7" s="159">
        <v>0.4277261254284902</v>
      </c>
      <c r="O7" s="159">
        <v>0.43622735029081844</v>
      </c>
      <c r="P7" s="159">
        <v>0.46162329357541942</v>
      </c>
      <c r="Q7" s="159">
        <v>0.48738535118695625</v>
      </c>
    </row>
    <row r="8" spans="1:17" x14ac:dyDescent="0.25">
      <c r="A8" s="76" t="s">
        <v>81</v>
      </c>
      <c r="B8" s="159">
        <v>3.6629114557524529</v>
      </c>
      <c r="C8" s="159">
        <v>4.0647022516357909</v>
      </c>
      <c r="D8" s="159">
        <v>4.3569746859493916</v>
      </c>
      <c r="E8" s="159">
        <v>2.6255523349511289</v>
      </c>
      <c r="F8" s="159">
        <v>5.0439862356022358</v>
      </c>
      <c r="G8" s="159">
        <v>4.4390552472721598</v>
      </c>
      <c r="H8" s="159">
        <v>5.4487219950494428</v>
      </c>
      <c r="I8" s="159">
        <v>7.225048743524547</v>
      </c>
      <c r="J8" s="159">
        <v>5.6381423485338109</v>
      </c>
      <c r="K8" s="159">
        <v>4.4119616687910819</v>
      </c>
      <c r="L8" s="159">
        <v>5.998608839329318</v>
      </c>
      <c r="M8" s="159">
        <v>5.1337574656314535</v>
      </c>
      <c r="N8" s="159">
        <v>5.7900987394452557</v>
      </c>
      <c r="O8" s="159">
        <v>5.9051792277128285</v>
      </c>
      <c r="P8" s="159">
        <v>6.2489623413860551</v>
      </c>
      <c r="Q8" s="159">
        <v>6.5977015191780222</v>
      </c>
    </row>
    <row r="9" spans="1:17" x14ac:dyDescent="0.25">
      <c r="A9" s="76" t="s">
        <v>80</v>
      </c>
      <c r="B9" s="159">
        <v>2.8676499252501095</v>
      </c>
      <c r="C9" s="159">
        <v>1.7754829162302601</v>
      </c>
      <c r="D9" s="159">
        <v>9.4935175302006449</v>
      </c>
      <c r="E9" s="159">
        <v>5.7208794897752373</v>
      </c>
      <c r="F9" s="159">
        <v>10.990463613250562</v>
      </c>
      <c r="G9" s="159">
        <v>9.6723648506405198</v>
      </c>
      <c r="H9" s="159">
        <v>11.872352149303387</v>
      </c>
      <c r="I9" s="159">
        <v>15.742833467543619</v>
      </c>
      <c r="J9" s="159">
        <v>12.285084739230934</v>
      </c>
      <c r="K9" s="159">
        <v>9.6133299971456267</v>
      </c>
      <c r="L9" s="159">
        <v>13.070513895028609</v>
      </c>
      <c r="M9" s="159">
        <v>11.186068317757664</v>
      </c>
      <c r="N9" s="159">
        <v>12.616186194925868</v>
      </c>
      <c r="O9" s="159">
        <v>12.866937854391656</v>
      </c>
      <c r="P9" s="159">
        <v>13.616015196238223</v>
      </c>
      <c r="Q9" s="159">
        <v>14.37589142607094</v>
      </c>
    </row>
    <row r="10" spans="1:17" x14ac:dyDescent="0.25">
      <c r="A10" s="129" t="s">
        <v>79</v>
      </c>
      <c r="B10" s="158">
        <v>2.7793689590626105</v>
      </c>
      <c r="C10" s="158">
        <v>3.0842425219660869</v>
      </c>
      <c r="D10" s="158">
        <v>3.3060149948565125</v>
      </c>
      <c r="E10" s="158">
        <v>1.9922345239051011</v>
      </c>
      <c r="F10" s="158">
        <v>3.8273103083492508</v>
      </c>
      <c r="G10" s="158">
        <v>3.3894570629882033</v>
      </c>
      <c r="H10" s="158">
        <v>4.1344184708093543</v>
      </c>
      <c r="I10" s="158">
        <v>5.4822718070156826</v>
      </c>
      <c r="J10" s="158">
        <v>4.2781481396940126</v>
      </c>
      <c r="K10" s="158">
        <v>3.3477383930627922</v>
      </c>
      <c r="L10" s="158">
        <v>4.553075469153244</v>
      </c>
      <c r="M10" s="158">
        <v>3.8954275350892633</v>
      </c>
      <c r="N10" s="158">
        <v>4.3941557626435754</v>
      </c>
      <c r="O10" s="158">
        <v>4.4814772054561365</v>
      </c>
      <c r="P10" s="158">
        <v>4.7423353835255693</v>
      </c>
      <c r="Q10" s="158">
        <v>5.0069540486089199</v>
      </c>
    </row>
    <row r="11" spans="1:17" x14ac:dyDescent="0.25">
      <c r="A11" s="92" t="s">
        <v>125</v>
      </c>
      <c r="B11" s="91">
        <v>0.4541454882158642</v>
      </c>
      <c r="C11" s="91">
        <v>0.50396145547614712</v>
      </c>
      <c r="D11" s="91">
        <v>0.54019880627667916</v>
      </c>
      <c r="E11" s="91">
        <v>0.32552868432571436</v>
      </c>
      <c r="F11" s="91">
        <v>0.62537782285843146</v>
      </c>
      <c r="G11" s="91">
        <v>0.49503220433962331</v>
      </c>
      <c r="H11" s="91">
        <v>0.67555892095292835</v>
      </c>
      <c r="I11" s="91">
        <v>0.89579650740897521</v>
      </c>
      <c r="J11" s="91">
        <v>0.69904417304005773</v>
      </c>
      <c r="K11" s="91">
        <v>0.54701635850796215</v>
      </c>
      <c r="L11" s="91">
        <v>0.73764096131033963</v>
      </c>
      <c r="M11" s="91">
        <v>0.63650809438747202</v>
      </c>
      <c r="N11" s="91">
        <v>0.71483639402295274</v>
      </c>
      <c r="O11" s="91">
        <v>0.7291051298669724</v>
      </c>
      <c r="P11" s="91">
        <v>0.77172867702435211</v>
      </c>
      <c r="Q11" s="91">
        <v>0.81496717282967224</v>
      </c>
    </row>
    <row r="12" spans="1:17" x14ac:dyDescent="0.25">
      <c r="A12" s="92" t="s">
        <v>26</v>
      </c>
      <c r="B12" s="91">
        <v>0.7557556737758665</v>
      </c>
      <c r="C12" s="91">
        <v>0.83865575949398419</v>
      </c>
      <c r="D12" s="91">
        <v>0.89895930578197758</v>
      </c>
      <c r="E12" s="91">
        <v>0.54172100469929907</v>
      </c>
      <c r="F12" s="91">
        <v>1.0407079892737079</v>
      </c>
      <c r="G12" s="91">
        <v>0.91589470011944374</v>
      </c>
      <c r="H12" s="91">
        <v>1.1242156989951197</v>
      </c>
      <c r="I12" s="91">
        <v>1.4907189669164902</v>
      </c>
      <c r="J12" s="91">
        <v>1.1632981361776025</v>
      </c>
      <c r="K12" s="91">
        <v>0.91030457709645607</v>
      </c>
      <c r="L12" s="91">
        <v>1.2275280855697814</v>
      </c>
      <c r="M12" s="91">
        <v>1.059230172311977</v>
      </c>
      <c r="N12" s="91">
        <v>1.1895783941985134</v>
      </c>
      <c r="O12" s="91">
        <v>1.2133233797847207</v>
      </c>
      <c r="P12" s="91">
        <v>1.2842543665202568</v>
      </c>
      <c r="Q12" s="91">
        <v>1.3562087057756813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3.8715106677127249E-2</v>
      </c>
      <c r="M13" s="91">
        <v>0</v>
      </c>
      <c r="N13" s="91">
        <v>1.9359280219241288E-2</v>
      </c>
      <c r="O13" s="91">
        <v>1.9356104558257325E-2</v>
      </c>
      <c r="P13" s="91">
        <v>1.9358308125410336E-2</v>
      </c>
      <c r="Q13" s="91">
        <v>1.935751491581917E-2</v>
      </c>
    </row>
    <row r="14" spans="1:17" x14ac:dyDescent="0.25">
      <c r="A14" s="92" t="s">
        <v>21</v>
      </c>
      <c r="B14" s="157">
        <v>1.5694677970708799</v>
      </c>
      <c r="C14" s="157">
        <v>1.7416253069959557</v>
      </c>
      <c r="D14" s="157">
        <v>1.8668568827978558</v>
      </c>
      <c r="E14" s="157">
        <v>1.1249848348800877</v>
      </c>
      <c r="F14" s="157">
        <v>2.1612244962171117</v>
      </c>
      <c r="G14" s="157">
        <v>1.9785301585291364</v>
      </c>
      <c r="H14" s="157">
        <v>2.3346438508613061</v>
      </c>
      <c r="I14" s="157">
        <v>3.0957563326902173</v>
      </c>
      <c r="J14" s="157">
        <v>2.4158058304763519</v>
      </c>
      <c r="K14" s="157">
        <v>1.8904174574583741</v>
      </c>
      <c r="L14" s="157">
        <v>2.5491913155959955</v>
      </c>
      <c r="M14" s="157">
        <v>2.1996892683898142</v>
      </c>
      <c r="N14" s="157">
        <v>2.4703816942028682</v>
      </c>
      <c r="O14" s="157">
        <v>2.5196925912461858</v>
      </c>
      <c r="P14" s="157">
        <v>2.6669940318555492</v>
      </c>
      <c r="Q14" s="157">
        <v>2.8164206550877471</v>
      </c>
    </row>
    <row r="15" spans="1:17" x14ac:dyDescent="0.25">
      <c r="A15" s="156" t="s">
        <v>314</v>
      </c>
      <c r="B15" s="206">
        <v>39.350943172926904</v>
      </c>
      <c r="C15" s="206">
        <v>42.665246973238979</v>
      </c>
      <c r="D15" s="206">
        <v>44.296781049169446</v>
      </c>
      <c r="E15" s="206">
        <v>27.426779531013921</v>
      </c>
      <c r="F15" s="206">
        <v>54.119484779833456</v>
      </c>
      <c r="G15" s="206">
        <v>49.241271320993832</v>
      </c>
      <c r="H15" s="206">
        <v>59.337155065276676</v>
      </c>
      <c r="I15" s="206">
        <v>73.483988782751823</v>
      </c>
      <c r="J15" s="206">
        <v>59.828253216644789</v>
      </c>
      <c r="K15" s="206">
        <v>46.606745468228098</v>
      </c>
      <c r="L15" s="206">
        <v>63.191750648380435</v>
      </c>
      <c r="M15" s="206">
        <v>55.596683566762081</v>
      </c>
      <c r="N15" s="206">
        <v>61.072094577910491</v>
      </c>
      <c r="O15" s="206">
        <v>61.861406834862464</v>
      </c>
      <c r="P15" s="206">
        <v>64.840347783921771</v>
      </c>
      <c r="Q15" s="206">
        <v>69.184958174108758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6.1048572849900822</v>
      </c>
      <c r="D19" s="87">
        <v>0.21553538199628158</v>
      </c>
      <c r="E19" s="87">
        <v>0</v>
      </c>
      <c r="F19" s="87">
        <v>14.019924682148977</v>
      </c>
      <c r="G19" s="87">
        <v>0.49068785326478931</v>
      </c>
      <c r="H19" s="87">
        <v>3.8349576012614475</v>
      </c>
      <c r="I19" s="87">
        <v>0</v>
      </c>
      <c r="J19" s="87">
        <v>1.9603147936353704</v>
      </c>
      <c r="K19" s="87">
        <v>1.1353742028692446</v>
      </c>
      <c r="L19" s="87">
        <v>1.1792305717387694</v>
      </c>
      <c r="M19" s="87">
        <v>3.0439486001103213</v>
      </c>
      <c r="N19" s="87">
        <v>2.2105836477485847</v>
      </c>
      <c r="O19" s="87">
        <v>1.1127927312016419</v>
      </c>
      <c r="P19" s="87">
        <v>0.77537941030653412</v>
      </c>
      <c r="Q19" s="87">
        <v>3.2929038739392982</v>
      </c>
    </row>
    <row r="20" spans="1:17" x14ac:dyDescent="0.25">
      <c r="A20" s="88" t="s">
        <v>29</v>
      </c>
      <c r="B20" s="87">
        <v>0.19596738667476546</v>
      </c>
      <c r="C20" s="87">
        <v>1.6753287021486973</v>
      </c>
      <c r="D20" s="87">
        <v>1.3282238257190566</v>
      </c>
      <c r="E20" s="87">
        <v>0.17972494158697588</v>
      </c>
      <c r="F20" s="87">
        <v>1.0262609261898004</v>
      </c>
      <c r="G20" s="87">
        <v>1.0151998917801603</v>
      </c>
      <c r="H20" s="87">
        <v>0.68471927757729756</v>
      </c>
      <c r="I20" s="87">
        <v>6.2945152237444617</v>
      </c>
      <c r="J20" s="87">
        <v>1.3895024582728823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2.2509046604250447</v>
      </c>
      <c r="C21" s="87">
        <v>2.2840863461239094</v>
      </c>
      <c r="D21" s="87">
        <v>0.74740617041975344</v>
      </c>
      <c r="E21" s="87">
        <v>0.38880689567234383</v>
      </c>
      <c r="F21" s="87">
        <v>1.1486925927116531</v>
      </c>
      <c r="G21" s="87">
        <v>0</v>
      </c>
      <c r="H21" s="87">
        <v>0.76794835351419832</v>
      </c>
      <c r="I21" s="87">
        <v>1.156122702262401</v>
      </c>
      <c r="J21" s="87">
        <v>0.78191700929188601</v>
      </c>
      <c r="K21" s="87">
        <v>1.5661124009716303</v>
      </c>
      <c r="L21" s="87">
        <v>0.39035945669829386</v>
      </c>
      <c r="M21" s="87">
        <v>0</v>
      </c>
      <c r="N21" s="87">
        <v>0.38829681514533204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1.7002815437240204</v>
      </c>
      <c r="D22" s="87">
        <v>0.17807064007289844</v>
      </c>
      <c r="E22" s="87">
        <v>0</v>
      </c>
      <c r="F22" s="87">
        <v>5.0585257163094504</v>
      </c>
      <c r="G22" s="87">
        <v>18.280339718293209</v>
      </c>
      <c r="H22" s="87">
        <v>8.679597880085133</v>
      </c>
      <c r="I22" s="87">
        <v>0</v>
      </c>
      <c r="J22" s="87">
        <v>12.761068095367017</v>
      </c>
      <c r="K22" s="87">
        <v>6.6204151367330288</v>
      </c>
      <c r="L22" s="87">
        <v>5.813404323956652</v>
      </c>
      <c r="M22" s="87">
        <v>11.99855528756158</v>
      </c>
      <c r="N22" s="87">
        <v>11.854674043056914</v>
      </c>
      <c r="O22" s="87">
        <v>13.159687080854347</v>
      </c>
      <c r="P22" s="87">
        <v>8.3064586284964115</v>
      </c>
      <c r="Q22" s="87">
        <v>12.950243283250828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31.84690161583805</v>
      </c>
      <c r="C24" s="87">
        <v>26.707179727722835</v>
      </c>
      <c r="D24" s="87">
        <v>39.351588326323771</v>
      </c>
      <c r="E24" s="87">
        <v>23.539453660570583</v>
      </c>
      <c r="F24" s="87">
        <v>27.31117421228873</v>
      </c>
      <c r="G24" s="87">
        <v>21.248262755371972</v>
      </c>
      <c r="H24" s="87">
        <v>32.061534518422633</v>
      </c>
      <c r="I24" s="87">
        <v>61.633165408397488</v>
      </c>
      <c r="J24" s="87">
        <v>38.117034953973757</v>
      </c>
      <c r="K24" s="87">
        <v>31.910536942053891</v>
      </c>
      <c r="L24" s="87">
        <v>46.60194919574856</v>
      </c>
      <c r="M24" s="87">
        <v>31.779903967190457</v>
      </c>
      <c r="N24" s="87">
        <v>42.413201852218108</v>
      </c>
      <c r="O24" s="87">
        <v>45.398120988154382</v>
      </c>
      <c r="P24" s="87">
        <v>52.029375014146993</v>
      </c>
      <c r="Q24" s="87">
        <v>49.920828504558557</v>
      </c>
    </row>
    <row r="25" spans="1:17" x14ac:dyDescent="0.25">
      <c r="A25" s="88" t="s">
        <v>22</v>
      </c>
      <c r="B25" s="87">
        <v>5.0571695099890448</v>
      </c>
      <c r="C25" s="87">
        <v>4.1935133685294348</v>
      </c>
      <c r="D25" s="87">
        <v>2.4759567046376865</v>
      </c>
      <c r="E25" s="87">
        <v>3.3187940331840182</v>
      </c>
      <c r="F25" s="87">
        <v>5.554906650184849</v>
      </c>
      <c r="G25" s="87">
        <v>8.2067811022836974</v>
      </c>
      <c r="H25" s="87">
        <v>13.308397434415964</v>
      </c>
      <c r="I25" s="87">
        <v>4.4001854483474769</v>
      </c>
      <c r="J25" s="87">
        <v>4.8184159061038745</v>
      </c>
      <c r="K25" s="87">
        <v>5.3743067856003002</v>
      </c>
      <c r="L25" s="87">
        <v>9.2068071002381604</v>
      </c>
      <c r="M25" s="87">
        <v>8.7742757118997261</v>
      </c>
      <c r="N25" s="87">
        <v>4.2053382197415479</v>
      </c>
      <c r="O25" s="87">
        <v>2.1908060346520903</v>
      </c>
      <c r="P25" s="87">
        <v>3.7291347309718348</v>
      </c>
      <c r="Q25" s="87">
        <v>3.0209825123600771</v>
      </c>
    </row>
    <row r="26" spans="1:17" x14ac:dyDescent="0.25">
      <c r="A26" s="156" t="s">
        <v>313</v>
      </c>
      <c r="B26" s="204">
        <v>0.19930013582022979</v>
      </c>
      <c r="C26" s="204">
        <v>6.3060121398294963E-2</v>
      </c>
      <c r="D26" s="204">
        <v>2.6042727552874618</v>
      </c>
      <c r="E26" s="204">
        <v>0.96284088083890207</v>
      </c>
      <c r="F26" s="204">
        <v>4.6570536505633733</v>
      </c>
      <c r="G26" s="204">
        <v>2.6664192312717305</v>
      </c>
      <c r="H26" s="204">
        <v>4.5999405623701595</v>
      </c>
      <c r="I26" s="204">
        <v>0.51914120796193663</v>
      </c>
      <c r="J26" s="204">
        <v>7.1462628200674096</v>
      </c>
      <c r="K26" s="204">
        <v>6.5333495012826095</v>
      </c>
      <c r="L26" s="204">
        <v>3.3397573540339565</v>
      </c>
      <c r="M26" s="204">
        <v>5.0026877576698698</v>
      </c>
      <c r="N26" s="204">
        <v>6.3234656203088369</v>
      </c>
      <c r="O26" s="204">
        <v>7.8345709101748922</v>
      </c>
      <c r="P26" s="204">
        <v>6.7844245204820819</v>
      </c>
      <c r="Q26" s="204">
        <v>7.4754259942823165</v>
      </c>
    </row>
    <row r="27" spans="1:17" x14ac:dyDescent="0.25">
      <c r="A27" s="156" t="s">
        <v>312</v>
      </c>
      <c r="B27" s="204">
        <v>13.979062583087789</v>
      </c>
      <c r="C27" s="204">
        <v>18.012191658502903</v>
      </c>
      <c r="D27" s="204">
        <v>10.558540894857867</v>
      </c>
      <c r="E27" s="204">
        <v>6.9288767400200637</v>
      </c>
      <c r="F27" s="204">
        <v>9.7929065189812921</v>
      </c>
      <c r="G27" s="204">
        <v>11.347550073845731</v>
      </c>
      <c r="H27" s="204">
        <v>11.567233205263843</v>
      </c>
      <c r="I27" s="204">
        <v>22.94200733392443</v>
      </c>
      <c r="J27" s="204">
        <v>8.2898206445788727</v>
      </c>
      <c r="K27" s="204">
        <v>5.0020235190853422</v>
      </c>
      <c r="L27" s="204">
        <v>15.373877943900531</v>
      </c>
      <c r="M27" s="204">
        <v>9.9151235430293543</v>
      </c>
      <c r="N27" s="204">
        <v>10.066598419153813</v>
      </c>
      <c r="O27" s="204">
        <v>8.1181876336870715</v>
      </c>
      <c r="P27" s="204">
        <v>10.919899017415368</v>
      </c>
      <c r="Q27" s="204">
        <v>10.998073201945454</v>
      </c>
    </row>
    <row r="28" spans="1:17" x14ac:dyDescent="0.25">
      <c r="A28" s="152" t="s">
        <v>318</v>
      </c>
      <c r="B28" s="264">
        <v>11.972132878267544</v>
      </c>
      <c r="C28" s="264">
        <v>15.762479866166869</v>
      </c>
      <c r="D28" s="264">
        <v>8.0149196932762514</v>
      </c>
      <c r="E28" s="264">
        <v>5.4273427490787363</v>
      </c>
      <c r="F28" s="264">
        <v>6.564445255306274</v>
      </c>
      <c r="G28" s="264">
        <v>8.5387187666211162</v>
      </c>
      <c r="H28" s="264">
        <v>8.0689553804745113</v>
      </c>
      <c r="I28" s="264">
        <v>19.03362791385554</v>
      </c>
      <c r="J28" s="264">
        <v>4.5572114847881418</v>
      </c>
      <c r="K28" s="264">
        <v>2.0151620727604618</v>
      </c>
      <c r="L28" s="264">
        <v>11.776001284464776</v>
      </c>
      <c r="M28" s="264">
        <v>6.5806484102972735</v>
      </c>
      <c r="N28" s="264">
        <v>6.3359242902660062</v>
      </c>
      <c r="O28" s="264">
        <v>4.2222582408049973</v>
      </c>
      <c r="P28" s="264">
        <v>6.9532395083235681</v>
      </c>
      <c r="Q28" s="264">
        <v>6.7462709894071944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0.34143462889153525</v>
      </c>
      <c r="E30" s="208">
        <v>0.33895965481944285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0.74637795140960117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2.5843239175706447</v>
      </c>
      <c r="C31" s="208">
        <v>12.638056764706686</v>
      </c>
      <c r="D31" s="208">
        <v>4.3328457496777215</v>
      </c>
      <c r="E31" s="208">
        <v>2.0517835487449378</v>
      </c>
      <c r="F31" s="208">
        <v>5.2022970987934434</v>
      </c>
      <c r="G31" s="208">
        <v>0</v>
      </c>
      <c r="H31" s="208">
        <v>2.4676324508617538</v>
      </c>
      <c r="I31" s="208">
        <v>4.5547941509423389</v>
      </c>
      <c r="J31" s="208">
        <v>0.41240953452029605</v>
      </c>
      <c r="K31" s="208">
        <v>0.14449676239669743</v>
      </c>
      <c r="L31" s="208">
        <v>1.6773067439875438</v>
      </c>
      <c r="M31" s="208">
        <v>1.2342048736682691</v>
      </c>
      <c r="N31" s="208">
        <v>0.82381350918811658</v>
      </c>
      <c r="O31" s="208">
        <v>5.6008148361828672E-2</v>
      </c>
      <c r="P31" s="208">
        <v>0.30531313841652052</v>
      </c>
      <c r="Q31" s="208">
        <v>1.232254008922246</v>
      </c>
    </row>
    <row r="32" spans="1:17" x14ac:dyDescent="0.25">
      <c r="A32" s="154" t="s">
        <v>29</v>
      </c>
      <c r="B32" s="208">
        <v>3.102524844647951</v>
      </c>
      <c r="C32" s="208">
        <v>0</v>
      </c>
      <c r="D32" s="208">
        <v>0</v>
      </c>
      <c r="E32" s="208">
        <v>0.68341669923260984</v>
      </c>
      <c r="F32" s="208">
        <v>0</v>
      </c>
      <c r="G32" s="208">
        <v>0</v>
      </c>
      <c r="H32" s="208">
        <v>0</v>
      </c>
      <c r="I32" s="208">
        <v>5.2113214864964732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6.2852841160489499</v>
      </c>
      <c r="C33" s="208">
        <v>3.1244231014601827</v>
      </c>
      <c r="D33" s="208">
        <v>3.3406393147069942</v>
      </c>
      <c r="E33" s="208">
        <v>2.3531828462817459</v>
      </c>
      <c r="F33" s="208">
        <v>1.3621481565128304</v>
      </c>
      <c r="G33" s="208">
        <v>8.5387187666211162</v>
      </c>
      <c r="H33" s="208">
        <v>5.6013229296127571</v>
      </c>
      <c r="I33" s="208">
        <v>9.2675122764167277</v>
      </c>
      <c r="J33" s="208">
        <v>4.1448019502678459</v>
      </c>
      <c r="K33" s="208">
        <v>1.8706653103637643</v>
      </c>
      <c r="L33" s="208">
        <v>9.3523165890676303</v>
      </c>
      <c r="M33" s="208">
        <v>5.3464435366290042</v>
      </c>
      <c r="N33" s="208">
        <v>5.5121107810778893</v>
      </c>
      <c r="O33" s="208">
        <v>4.1662500924431685</v>
      </c>
      <c r="P33" s="208">
        <v>6.6479263699070472</v>
      </c>
      <c r="Q33" s="208">
        <v>5.5140169804849481</v>
      </c>
    </row>
    <row r="34" spans="1:17" x14ac:dyDescent="0.25">
      <c r="A34" s="152" t="s">
        <v>317</v>
      </c>
      <c r="B34" s="264">
        <v>1.9906108059055423</v>
      </c>
      <c r="C34" s="264">
        <v>2.2445483651140075</v>
      </c>
      <c r="D34" s="264">
        <v>2.3303806853875657</v>
      </c>
      <c r="E34" s="264">
        <v>1.4226955950682509</v>
      </c>
      <c r="F34" s="264">
        <v>2.8471369487109706</v>
      </c>
      <c r="G34" s="264">
        <v>2.5905021740292846</v>
      </c>
      <c r="H34" s="264">
        <v>3.1216299878873572</v>
      </c>
      <c r="I34" s="264">
        <v>3.8658716071147166</v>
      </c>
      <c r="J34" s="264">
        <v>3.1474658526944967</v>
      </c>
      <c r="K34" s="264">
        <v>2.4519041085033795</v>
      </c>
      <c r="L34" s="264">
        <v>3.3244139122288217</v>
      </c>
      <c r="M34" s="264">
        <v>2.92484994365106</v>
      </c>
      <c r="N34" s="264">
        <v>3.2129022978565556</v>
      </c>
      <c r="O34" s="264">
        <v>3.2544267155405153</v>
      </c>
      <c r="P34" s="264">
        <v>3.4111438919622552</v>
      </c>
      <c r="Q34" s="264">
        <v>3.6397066881525157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0.3211664858490933</v>
      </c>
      <c r="D38" s="87">
        <v>1.1338961417179163E-2</v>
      </c>
      <c r="E38" s="87">
        <v>0</v>
      </c>
      <c r="F38" s="87">
        <v>0.73756514392327321</v>
      </c>
      <c r="G38" s="87">
        <v>2.5814279699765973E-2</v>
      </c>
      <c r="H38" s="87">
        <v>0.20175080246440327</v>
      </c>
      <c r="I38" s="87">
        <v>0</v>
      </c>
      <c r="J38" s="87">
        <v>0.10312893226477532</v>
      </c>
      <c r="K38" s="87">
        <v>5.9730166625807248E-2</v>
      </c>
      <c r="L38" s="87">
        <v>6.2037377951870157E-2</v>
      </c>
      <c r="M38" s="87">
        <v>0.16013712186300302</v>
      </c>
      <c r="N38" s="87">
        <v>0.11629516443708907</v>
      </c>
      <c r="O38" s="87">
        <v>5.8542192597550072E-2</v>
      </c>
      <c r="P38" s="87">
        <v>4.0791433572111138E-2</v>
      </c>
      <c r="Q38" s="87">
        <v>0.17323424874029109</v>
      </c>
    </row>
    <row r="39" spans="1:17" x14ac:dyDescent="0.25">
      <c r="A39" s="150" t="s">
        <v>29</v>
      </c>
      <c r="B39" s="87">
        <v>9.9132261152062948E-3</v>
      </c>
      <c r="C39" s="87">
        <v>8.813628342043929E-2</v>
      </c>
      <c r="D39" s="87">
        <v>6.9875667622248255E-2</v>
      </c>
      <c r="E39" s="87">
        <v>9.3227818610841003E-3</v>
      </c>
      <c r="F39" s="87">
        <v>5.398989687097154E-2</v>
      </c>
      <c r="G39" s="87">
        <v>5.3407994070404134E-2</v>
      </c>
      <c r="H39" s="87">
        <v>3.6021953324497362E-2</v>
      </c>
      <c r="I39" s="87">
        <v>0.33114407760261216</v>
      </c>
      <c r="J39" s="87">
        <v>7.3099435542808594E-2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0.11386449164420294</v>
      </c>
      <c r="C40" s="87">
        <v>0.12016202032505065</v>
      </c>
      <c r="D40" s="87">
        <v>3.9319807499157734E-2</v>
      </c>
      <c r="E40" s="87">
        <v>2.0168385324996103E-2</v>
      </c>
      <c r="F40" s="87">
        <v>6.0430825177379181E-2</v>
      </c>
      <c r="G40" s="87">
        <v>0</v>
      </c>
      <c r="H40" s="87">
        <v>4.040049791469498E-2</v>
      </c>
      <c r="I40" s="87">
        <v>6.0821711001975726E-2</v>
      </c>
      <c r="J40" s="87">
        <v>4.1135365886004624E-2</v>
      </c>
      <c r="K40" s="87">
        <v>8.2390593716485508E-2</v>
      </c>
      <c r="L40" s="87">
        <v>2.0536168017227612E-2</v>
      </c>
      <c r="M40" s="87">
        <v>0</v>
      </c>
      <c r="N40" s="87">
        <v>2.0427655842707195E-2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8.9449011313423712E-2</v>
      </c>
      <c r="D41" s="87">
        <v>9.368003056471846E-3</v>
      </c>
      <c r="E41" s="87">
        <v>0</v>
      </c>
      <c r="F41" s="87">
        <v>0.26612070553701939</v>
      </c>
      <c r="G41" s="87">
        <v>0.96169856122383879</v>
      </c>
      <c r="H41" s="87">
        <v>0.45661934744715493</v>
      </c>
      <c r="I41" s="87">
        <v>0</v>
      </c>
      <c r="J41" s="87">
        <v>0.67133877247986573</v>
      </c>
      <c r="K41" s="87">
        <v>0.34828913520296084</v>
      </c>
      <c r="L41" s="87">
        <v>0.30583362565012273</v>
      </c>
      <c r="M41" s="87">
        <v>0.63122422967148339</v>
      </c>
      <c r="N41" s="87">
        <v>0.62365487439912137</v>
      </c>
      <c r="O41" s="87">
        <v>0.69230946070159771</v>
      </c>
      <c r="P41" s="87">
        <v>0.43698910605563884</v>
      </c>
      <c r="Q41" s="87">
        <v>0.68129096750527052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1.6110105979546874</v>
      </c>
      <c r="C43" s="87">
        <v>1.4050207334382954</v>
      </c>
      <c r="D43" s="87">
        <v>2.0702222419546925</v>
      </c>
      <c r="E43" s="87">
        <v>1.2210502875606459</v>
      </c>
      <c r="F43" s="87">
        <v>1.4367958883722538</v>
      </c>
      <c r="G43" s="87">
        <v>1.117836103444976</v>
      </c>
      <c r="H43" s="87">
        <v>1.6867045192896637</v>
      </c>
      <c r="I43" s="87">
        <v>3.2424193100532204</v>
      </c>
      <c r="J43" s="87">
        <v>2.0052744225903218</v>
      </c>
      <c r="K43" s="87">
        <v>1.6787607855199467</v>
      </c>
      <c r="L43" s="87">
        <v>2.4516517845086456</v>
      </c>
      <c r="M43" s="87">
        <v>1.671888399890874</v>
      </c>
      <c r="N43" s="87">
        <v>2.2312886864655459</v>
      </c>
      <c r="O43" s="87">
        <v>2.3883203654516221</v>
      </c>
      <c r="P43" s="87">
        <v>2.7371797167647225</v>
      </c>
      <c r="Q43" s="87">
        <v>2.6262525580907767</v>
      </c>
    </row>
    <row r="44" spans="1:17" x14ac:dyDescent="0.25">
      <c r="A44" s="150" t="s">
        <v>22</v>
      </c>
      <c r="B44" s="87">
        <v>0.25582249019144571</v>
      </c>
      <c r="C44" s="87">
        <v>0.22061383076770488</v>
      </c>
      <c r="D44" s="87">
        <v>0.13025600383781594</v>
      </c>
      <c r="E44" s="87">
        <v>0.17215414032152485</v>
      </c>
      <c r="F44" s="87">
        <v>0.2922344888300733</v>
      </c>
      <c r="G44" s="87">
        <v>0.43174523559030009</v>
      </c>
      <c r="H44" s="87">
        <v>0.7001328674469427</v>
      </c>
      <c r="I44" s="87">
        <v>0.23148650845690849</v>
      </c>
      <c r="J44" s="87">
        <v>0.25348892393072053</v>
      </c>
      <c r="K44" s="87">
        <v>0.28273342743817947</v>
      </c>
      <c r="L44" s="87">
        <v>0.48435495610095541</v>
      </c>
      <c r="M44" s="87">
        <v>0.46160019222569965</v>
      </c>
      <c r="N44" s="87">
        <v>0.22123591671209208</v>
      </c>
      <c r="O44" s="87">
        <v>0.11525469678974516</v>
      </c>
      <c r="P44" s="87">
        <v>0.19618363556978274</v>
      </c>
      <c r="Q44" s="87">
        <v>0.15892891381617727</v>
      </c>
    </row>
    <row r="45" spans="1:17" x14ac:dyDescent="0.25">
      <c r="A45" s="152" t="s">
        <v>316</v>
      </c>
      <c r="B45" s="264">
        <v>1.6318898914702628E-2</v>
      </c>
      <c r="C45" s="264">
        <v>5.1634272220259896E-3</v>
      </c>
      <c r="D45" s="264">
        <v>0.21324051619405054</v>
      </c>
      <c r="E45" s="264">
        <v>7.8838395873076964E-2</v>
      </c>
      <c r="F45" s="264">
        <v>0.38132431496404651</v>
      </c>
      <c r="G45" s="264">
        <v>0.21832913319533076</v>
      </c>
      <c r="H45" s="264">
        <v>0.37664783690197301</v>
      </c>
      <c r="I45" s="264">
        <v>4.2507812954172289E-2</v>
      </c>
      <c r="J45" s="264">
        <v>0.58514330709623374</v>
      </c>
      <c r="K45" s="264">
        <v>0.53495733782150101</v>
      </c>
      <c r="L45" s="264">
        <v>0.2734627472069327</v>
      </c>
      <c r="M45" s="264">
        <v>0.40962518908102175</v>
      </c>
      <c r="N45" s="264">
        <v>0.51777183103125035</v>
      </c>
      <c r="O45" s="264">
        <v>0.6415026773415593</v>
      </c>
      <c r="P45" s="264">
        <v>0.55551561712954423</v>
      </c>
      <c r="Q45" s="264">
        <v>0.61209552438574388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0.26738052816702718</v>
      </c>
      <c r="C47" s="242">
        <v>8.4601289890548562E-2</v>
      </c>
      <c r="D47" s="242">
        <v>3.4938853500223255</v>
      </c>
      <c r="E47" s="242">
        <v>1.2917447456821027</v>
      </c>
      <c r="F47" s="242">
        <v>6.2478906984438867</v>
      </c>
      <c r="G47" s="242">
        <v>3.5772608956736427</v>
      </c>
      <c r="H47" s="242">
        <v>6.1712679323654598</v>
      </c>
      <c r="I47" s="242">
        <v>0.69647845349858262</v>
      </c>
      <c r="J47" s="242">
        <v>9.5874070501062949</v>
      </c>
      <c r="K47" s="242">
        <v>8.7651241840017402</v>
      </c>
      <c r="L47" s="242">
        <v>4.480609516878566</v>
      </c>
      <c r="M47" s="242">
        <v>6.7115924903685711</v>
      </c>
      <c r="N47" s="242">
        <v>8.4835445316971754</v>
      </c>
      <c r="O47" s="242">
        <v>10.510839339387731</v>
      </c>
      <c r="P47" s="242">
        <v>9.1019657569731489</v>
      </c>
      <c r="Q47" s="242">
        <v>10.029011482599529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1</v>
      </c>
      <c r="D51" s="77">
        <f t="shared" si="0"/>
        <v>1</v>
      </c>
      <c r="E51" s="77">
        <f t="shared" si="0"/>
        <v>1</v>
      </c>
      <c r="F51" s="77">
        <f t="shared" si="0"/>
        <v>0.99999999999999989</v>
      </c>
      <c r="G51" s="77">
        <f t="shared" si="0"/>
        <v>1.0000000000000002</v>
      </c>
      <c r="H51" s="77">
        <f t="shared" si="0"/>
        <v>0.99999999999999989</v>
      </c>
      <c r="I51" s="77">
        <f t="shared" si="0"/>
        <v>1</v>
      </c>
      <c r="J51" s="77">
        <f t="shared" si="0"/>
        <v>1</v>
      </c>
      <c r="K51" s="77">
        <f t="shared" si="0"/>
        <v>1.0000000000000002</v>
      </c>
      <c r="L51" s="77">
        <f t="shared" si="0"/>
        <v>0.99999999999999967</v>
      </c>
      <c r="M51" s="77">
        <f t="shared" si="0"/>
        <v>0.99999999999999956</v>
      </c>
      <c r="N51" s="77">
        <f t="shared" si="0"/>
        <v>1</v>
      </c>
      <c r="O51" s="77">
        <f t="shared" si="0"/>
        <v>1.0000000000000002</v>
      </c>
      <c r="P51" s="77">
        <f t="shared" si="0"/>
        <v>1.0000000000000002</v>
      </c>
      <c r="Q51" s="77">
        <f t="shared" si="0"/>
        <v>0.99999999999999978</v>
      </c>
    </row>
    <row r="52" spans="1:17" x14ac:dyDescent="0.25">
      <c r="A52" s="132" t="s">
        <v>83</v>
      </c>
      <c r="B52" s="203">
        <f t="shared" ref="B52:Q52" si="1">IF(B$6=0,0,B$6/B$5)</f>
        <v>1.547751237640687E-2</v>
      </c>
      <c r="C52" s="203">
        <f t="shared" si="1"/>
        <v>1.5538277446670776E-2</v>
      </c>
      <c r="D52" s="203">
        <f t="shared" si="1"/>
        <v>1.4885434370024684E-2</v>
      </c>
      <c r="E52" s="203">
        <f t="shared" si="1"/>
        <v>1.4923031667491574E-2</v>
      </c>
      <c r="F52" s="203">
        <f t="shared" si="1"/>
        <v>1.4228929240582411E-2</v>
      </c>
      <c r="G52" s="203">
        <f t="shared" si="1"/>
        <v>1.4061690231130746E-2</v>
      </c>
      <c r="H52" s="203">
        <f t="shared" si="1"/>
        <v>1.4113106184412933E-2</v>
      </c>
      <c r="I52" s="203">
        <f t="shared" si="1"/>
        <v>1.5283159599164582E-2</v>
      </c>
      <c r="J52" s="203">
        <f t="shared" si="1"/>
        <v>1.4069504223811329E-2</v>
      </c>
      <c r="K52" s="203">
        <f t="shared" si="1"/>
        <v>1.3986041400154477E-2</v>
      </c>
      <c r="L52" s="203">
        <f t="shared" si="1"/>
        <v>1.4557707483156023E-2</v>
      </c>
      <c r="M52" s="203">
        <f t="shared" si="1"/>
        <v>1.4074448908769372E-2</v>
      </c>
      <c r="N52" s="203">
        <f t="shared" si="1"/>
        <v>1.4220963211554775E-2</v>
      </c>
      <c r="O52" s="203">
        <f t="shared" si="1"/>
        <v>1.4136969611355134E-2</v>
      </c>
      <c r="P52" s="203">
        <f t="shared" si="1"/>
        <v>1.4354302700777019E-2</v>
      </c>
      <c r="Q52" s="203">
        <f t="shared" si="1"/>
        <v>1.4248743089005022E-2</v>
      </c>
    </row>
    <row r="53" spans="1:17" x14ac:dyDescent="0.25">
      <c r="A53" s="76" t="s">
        <v>82</v>
      </c>
      <c r="B53" s="202">
        <f t="shared" ref="B53:Q53" si="2">IF(B$7=0,0,B$7/B$5)</f>
        <v>4.2033813959965471E-3</v>
      </c>
      <c r="C53" s="202">
        <f t="shared" si="2"/>
        <v>4.219883968222757E-3</v>
      </c>
      <c r="D53" s="202">
        <f t="shared" si="2"/>
        <v>4.0425849051599913E-3</v>
      </c>
      <c r="E53" s="202">
        <f t="shared" si="2"/>
        <v>4.0527955757683354E-3</v>
      </c>
      <c r="F53" s="202">
        <f t="shared" si="2"/>
        <v>3.8642913021336768E-3</v>
      </c>
      <c r="G53" s="202">
        <f t="shared" si="2"/>
        <v>3.8188725472383103E-3</v>
      </c>
      <c r="H53" s="202">
        <f t="shared" si="2"/>
        <v>3.8328360871294621E-3</v>
      </c>
      <c r="I53" s="202">
        <f t="shared" si="2"/>
        <v>4.1505990865237539E-3</v>
      </c>
      <c r="J53" s="202">
        <f t="shared" si="2"/>
        <v>3.8209946706560284E-3</v>
      </c>
      <c r="K53" s="202">
        <f t="shared" si="2"/>
        <v>3.7983278446387337E-3</v>
      </c>
      <c r="L53" s="202">
        <f t="shared" si="2"/>
        <v>3.9535808671899439E-3</v>
      </c>
      <c r="M53" s="202">
        <f t="shared" si="2"/>
        <v>3.8223375477448168E-3</v>
      </c>
      <c r="N53" s="202">
        <f t="shared" si="2"/>
        <v>3.8621278886987265E-3</v>
      </c>
      <c r="O53" s="202">
        <f t="shared" si="2"/>
        <v>3.8393169144364712E-3</v>
      </c>
      <c r="P53" s="202">
        <f t="shared" si="2"/>
        <v>3.8983402149897909E-3</v>
      </c>
      <c r="Q53" s="202">
        <f t="shared" si="2"/>
        <v>3.8696723452766061E-3</v>
      </c>
    </row>
    <row r="54" spans="1:17" x14ac:dyDescent="0.25">
      <c r="A54" s="76" t="s">
        <v>81</v>
      </c>
      <c r="B54" s="202">
        <f t="shared" ref="B54:Q54" si="3">IF(B$8=0,0,B$8/B$5)</f>
        <v>5.6900880903605747E-2</v>
      </c>
      <c r="C54" s="202">
        <f t="shared" si="3"/>
        <v>5.7124275073295198E-2</v>
      </c>
      <c r="D54" s="202">
        <f t="shared" si="3"/>
        <v>5.4724190017662599E-2</v>
      </c>
      <c r="E54" s="202">
        <f t="shared" si="3"/>
        <v>5.486241115381376E-2</v>
      </c>
      <c r="F54" s="202">
        <f t="shared" si="3"/>
        <v>5.2310641943881429E-2</v>
      </c>
      <c r="G54" s="202">
        <f t="shared" si="3"/>
        <v>5.1695811425396303E-2</v>
      </c>
      <c r="H54" s="202">
        <f t="shared" si="3"/>
        <v>5.1884834891383944E-2</v>
      </c>
      <c r="I54" s="202">
        <f t="shared" si="3"/>
        <v>5.6186370460182926E-2</v>
      </c>
      <c r="J54" s="202">
        <f t="shared" si="3"/>
        <v>5.1724538462150416E-2</v>
      </c>
      <c r="K54" s="202">
        <f t="shared" si="3"/>
        <v>5.1417699218654384E-2</v>
      </c>
      <c r="L54" s="202">
        <f t="shared" si="3"/>
        <v>5.3519348560901812E-2</v>
      </c>
      <c r="M54" s="202">
        <f t="shared" si="3"/>
        <v>5.1742716895677783E-2</v>
      </c>
      <c r="N54" s="202">
        <f t="shared" si="3"/>
        <v>5.2281355967042732E-2</v>
      </c>
      <c r="O54" s="202">
        <f t="shared" si="3"/>
        <v>5.1972565398804495E-2</v>
      </c>
      <c r="P54" s="202">
        <f t="shared" si="3"/>
        <v>5.2771559703371038E-2</v>
      </c>
      <c r="Q54" s="202">
        <f t="shared" si="3"/>
        <v>5.2383484749748306E-2</v>
      </c>
    </row>
    <row r="55" spans="1:17" x14ac:dyDescent="0.25">
      <c r="A55" s="76" t="s">
        <v>80</v>
      </c>
      <c r="B55" s="202">
        <f t="shared" ref="B55:Q55" si="4">IF(B$9=0,0,B$9/B$5)</f>
        <v>4.4547024639002869E-2</v>
      </c>
      <c r="C55" s="202">
        <f t="shared" si="4"/>
        <v>2.4952178097142827E-2</v>
      </c>
      <c r="D55" s="202">
        <f t="shared" si="4"/>
        <v>0.1192398613042448</v>
      </c>
      <c r="E55" s="202">
        <f t="shared" si="4"/>
        <v>0.11954103468111271</v>
      </c>
      <c r="F55" s="202">
        <f t="shared" si="4"/>
        <v>0.11398092302711529</v>
      </c>
      <c r="G55" s="202">
        <f t="shared" si="4"/>
        <v>0.11264125393879951</v>
      </c>
      <c r="H55" s="202">
        <f t="shared" si="4"/>
        <v>0.11305312174096044</v>
      </c>
      <c r="I55" s="202">
        <f t="shared" si="4"/>
        <v>0.12242584163783458</v>
      </c>
      <c r="J55" s="202">
        <f t="shared" si="4"/>
        <v>0.11270384797403575</v>
      </c>
      <c r="K55" s="202">
        <f t="shared" si="4"/>
        <v>0.11203526852452073</v>
      </c>
      <c r="L55" s="202">
        <f t="shared" si="4"/>
        <v>0.11661460311127037</v>
      </c>
      <c r="M55" s="202">
        <f t="shared" si="4"/>
        <v>0.11274345740255051</v>
      </c>
      <c r="N55" s="202">
        <f t="shared" si="4"/>
        <v>0.113917111103809</v>
      </c>
      <c r="O55" s="202">
        <f t="shared" si="4"/>
        <v>0.11324427986561428</v>
      </c>
      <c r="P55" s="202">
        <f t="shared" si="4"/>
        <v>0.11498522788199693</v>
      </c>
      <c r="Q55" s="202">
        <f t="shared" si="4"/>
        <v>0.1141396419787485</v>
      </c>
    </row>
    <row r="56" spans="1:17" x14ac:dyDescent="0.25">
      <c r="A56" s="129" t="s">
        <v>79</v>
      </c>
      <c r="B56" s="201">
        <f t="shared" ref="B56:Q56" si="5">IF(B$10=0,0,B$10/B$5)</f>
        <v>4.3175638842821176E-2</v>
      </c>
      <c r="C56" s="201">
        <f t="shared" si="5"/>
        <v>4.3345147395886345E-2</v>
      </c>
      <c r="D56" s="201">
        <f t="shared" si="5"/>
        <v>4.1523994473322744E-2</v>
      </c>
      <c r="E56" s="201">
        <f t="shared" si="5"/>
        <v>4.1628874850570638E-2</v>
      </c>
      <c r="F56" s="201">
        <f t="shared" si="5"/>
        <v>3.9692625989943796E-2</v>
      </c>
      <c r="G56" s="201">
        <f t="shared" si="5"/>
        <v>3.9472528139943855E-2</v>
      </c>
      <c r="H56" s="201">
        <f t="shared" si="5"/>
        <v>3.9369529207900961E-2</v>
      </c>
      <c r="I56" s="201">
        <f t="shared" si="5"/>
        <v>4.2633477730993956E-2</v>
      </c>
      <c r="J56" s="201">
        <f t="shared" si="5"/>
        <v>3.9247898389072257E-2</v>
      </c>
      <c r="K56" s="201">
        <f t="shared" si="5"/>
        <v>3.9015072813270844E-2</v>
      </c>
      <c r="L56" s="201">
        <f t="shared" si="5"/>
        <v>4.0622357547312374E-2</v>
      </c>
      <c r="M56" s="201">
        <f t="shared" si="5"/>
        <v>3.9261691944958245E-2</v>
      </c>
      <c r="N56" s="201">
        <f t="shared" si="5"/>
        <v>3.9676770973928389E-2</v>
      </c>
      <c r="O56" s="201">
        <f t="shared" si="5"/>
        <v>3.9442302792566039E-2</v>
      </c>
      <c r="P56" s="201">
        <f t="shared" si="5"/>
        <v>4.0048318609265193E-2</v>
      </c>
      <c r="Q56" s="201">
        <f t="shared" si="5"/>
        <v>3.9753496014574542E-2</v>
      </c>
    </row>
    <row r="57" spans="1:17" x14ac:dyDescent="0.25">
      <c r="A57" s="127" t="s">
        <v>314</v>
      </c>
      <c r="B57" s="200">
        <f t="shared" ref="B57:Q57" si="6">IF(B$15=0,0,B$15/B$5)</f>
        <v>0.61129059710434741</v>
      </c>
      <c r="C57" s="200">
        <f t="shared" si="6"/>
        <v>0.59960635571487386</v>
      </c>
      <c r="D57" s="200">
        <f t="shared" si="6"/>
        <v>0.55637354771027958</v>
      </c>
      <c r="E57" s="200">
        <f t="shared" si="6"/>
        <v>0.57309817641989491</v>
      </c>
      <c r="F57" s="200">
        <f t="shared" si="6"/>
        <v>0.5612673901690759</v>
      </c>
      <c r="G57" s="200">
        <f t="shared" si="6"/>
        <v>0.57344802773543913</v>
      </c>
      <c r="H57" s="200">
        <f t="shared" si="6"/>
        <v>0.56503130390641076</v>
      </c>
      <c r="I57" s="200">
        <f t="shared" si="6"/>
        <v>0.57145616080999562</v>
      </c>
      <c r="J57" s="200">
        <f t="shared" si="6"/>
        <v>0.54886673541195008</v>
      </c>
      <c r="K57" s="200">
        <f t="shared" si="6"/>
        <v>0.54316238443258602</v>
      </c>
      <c r="L57" s="200">
        <f t="shared" si="6"/>
        <v>0.56379427625795853</v>
      </c>
      <c r="M57" s="200">
        <f t="shared" si="6"/>
        <v>0.56035437540478239</v>
      </c>
      <c r="N57" s="200">
        <f t="shared" si="6"/>
        <v>0.55144688544405562</v>
      </c>
      <c r="O57" s="200">
        <f t="shared" si="6"/>
        <v>0.54445358699674895</v>
      </c>
      <c r="P57" s="200">
        <f t="shared" si="6"/>
        <v>0.54756711552011228</v>
      </c>
      <c r="Q57" s="200">
        <f t="shared" si="6"/>
        <v>0.54930481333398007</v>
      </c>
    </row>
    <row r="58" spans="1:17" x14ac:dyDescent="0.25">
      <c r="A58" s="127" t="s">
        <v>313</v>
      </c>
      <c r="B58" s="200">
        <f t="shared" ref="B58:Q58" si="7">IF(B$26=0,0,B$26/B$5)</f>
        <v>3.0959943829845472E-3</v>
      </c>
      <c r="C58" s="200">
        <f t="shared" si="7"/>
        <v>8.86230650587482E-4</v>
      </c>
      <c r="D58" s="200">
        <f t="shared" si="7"/>
        <v>3.2710017246087845E-2</v>
      </c>
      <c r="E58" s="200">
        <f t="shared" si="7"/>
        <v>2.0119108492753501E-2</v>
      </c>
      <c r="F58" s="200">
        <f t="shared" si="7"/>
        <v>4.8297805475470308E-2</v>
      </c>
      <c r="G58" s="200">
        <f t="shared" si="7"/>
        <v>3.1052261817552093E-2</v>
      </c>
      <c r="H58" s="200">
        <f t="shared" si="7"/>
        <v>4.3802410327706542E-2</v>
      </c>
      <c r="I58" s="200">
        <f t="shared" si="7"/>
        <v>4.0371575704369689E-3</v>
      </c>
      <c r="J58" s="200">
        <f t="shared" si="7"/>
        <v>6.5560094663685772E-2</v>
      </c>
      <c r="K58" s="200">
        <f t="shared" si="7"/>
        <v>7.6140688601980241E-2</v>
      </c>
      <c r="L58" s="200">
        <f t="shared" si="7"/>
        <v>2.9797181767791833E-2</v>
      </c>
      <c r="M58" s="200">
        <f t="shared" si="7"/>
        <v>5.042167614958535E-2</v>
      </c>
      <c r="N58" s="200">
        <f t="shared" si="7"/>
        <v>5.7097360842657652E-2</v>
      </c>
      <c r="O58" s="200">
        <f t="shared" si="7"/>
        <v>6.8953495448493662E-2</v>
      </c>
      <c r="P58" s="200">
        <f t="shared" si="7"/>
        <v>5.7293458349794234E-2</v>
      </c>
      <c r="Q58" s="200">
        <f t="shared" si="7"/>
        <v>5.9352315716480926E-2</v>
      </c>
    </row>
    <row r="59" spans="1:17" x14ac:dyDescent="0.25">
      <c r="A59" s="127" t="s">
        <v>312</v>
      </c>
      <c r="B59" s="200">
        <f t="shared" ref="B59:Q59" si="8">IF(B$27=0,0,B$27/B$5)</f>
        <v>0.21715539258672314</v>
      </c>
      <c r="C59" s="200">
        <f t="shared" si="8"/>
        <v>0.25313868698725744</v>
      </c>
      <c r="D59" s="200">
        <f t="shared" si="8"/>
        <v>0.13261669848640811</v>
      </c>
      <c r="E59" s="200">
        <f t="shared" si="8"/>
        <v>0.14478282511635907</v>
      </c>
      <c r="F59" s="200">
        <f t="shared" si="8"/>
        <v>0.10156118644585653</v>
      </c>
      <c r="G59" s="200">
        <f t="shared" si="8"/>
        <v>0.13214992291845312</v>
      </c>
      <c r="H59" s="200">
        <f t="shared" si="8"/>
        <v>0.11014766133242633</v>
      </c>
      <c r="I59" s="200">
        <f t="shared" si="8"/>
        <v>0.17841099332643306</v>
      </c>
      <c r="J59" s="200">
        <f t="shared" si="8"/>
        <v>7.6051138880229546E-2</v>
      </c>
      <c r="K59" s="200">
        <f t="shared" si="8"/>
        <v>5.8294373364181647E-2</v>
      </c>
      <c r="L59" s="200">
        <f t="shared" si="8"/>
        <v>0.13716512518998775</v>
      </c>
      <c r="M59" s="200">
        <f t="shared" si="8"/>
        <v>9.9933710134772424E-2</v>
      </c>
      <c r="N59" s="200">
        <f t="shared" si="8"/>
        <v>9.0895758261192283E-2</v>
      </c>
      <c r="O59" s="200">
        <f t="shared" si="8"/>
        <v>7.1449658247711628E-2</v>
      </c>
      <c r="P59" s="200">
        <f t="shared" si="8"/>
        <v>9.2216926822525871E-2</v>
      </c>
      <c r="Q59" s="200">
        <f t="shared" si="8"/>
        <v>8.7320925048834444E-2</v>
      </c>
    </row>
    <row r="60" spans="1:17" x14ac:dyDescent="0.25">
      <c r="A60" s="142" t="s">
        <v>318</v>
      </c>
      <c r="B60" s="199">
        <f t="shared" ref="B60:Q60" si="9">IF(B$28=0,0,B$28/B$5)</f>
        <v>0.18597908120290713</v>
      </c>
      <c r="C60" s="199">
        <f t="shared" si="9"/>
        <v>0.22152181881214797</v>
      </c>
      <c r="D60" s="199">
        <f t="shared" si="9"/>
        <v>0.10066847293963146</v>
      </c>
      <c r="E60" s="199">
        <f t="shared" si="9"/>
        <v>0.1134074173304071</v>
      </c>
      <c r="F60" s="199">
        <f t="shared" si="9"/>
        <v>6.8079159868987646E-2</v>
      </c>
      <c r="G60" s="199">
        <f t="shared" si="9"/>
        <v>9.943917581223885E-2</v>
      </c>
      <c r="H60" s="199">
        <f t="shared" si="9"/>
        <v>7.6835709005202257E-2</v>
      </c>
      <c r="I60" s="199">
        <f t="shared" si="9"/>
        <v>0.14801705941813106</v>
      </c>
      <c r="J60" s="199">
        <f t="shared" si="9"/>
        <v>4.1808036433556225E-2</v>
      </c>
      <c r="K60" s="199">
        <f t="shared" si="9"/>
        <v>2.3485017575510577E-2</v>
      </c>
      <c r="L60" s="199">
        <f t="shared" si="9"/>
        <v>0.10506501328520748</v>
      </c>
      <c r="M60" s="199">
        <f t="shared" si="9"/>
        <v>6.6325811058182166E-2</v>
      </c>
      <c r="N60" s="199">
        <f t="shared" si="9"/>
        <v>5.7209855670158481E-2</v>
      </c>
      <c r="O60" s="199">
        <f t="shared" si="9"/>
        <v>3.7160869143657176E-2</v>
      </c>
      <c r="P60" s="199">
        <f t="shared" si="9"/>
        <v>5.8719075872034711E-2</v>
      </c>
      <c r="Q60" s="199">
        <f t="shared" si="9"/>
        <v>5.3563075332227039E-2</v>
      </c>
    </row>
    <row r="61" spans="1:17" x14ac:dyDescent="0.25">
      <c r="A61" s="142" t="s">
        <v>317</v>
      </c>
      <c r="B61" s="199">
        <f t="shared" ref="B61:Q61" si="10">IF(B$34=0,0,B$34/B$5)</f>
        <v>3.0922808197937714E-2</v>
      </c>
      <c r="C61" s="199">
        <f t="shared" si="10"/>
        <v>3.1544302703226959E-2</v>
      </c>
      <c r="D61" s="199">
        <f t="shared" si="10"/>
        <v>2.9269895887139255E-2</v>
      </c>
      <c r="E61" s="199">
        <f t="shared" si="10"/>
        <v>2.972803460983266E-2</v>
      </c>
      <c r="F61" s="199">
        <f t="shared" si="10"/>
        <v>2.9527352877764597E-2</v>
      </c>
      <c r="G61" s="199">
        <f t="shared" si="10"/>
        <v>3.0168156156198091E-2</v>
      </c>
      <c r="H61" s="199">
        <f t="shared" si="10"/>
        <v>2.9725366179571194E-2</v>
      </c>
      <c r="I61" s="199">
        <f t="shared" si="10"/>
        <v>3.0063367318251537E-2</v>
      </c>
      <c r="J61" s="199">
        <f t="shared" si="10"/>
        <v>2.8874974857337136E-2</v>
      </c>
      <c r="K61" s="199">
        <f t="shared" si="10"/>
        <v>2.857487834851348E-2</v>
      </c>
      <c r="L61" s="199">
        <f t="shared" si="10"/>
        <v>2.9660288192616704E-2</v>
      </c>
      <c r="M61" s="199">
        <f t="shared" si="10"/>
        <v>2.947932067493202E-2</v>
      </c>
      <c r="N61" s="199">
        <f t="shared" si="10"/>
        <v>2.9010712300505892E-2</v>
      </c>
      <c r="O61" s="199">
        <f t="shared" si="10"/>
        <v>2.8642806388546646E-2</v>
      </c>
      <c r="P61" s="199">
        <f t="shared" si="10"/>
        <v>2.8806603995560013E-2</v>
      </c>
      <c r="Q61" s="199">
        <f t="shared" si="10"/>
        <v>2.8898021415213665E-2</v>
      </c>
    </row>
    <row r="62" spans="1:17" x14ac:dyDescent="0.25">
      <c r="A62" s="142" t="s">
        <v>316</v>
      </c>
      <c r="B62" s="199">
        <f t="shared" ref="B62:Q62" si="11">IF(B$45=0,0,B$45/B$5)</f>
        <v>2.5350318587832914E-4</v>
      </c>
      <c r="C62" s="199">
        <f t="shared" si="11"/>
        <v>7.2565471882534858E-5</v>
      </c>
      <c r="D62" s="199">
        <f t="shared" si="11"/>
        <v>2.6783296596374182E-3</v>
      </c>
      <c r="E62" s="199">
        <f t="shared" si="11"/>
        <v>1.6473731761192988E-3</v>
      </c>
      <c r="F62" s="199">
        <f t="shared" si="11"/>
        <v>3.9546736991042681E-3</v>
      </c>
      <c r="G62" s="199">
        <f t="shared" si="11"/>
        <v>2.5425909500161846E-3</v>
      </c>
      <c r="H62" s="199">
        <f t="shared" si="11"/>
        <v>3.5865861476528584E-3</v>
      </c>
      <c r="I62" s="199">
        <f t="shared" si="11"/>
        <v>3.3056659005046234E-4</v>
      </c>
      <c r="J62" s="199">
        <f t="shared" si="11"/>
        <v>5.36812758933618E-3</v>
      </c>
      <c r="K62" s="199">
        <f t="shared" si="11"/>
        <v>6.234477440157587E-3</v>
      </c>
      <c r="L62" s="199">
        <f t="shared" si="11"/>
        <v>2.4398237121635614E-3</v>
      </c>
      <c r="M62" s="199">
        <f t="shared" si="11"/>
        <v>4.1285784016582457E-3</v>
      </c>
      <c r="N62" s="199">
        <f t="shared" si="11"/>
        <v>4.6751902905279013E-3</v>
      </c>
      <c r="O62" s="199">
        <f t="shared" si="11"/>
        <v>5.6459827155078074E-3</v>
      </c>
      <c r="P62" s="199">
        <f t="shared" si="11"/>
        <v>4.6912469549311485E-3</v>
      </c>
      <c r="Q62" s="199">
        <f t="shared" si="11"/>
        <v>4.8598283013937373E-3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4.1535777681117447E-3</v>
      </c>
      <c r="C64" s="276">
        <f t="shared" si="13"/>
        <v>1.1889646660633965E-3</v>
      </c>
      <c r="D64" s="276">
        <f t="shared" si="13"/>
        <v>4.3883671486809786E-2</v>
      </c>
      <c r="E64" s="276">
        <f t="shared" si="13"/>
        <v>2.6991742042235554E-2</v>
      </c>
      <c r="F64" s="276">
        <f t="shared" si="13"/>
        <v>6.4796206405940526E-2</v>
      </c>
      <c r="G64" s="276">
        <f t="shared" si="13"/>
        <v>4.1659631246047164E-2</v>
      </c>
      <c r="H64" s="276">
        <f t="shared" si="13"/>
        <v>5.8765196321668586E-2</v>
      </c>
      <c r="I64" s="276">
        <f t="shared" si="13"/>
        <v>5.4162397784346099E-3</v>
      </c>
      <c r="J64" s="276">
        <f t="shared" si="13"/>
        <v>8.7955247324408917E-2</v>
      </c>
      <c r="K64" s="276">
        <f t="shared" si="13"/>
        <v>0.10215014380001312</v>
      </c>
      <c r="L64" s="276">
        <f t="shared" si="13"/>
        <v>3.9975819214431212E-2</v>
      </c>
      <c r="M64" s="276">
        <f t="shared" si="13"/>
        <v>6.7645585611158771E-2</v>
      </c>
      <c r="N64" s="276">
        <f t="shared" si="13"/>
        <v>7.6601666307060792E-2</v>
      </c>
      <c r="O64" s="276">
        <f t="shared" si="13"/>
        <v>9.2507824724269577E-2</v>
      </c>
      <c r="P64" s="276">
        <f t="shared" si="13"/>
        <v>7.6864750197167694E-2</v>
      </c>
      <c r="Q64" s="276">
        <f t="shared" si="13"/>
        <v>7.9626907723351306E-2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0.37536675552503906</v>
      </c>
      <c r="C68" s="253">
        <f>IF(C$5=0,0,C$5/WWP_fec!C$5)</f>
        <v>0.3796986290971846</v>
      </c>
      <c r="D68" s="253">
        <f>IF(D$5=0,0,D$5/WWP_fec!D$5)</f>
        <v>0.39710022529123706</v>
      </c>
      <c r="E68" s="253">
        <f>IF(E$5=0,0,E$5/WWP_fec!E$5)</f>
        <v>0.39609976535607744</v>
      </c>
      <c r="F68" s="253">
        <f>IF(F$5=0,0,F$5/WWP_fec!F$5)</f>
        <v>0.42100627489471626</v>
      </c>
      <c r="G68" s="253">
        <f>IF(G$5=0,0,G$5/WWP_fec!G$5)</f>
        <v>0.42601340214819905</v>
      </c>
      <c r="H68" s="253">
        <f>IF(H$5=0,0,H$5/WWP_fec!H$5)</f>
        <v>0.43185934617449201</v>
      </c>
      <c r="I68" s="253">
        <f>IF(I$5=0,0,I$5/WWP_fec!I$5)</f>
        <v>0.40536840805091545</v>
      </c>
      <c r="J68" s="253">
        <f>IF(J$5=0,0,J$5/WWP_fec!J$5)</f>
        <v>0.44033606146664556</v>
      </c>
      <c r="K68" s="253">
        <f>IF(K$5=0,0,K$5/WWP_fec!K$5)</f>
        <v>0.4429638022259097</v>
      </c>
      <c r="L68" s="253">
        <f>IF(L$5=0,0,L$5/WWP_fec!L$5)</f>
        <v>0.42556907286876644</v>
      </c>
      <c r="M68" s="253">
        <f>IF(M$5=0,0,M$5/WWP_fec!M$5)</f>
        <v>0.44018136105075489</v>
      </c>
      <c r="N68" s="253">
        <f>IF(N$5=0,0,N$5/WWP_fec!N$5)</f>
        <v>0.43564630500327978</v>
      </c>
      <c r="O68" s="253">
        <f>IF(O$5=0,0,O$5/WWP_fec!O$5)</f>
        <v>0.4382346603988736</v>
      </c>
      <c r="P68" s="253">
        <f>IF(P$5=0,0,P$5/WWP_fec!P$5)</f>
        <v>0.43159951450418099</v>
      </c>
      <c r="Q68" s="253">
        <f>IF(Q$5=0,0,Q$5/WWP_fec!Q$5)</f>
        <v>0.43479695282610559</v>
      </c>
    </row>
    <row r="69" spans="1:17" x14ac:dyDescent="0.25">
      <c r="A69" s="132" t="s">
        <v>83</v>
      </c>
      <c r="B69" s="282">
        <f>IF(B$6=0,0,B$6/WWP_fec!B$6)</f>
        <v>0.47939796259854378</v>
      </c>
      <c r="C69" s="282">
        <f>IF(C$6=0,0,C$6/WWP_fec!C$6)</f>
        <v>0.48683424334451769</v>
      </c>
      <c r="D69" s="282">
        <f>IF(D$6=0,0,D$6/WWP_fec!D$6)</f>
        <v>0.48775402640713433</v>
      </c>
      <c r="E69" s="282">
        <f>IF(E$6=0,0,E$6/WWP_fec!E$6)</f>
        <v>0.48775402640713439</v>
      </c>
      <c r="F69" s="282">
        <f>IF(F$6=0,0,F$6/WWP_fec!F$6)</f>
        <v>0.49431069376721865</v>
      </c>
      <c r="G69" s="282">
        <f>IF(G$6=0,0,G$6/WWP_fec!G$6)</f>
        <v>0.4943106937672187</v>
      </c>
      <c r="H69" s="282">
        <f>IF(H$6=0,0,H$6/WWP_fec!H$6)</f>
        <v>0.50292607103791365</v>
      </c>
      <c r="I69" s="282">
        <f>IF(I$6=0,0,I$6/WWP_fec!I$6)</f>
        <v>0.51121344257310841</v>
      </c>
      <c r="J69" s="282">
        <f>IF(J$6=0,0,J$6/WWP_fec!J$6)</f>
        <v>0.51121344257310852</v>
      </c>
      <c r="K69" s="282">
        <f>IF(K$6=0,0,K$6/WWP_fec!K$6)</f>
        <v>0.51121344257310841</v>
      </c>
      <c r="L69" s="282">
        <f>IF(L$6=0,0,L$6/WWP_fec!L$6)</f>
        <v>0.5112134425731083</v>
      </c>
      <c r="M69" s="282">
        <f>IF(M$6=0,0,M$6/WWP_fec!M$6)</f>
        <v>0.51121344257310841</v>
      </c>
      <c r="N69" s="282">
        <f>IF(N$6=0,0,N$6/WWP_fec!N$6)</f>
        <v>0.5112134425731083</v>
      </c>
      <c r="O69" s="282">
        <f>IF(O$6=0,0,O$6/WWP_fec!O$6)</f>
        <v>0.51121344257310841</v>
      </c>
      <c r="P69" s="282">
        <f>IF(P$6=0,0,P$6/WWP_fec!P$6)</f>
        <v>0.51121344257310841</v>
      </c>
      <c r="Q69" s="282">
        <f>IF(Q$6=0,0,Q$6/WWP_fec!Q$6)</f>
        <v>0.51121344257310841</v>
      </c>
    </row>
    <row r="70" spans="1:17" x14ac:dyDescent="0.25">
      <c r="A70" s="76" t="s">
        <v>82</v>
      </c>
      <c r="B70" s="281">
        <f>IF(B$7=0,0,B$7/WWP_fec!B$7)</f>
        <v>0.11977926646081095</v>
      </c>
      <c r="C70" s="281">
        <f>IF(C$7=0,0,C$7/WWP_fec!C$7)</f>
        <v>0.12163724735026103</v>
      </c>
      <c r="D70" s="281">
        <f>IF(D$7=0,0,D$7/WWP_fec!D$7)</f>
        <v>0.12186705838230241</v>
      </c>
      <c r="E70" s="281">
        <f>IF(E$7=0,0,E$7/WWP_fec!E$7)</f>
        <v>0.12186705838230243</v>
      </c>
      <c r="F70" s="281">
        <f>IF(F$7=0,0,F$7/WWP_fec!F$7)</f>
        <v>0.12350526477467316</v>
      </c>
      <c r="G70" s="281">
        <f>IF(G$7=0,0,G$7/WWP_fec!G$7)</f>
        <v>0.12350526477467316</v>
      </c>
      <c r="H70" s="281">
        <f>IF(H$7=0,0,H$7/WWP_fec!H$7)</f>
        <v>0.12565784707638633</v>
      </c>
      <c r="I70" s="281">
        <f>IF(I$7=0,0,I$7/WWP_fec!I$7)</f>
        <v>0.12772847599185611</v>
      </c>
      <c r="J70" s="281">
        <f>IF(J$7=0,0,J$7/WWP_fec!J$7)</f>
        <v>0.12772847599185611</v>
      </c>
      <c r="K70" s="281">
        <f>IF(K$7=0,0,K$7/WWP_fec!K$7)</f>
        <v>0.12772847599185611</v>
      </c>
      <c r="L70" s="281">
        <f>IF(L$7=0,0,L$7/WWP_fec!L$7)</f>
        <v>0.12772847599185611</v>
      </c>
      <c r="M70" s="281">
        <f>IF(M$7=0,0,M$7/WWP_fec!M$7)</f>
        <v>0.12772847599185611</v>
      </c>
      <c r="N70" s="281">
        <f>IF(N$7=0,0,N$7/WWP_fec!N$7)</f>
        <v>0.12772847599185613</v>
      </c>
      <c r="O70" s="281">
        <f>IF(O$7=0,0,O$7/WWP_fec!O$7)</f>
        <v>0.12772847599185611</v>
      </c>
      <c r="P70" s="281">
        <f>IF(P$7=0,0,P$7/WWP_fec!P$7)</f>
        <v>0.12772847599185611</v>
      </c>
      <c r="Q70" s="281">
        <f>IF(Q$7=0,0,Q$7/WWP_fec!Q$7)</f>
        <v>0.12772847599185611</v>
      </c>
    </row>
    <row r="71" spans="1:17" x14ac:dyDescent="0.25">
      <c r="A71" s="76" t="s">
        <v>81</v>
      </c>
      <c r="B71" s="281">
        <f>IF(B$8=0,0,B$8/WWP_fec!B$8)</f>
        <v>0.65380789485219037</v>
      </c>
      <c r="C71" s="281">
        <f>IF(C$8=0,0,C$8/WWP_fec!C$8)</f>
        <v>0.6639495713701743</v>
      </c>
      <c r="D71" s="281">
        <f>IF(D$8=0,0,D$8/WWP_fec!D$8)</f>
        <v>0.66520398101478462</v>
      </c>
      <c r="E71" s="281">
        <f>IF(E$8=0,0,E$8/WWP_fec!E$8)</f>
        <v>0.66520398101478451</v>
      </c>
      <c r="F71" s="281">
        <f>IF(F$8=0,0,F$8/WWP_fec!F$8)</f>
        <v>0.67414603170833887</v>
      </c>
      <c r="G71" s="281">
        <f>IF(G$8=0,0,G$8/WWP_fec!G$8)</f>
        <v>0.67414603170833898</v>
      </c>
      <c r="H71" s="281">
        <f>IF(H$8=0,0,H$8/WWP_fec!H$8)</f>
        <v>0.68589577224995124</v>
      </c>
      <c r="I71" s="281">
        <f>IF(I$8=0,0,I$8/WWP_fec!I$8)</f>
        <v>0.69719817518031379</v>
      </c>
      <c r="J71" s="281">
        <f>IF(J$8=0,0,J$8/WWP_fec!J$8)</f>
        <v>0.69719817518031379</v>
      </c>
      <c r="K71" s="281">
        <f>IF(K$8=0,0,K$8/WWP_fec!K$8)</f>
        <v>0.69719817518031379</v>
      </c>
      <c r="L71" s="281">
        <f>IF(L$8=0,0,L$8/WWP_fec!L$8)</f>
        <v>0.69719817518031391</v>
      </c>
      <c r="M71" s="281">
        <f>IF(M$8=0,0,M$8/WWP_fec!M$8)</f>
        <v>0.69719817518031379</v>
      </c>
      <c r="N71" s="281">
        <f>IF(N$8=0,0,N$8/WWP_fec!N$8)</f>
        <v>0.69719817518031391</v>
      </c>
      <c r="O71" s="281">
        <f>IF(O$8=0,0,O$8/WWP_fec!O$8)</f>
        <v>0.69719817518031379</v>
      </c>
      <c r="P71" s="281">
        <f>IF(P$8=0,0,P$8/WWP_fec!P$8)</f>
        <v>0.69719817518031391</v>
      </c>
      <c r="Q71" s="281">
        <f>IF(Q$8=0,0,Q$8/WWP_fec!Q$8)</f>
        <v>0.69719817518031379</v>
      </c>
    </row>
    <row r="72" spans="1:17" x14ac:dyDescent="0.25">
      <c r="A72" s="76" t="s">
        <v>80</v>
      </c>
      <c r="B72" s="281">
        <f>IF(B$9=0,0,B$9/WWP_fec!B$9)</f>
        <v>0.46486876769056906</v>
      </c>
      <c r="C72" s="281">
        <f>IF(C$9=0,0,C$9/WWP_fec!C$9)</f>
        <v>0.47207967582176785</v>
      </c>
      <c r="D72" s="281">
        <f>IF(D$9=0,0,D$9/WWP_fec!D$9)</f>
        <v>0.47297158286397484</v>
      </c>
      <c r="E72" s="281">
        <f>IF(E$9=0,0,E$9/WWP_fec!E$9)</f>
        <v>0.47297158286397478</v>
      </c>
      <c r="F72" s="281">
        <f>IF(F$9=0,0,F$9/WWP_fec!F$9)</f>
        <v>0.47932953620052632</v>
      </c>
      <c r="G72" s="281">
        <f>IF(G$9=0,0,G$9/WWP_fec!G$9)</f>
        <v>0.47932953620052637</v>
      </c>
      <c r="H72" s="281">
        <f>IF(H$9=0,0,H$9/WWP_fec!H$9)</f>
        <v>0.48768380577920434</v>
      </c>
      <c r="I72" s="281">
        <f>IF(I$9=0,0,I$9/WWP_fec!I$9)</f>
        <v>0.49572001054752984</v>
      </c>
      <c r="J72" s="281">
        <f>IF(J$9=0,0,J$9/WWP_fec!J$9)</f>
        <v>0.49572001054752979</v>
      </c>
      <c r="K72" s="281">
        <f>IF(K$9=0,0,K$9/WWP_fec!K$9)</f>
        <v>0.49572001054752979</v>
      </c>
      <c r="L72" s="281">
        <f>IF(L$9=0,0,L$9/WWP_fec!L$9)</f>
        <v>0.4957200105475299</v>
      </c>
      <c r="M72" s="281">
        <f>IF(M$9=0,0,M$9/WWP_fec!M$9)</f>
        <v>0.49572001054752979</v>
      </c>
      <c r="N72" s="281">
        <f>IF(N$9=0,0,N$9/WWP_fec!N$9)</f>
        <v>0.49572001054752973</v>
      </c>
      <c r="O72" s="281">
        <f>IF(O$9=0,0,O$9/WWP_fec!O$9)</f>
        <v>0.49572001054752973</v>
      </c>
      <c r="P72" s="281">
        <f>IF(P$9=0,0,P$9/WWP_fec!P$9)</f>
        <v>0.49572001054752979</v>
      </c>
      <c r="Q72" s="281">
        <f>IF(Q$9=0,0,Q$9/WWP_fec!Q$9)</f>
        <v>0.49572001054752979</v>
      </c>
    </row>
    <row r="73" spans="1:17" x14ac:dyDescent="0.25">
      <c r="A73" s="129" t="s">
        <v>79</v>
      </c>
      <c r="B73" s="280">
        <f>IF(B$10=0,0,B$10/WWP_fec!B$10)</f>
        <v>0.73233930223069166</v>
      </c>
      <c r="C73" s="280">
        <f>IF(C$10=0,0,C$10/WWP_fec!C$10)</f>
        <v>0.74369913493248063</v>
      </c>
      <c r="D73" s="280">
        <f>IF(D$10=0,0,D$10/WWP_fec!D$10)</f>
        <v>0.74510421659496673</v>
      </c>
      <c r="E73" s="280">
        <f>IF(E$10=0,0,E$10/WWP_fec!E$10)</f>
        <v>0.74510421659496695</v>
      </c>
      <c r="F73" s="280">
        <f>IF(F$10=0,0,F$10/WWP_fec!F$10)</f>
        <v>0.75512033175201831</v>
      </c>
      <c r="G73" s="280">
        <f>IF(G$10=0,0,G$10/WWP_fec!G$10)</f>
        <v>0.75986417253521943</v>
      </c>
      <c r="H73" s="280">
        <f>IF(H$10=0,0,H$10/WWP_fec!H$10)</f>
        <v>0.76828137929730878</v>
      </c>
      <c r="I73" s="280">
        <f>IF(I$10=0,0,I$10/WWP_fec!I$10)</f>
        <v>0.78094135777221418</v>
      </c>
      <c r="J73" s="280">
        <f>IF(J$10=0,0,J$10/WWP_fec!J$10)</f>
        <v>0.7809413577722143</v>
      </c>
      <c r="K73" s="280">
        <f>IF(K$10=0,0,K$10/WWP_fec!K$10)</f>
        <v>0.7809413577722143</v>
      </c>
      <c r="L73" s="280">
        <f>IF(L$10=0,0,L$10/WWP_fec!L$10)</f>
        <v>0.7811832932227406</v>
      </c>
      <c r="M73" s="280">
        <f>IF(M$10=0,0,M$10/WWP_fec!M$10)</f>
        <v>0.7809413577722143</v>
      </c>
      <c r="N73" s="280">
        <f>IF(N$10=0,0,N$10/WWP_fec!N$10)</f>
        <v>0.78106669290596864</v>
      </c>
      <c r="O73" s="280">
        <f>IF(O$10=0,0,O$10/WWP_fec!O$10)</f>
        <v>0.78106423020826021</v>
      </c>
      <c r="P73" s="280">
        <f>IF(P$10=0,0,P$10/WWP_fec!P$10)</f>
        <v>0.78105748366966188</v>
      </c>
      <c r="Q73" s="280">
        <f>IF(Q$10=0,0,Q$10/WWP_fec!Q$10)</f>
        <v>0.78105134101768414</v>
      </c>
    </row>
    <row r="74" spans="1:17" x14ac:dyDescent="0.25">
      <c r="A74" s="127" t="s">
        <v>314</v>
      </c>
      <c r="B74" s="305">
        <f>IF(B$15=0,0,B$15/WWP_fec!B$15)</f>
        <v>0.3781599848436083</v>
      </c>
      <c r="C74" s="305">
        <f>IF(C$15=0,0,C$15/WWP_fec!C$15)</f>
        <v>0.39021216036179268</v>
      </c>
      <c r="D74" s="305">
        <f>IF(D$15=0,0,D$15/WWP_fec!D$15)</f>
        <v>0.37867108998276006</v>
      </c>
      <c r="E74" s="305">
        <f>IF(E$15=0,0,E$15/WWP_fec!E$15)</f>
        <v>0.38362916956336685</v>
      </c>
      <c r="F74" s="305">
        <f>IF(F$15=0,0,F$15/WWP_fec!F$15)</f>
        <v>0.40499897283541886</v>
      </c>
      <c r="G74" s="305">
        <f>IF(G$15=0,0,G$15/WWP_fec!G$15)</f>
        <v>0.41870955149207367</v>
      </c>
      <c r="H74" s="305">
        <f>IF(H$15=0,0,H$15/WWP_fec!H$15)</f>
        <v>0.41822537075911081</v>
      </c>
      <c r="I74" s="305">
        <f>IF(I$15=0,0,I$15/WWP_fec!I$15)</f>
        <v>0.39703460523648698</v>
      </c>
      <c r="J74" s="305">
        <f>IF(J$15=0,0,J$15/WWP_fec!J$15)</f>
        <v>0.41423491986821459</v>
      </c>
      <c r="K74" s="305">
        <f>IF(K$15=0,0,K$15/WWP_fec!K$15)</f>
        <v>0.41237608110524288</v>
      </c>
      <c r="L74" s="305">
        <f>IF(L$15=0,0,L$15/WWP_fec!L$15)</f>
        <v>0.41123139630279998</v>
      </c>
      <c r="M74" s="305">
        <f>IF(M$15=0,0,M$15/WWP_fec!M$15)</f>
        <v>0.4227561741072261</v>
      </c>
      <c r="N74" s="305">
        <f>IF(N$15=0,0,N$15/WWP_fec!N$15)</f>
        <v>0.41174967558507303</v>
      </c>
      <c r="O74" s="305">
        <f>IF(O$15=0,0,O$15/WWP_fec!O$15)</f>
        <v>0.40894333025484986</v>
      </c>
      <c r="P74" s="305">
        <f>IF(P$15=0,0,P$15/WWP_fec!P$15)</f>
        <v>0.40505486108791078</v>
      </c>
      <c r="Q74" s="305">
        <f>IF(Q$15=0,0,Q$15/WWP_fec!Q$15)</f>
        <v>0.40935060725359113</v>
      </c>
    </row>
    <row r="75" spans="1:17" x14ac:dyDescent="0.25">
      <c r="A75" s="127" t="s">
        <v>313</v>
      </c>
      <c r="B75" s="305">
        <f>IF(B$26=0,0,B$26/WWP_fec!B$26)</f>
        <v>0.44414811240747437</v>
      </c>
      <c r="C75" s="305">
        <f>IF(C$26=0,0,C$26/WWP_fec!C$26)</f>
        <v>0.45103760780447949</v>
      </c>
      <c r="D75" s="305">
        <f>IF(D$26=0,0,D$26/WWP_fec!D$26)</f>
        <v>0.45188975975955092</v>
      </c>
      <c r="E75" s="305">
        <f>IF(E$26=0,0,E$26/WWP_fec!E$26)</f>
        <v>0.45188975975955092</v>
      </c>
      <c r="F75" s="305">
        <f>IF(F$26=0,0,F$26/WWP_fec!F$26)</f>
        <v>0.4579643192255114</v>
      </c>
      <c r="G75" s="305">
        <f>IF(G$26=0,0,G$26/WWP_fec!G$26)</f>
        <v>0.4579643192255114</v>
      </c>
      <c r="H75" s="305">
        <f>IF(H$26=0,0,H$26/WWP_fec!H$26)</f>
        <v>0.46594621287336113</v>
      </c>
      <c r="I75" s="305">
        <f>IF(I$26=0,0,I$26/WWP_fec!I$26)</f>
        <v>0.4736242188544974</v>
      </c>
      <c r="J75" s="305">
        <f>IF(J$26=0,0,J$26/WWP_fec!J$26)</f>
        <v>0.4736242188544974</v>
      </c>
      <c r="K75" s="305">
        <f>IF(K$26=0,0,K$26/WWP_fec!K$26)</f>
        <v>0.47362421885449751</v>
      </c>
      <c r="L75" s="305">
        <f>IF(L$26=0,0,L$26/WWP_fec!L$26)</f>
        <v>0.47362421885449746</v>
      </c>
      <c r="M75" s="305">
        <f>IF(M$26=0,0,M$26/WWP_fec!M$26)</f>
        <v>0.47362421885449746</v>
      </c>
      <c r="N75" s="305">
        <f>IF(N$26=0,0,N$26/WWP_fec!N$26)</f>
        <v>0.47362421885449746</v>
      </c>
      <c r="O75" s="305">
        <f>IF(O$26=0,0,O$26/WWP_fec!O$26)</f>
        <v>0.47362421885449757</v>
      </c>
      <c r="P75" s="305">
        <f>IF(P$26=0,0,P$26/WWP_fec!P$26)</f>
        <v>0.47362421885449746</v>
      </c>
      <c r="Q75" s="305">
        <f>IF(Q$26=0,0,Q$26/WWP_fec!Q$26)</f>
        <v>0.4736242188544974</v>
      </c>
    </row>
    <row r="76" spans="1:17" x14ac:dyDescent="0.25">
      <c r="A76" s="127" t="s">
        <v>312</v>
      </c>
      <c r="B76" s="305">
        <f>IF(B$27=0,0,B$27/WWP_fec!B$27)</f>
        <v>0.30018836376618357</v>
      </c>
      <c r="C76" s="305">
        <f>IF(C$27=0,0,C$27/WWP_fec!C$27)</f>
        <v>0.30533895147306694</v>
      </c>
      <c r="D76" s="305">
        <f>IF(D$27=0,0,D$27/WWP_fec!D$27)</f>
        <v>0.30170380953083242</v>
      </c>
      <c r="E76" s="305">
        <f>IF(E$27=0,0,E$27/WWP_fec!E$27)</f>
        <v>0.30158670792063552</v>
      </c>
      <c r="F76" s="305">
        <f>IF(F$27=0,0,F$27/WWP_fec!F$27)</f>
        <v>0.30348537798114</v>
      </c>
      <c r="G76" s="305">
        <f>IF(G$27=0,0,G$27/WWP_fec!G$27)</f>
        <v>0.32309597597506801</v>
      </c>
      <c r="H76" s="305">
        <f>IF(H$27=0,0,H$27/WWP_fec!H$27)</f>
        <v>0.31911352638454055</v>
      </c>
      <c r="I76" s="305">
        <f>IF(I$27=0,0,I$27/WWP_fec!I$27)</f>
        <v>0.31593003146383491</v>
      </c>
      <c r="J76" s="305">
        <f>IF(J$27=0,0,J$27/WWP_fec!J$27)</f>
        <v>0.31801507934175932</v>
      </c>
      <c r="K76" s="305">
        <f>IF(K$27=0,0,K$27/WWP_fec!K$27)</f>
        <v>0.31019156191140074</v>
      </c>
      <c r="L76" s="305">
        <f>IF(L$27=0,0,L$27/WWP_fec!L$27)</f>
        <v>0.32649983832759338</v>
      </c>
      <c r="M76" s="305">
        <f>IF(M$27=0,0,M$27/WWP_fec!M$27)</f>
        <v>0.32440719793177814</v>
      </c>
      <c r="N76" s="305">
        <f>IF(N$27=0,0,N$27/WWP_fec!N$27)</f>
        <v>0.32080501769787245</v>
      </c>
      <c r="O76" s="305">
        <f>IF(O$27=0,0,O$27/WWP_fec!O$27)</f>
        <v>0.31571147125781118</v>
      </c>
      <c r="P76" s="305">
        <f>IF(P$27=0,0,P$27/WWP_fec!P$27)</f>
        <v>0.32071757655157612</v>
      </c>
      <c r="Q76" s="305">
        <f>IF(Q$27=0,0,Q$27/WWP_fec!Q$27)</f>
        <v>0.31850323862417895</v>
      </c>
    </row>
    <row r="77" spans="1:17" x14ac:dyDescent="0.25">
      <c r="A77" s="72" t="s">
        <v>311</v>
      </c>
      <c r="B77" s="304">
        <f>IF(B$47=0,0,B$47/WWP_fec!B$47)</f>
        <v>0.51817279780872016</v>
      </c>
      <c r="C77" s="304">
        <f>IF(C$47=0,0,C$47/WWP_fec!C$47)</f>
        <v>0.52621054243855947</v>
      </c>
      <c r="D77" s="304">
        <f>IF(D$47=0,0,D$47/WWP_fec!D$47)</f>
        <v>0.52720471971947602</v>
      </c>
      <c r="E77" s="304">
        <f>IF(E$47=0,0,E$47/WWP_fec!E$47)</f>
        <v>0.52720471971947602</v>
      </c>
      <c r="F77" s="304">
        <f>IF(F$47=0,0,F$47/WWP_fec!F$47)</f>
        <v>0.5342917057630967</v>
      </c>
      <c r="G77" s="304">
        <f>IF(G$47=0,0,G$47/WWP_fec!G$47)</f>
        <v>0.53429170576309659</v>
      </c>
      <c r="H77" s="304">
        <f>IF(H$47=0,0,H$47/WWP_fec!H$47)</f>
        <v>0.54360391501892125</v>
      </c>
      <c r="I77" s="304">
        <f>IF(I$47=0,0,I$47/WWP_fec!I$47)</f>
        <v>0.55256158866358029</v>
      </c>
      <c r="J77" s="304">
        <f>IF(J$47=0,0,J$47/WWP_fec!J$47)</f>
        <v>0.55256158866358041</v>
      </c>
      <c r="K77" s="304">
        <f>IF(K$47=0,0,K$47/WWP_fec!K$47)</f>
        <v>0.55256158866358041</v>
      </c>
      <c r="L77" s="304">
        <f>IF(L$47=0,0,L$47/WWP_fec!L$47)</f>
        <v>0.55256158866358041</v>
      </c>
      <c r="M77" s="304">
        <f>IF(M$47=0,0,M$47/WWP_fec!M$47)</f>
        <v>0.55256158866358041</v>
      </c>
      <c r="N77" s="304">
        <f>IF(N$47=0,0,N$47/WWP_fec!N$47)</f>
        <v>0.55256158866358041</v>
      </c>
      <c r="O77" s="304">
        <f>IF(O$47=0,0,O$47/WWP_fec!O$47)</f>
        <v>0.55256158866358041</v>
      </c>
      <c r="P77" s="304">
        <f>IF(P$47=0,0,P$47/WWP_fec!P$47)</f>
        <v>0.55256158866358041</v>
      </c>
      <c r="Q77" s="304">
        <f>IF(Q$47=0,0,Q$47/WWP_fec!Q$47)</f>
        <v>0.55256158866358041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131.79830233839172</v>
      </c>
      <c r="C5" s="96">
        <v>246.93565693525207</v>
      </c>
      <c r="D5" s="96">
        <v>96.574282312139999</v>
      </c>
      <c r="E5" s="96">
        <v>55.849677588576007</v>
      </c>
      <c r="F5" s="96">
        <v>225.59912270143192</v>
      </c>
      <c r="G5" s="96">
        <v>180.98840041522817</v>
      </c>
      <c r="H5" s="96">
        <v>159.28197355357199</v>
      </c>
      <c r="I5" s="96">
        <v>234.83289649089608</v>
      </c>
      <c r="J5" s="96">
        <v>141.95071650268804</v>
      </c>
      <c r="K5" s="96">
        <v>76.605809387364019</v>
      </c>
      <c r="L5" s="96">
        <v>135.87669329003506</v>
      </c>
      <c r="M5" s="96">
        <v>142.88349612770421</v>
      </c>
      <c r="N5" s="96">
        <v>136.75087028114618</v>
      </c>
      <c r="O5" s="96">
        <v>116.31580531876234</v>
      </c>
      <c r="P5" s="96">
        <v>106.5646000858314</v>
      </c>
      <c r="Q5" s="96">
        <v>152.94198679306746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5.0290944353613112</v>
      </c>
      <c r="C10" s="158">
        <v>5.4954995159599083</v>
      </c>
      <c r="D10" s="158">
        <v>5.8795451235496934</v>
      </c>
      <c r="E10" s="158">
        <v>3.5430670454360618</v>
      </c>
      <c r="F10" s="158">
        <v>6.7163518748267137</v>
      </c>
      <c r="G10" s="158">
        <v>5.6325408562644039</v>
      </c>
      <c r="H10" s="158">
        <v>7.1309937314508565</v>
      </c>
      <c r="I10" s="158">
        <v>9.3024655508507053</v>
      </c>
      <c r="J10" s="158">
        <v>7.2592762803206501</v>
      </c>
      <c r="K10" s="158">
        <v>5.6805321171551739</v>
      </c>
      <c r="L10" s="158">
        <v>7.6600875028339948</v>
      </c>
      <c r="M10" s="158">
        <v>6.6098657138141927</v>
      </c>
      <c r="N10" s="158">
        <v>7.4232717753351594</v>
      </c>
      <c r="O10" s="158">
        <v>7.5714465254545873</v>
      </c>
      <c r="P10" s="158">
        <v>8.0140739255473203</v>
      </c>
      <c r="Q10" s="158">
        <v>8.4630873056764742</v>
      </c>
    </row>
    <row r="11" spans="1:17" x14ac:dyDescent="0.25">
      <c r="A11" s="92" t="s">
        <v>125</v>
      </c>
      <c r="B11" s="91">
        <v>2.3548555934298463</v>
      </c>
      <c r="C11" s="91">
        <v>2.5732481145821753</v>
      </c>
      <c r="D11" s="91">
        <v>2.7530761052450696</v>
      </c>
      <c r="E11" s="91">
        <v>1.6590285501852273</v>
      </c>
      <c r="F11" s="91">
        <v>3.1449078920989537</v>
      </c>
      <c r="G11" s="91">
        <v>2.489424199846062</v>
      </c>
      <c r="H11" s="91">
        <v>3.3390624676177469</v>
      </c>
      <c r="I11" s="91">
        <v>4.3558464285499978</v>
      </c>
      <c r="J11" s="91">
        <v>3.399130315145404</v>
      </c>
      <c r="K11" s="91">
        <v>2.6598889723930386</v>
      </c>
      <c r="L11" s="91">
        <v>3.5868087454028377</v>
      </c>
      <c r="M11" s="91">
        <v>3.0950461257101525</v>
      </c>
      <c r="N11" s="91">
        <v>3.4759206227635722</v>
      </c>
      <c r="O11" s="91">
        <v>3.5453029228194941</v>
      </c>
      <c r="P11" s="91">
        <v>3.7525616295927735</v>
      </c>
      <c r="Q11" s="91">
        <v>3.9628105488191268</v>
      </c>
    </row>
    <row r="12" spans="1:17" x14ac:dyDescent="0.25">
      <c r="A12" s="92" t="s">
        <v>26</v>
      </c>
      <c r="B12" s="91">
        <v>2.6742388419314649</v>
      </c>
      <c r="C12" s="91">
        <v>2.922251401377733</v>
      </c>
      <c r="D12" s="91">
        <v>3.1264690183046233</v>
      </c>
      <c r="E12" s="91">
        <v>1.8840384952508347</v>
      </c>
      <c r="F12" s="91">
        <v>3.5714439827277595</v>
      </c>
      <c r="G12" s="91">
        <v>3.1431166564183424</v>
      </c>
      <c r="H12" s="91">
        <v>3.7919312638331095</v>
      </c>
      <c r="I12" s="91">
        <v>4.9466191223007066</v>
      </c>
      <c r="J12" s="91">
        <v>3.8601459651752457</v>
      </c>
      <c r="K12" s="91">
        <v>3.0206431447621349</v>
      </c>
      <c r="L12" s="91">
        <v>4.0732787574311571</v>
      </c>
      <c r="M12" s="91">
        <v>3.5148195881040403</v>
      </c>
      <c r="N12" s="91">
        <v>3.9473511525715872</v>
      </c>
      <c r="O12" s="91">
        <v>4.0261436026350932</v>
      </c>
      <c r="P12" s="91">
        <v>4.2615122959545468</v>
      </c>
      <c r="Q12" s="91">
        <v>4.5002767568573478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19.008994370383785</v>
      </c>
      <c r="C15" s="206">
        <v>86.073120207555959</v>
      </c>
      <c r="D15" s="206">
        <v>19.575809070007537</v>
      </c>
      <c r="E15" s="206">
        <v>4.4779229284995701</v>
      </c>
      <c r="F15" s="206">
        <v>146.30721574881142</v>
      </c>
      <c r="G15" s="206">
        <v>107.73921913701992</v>
      </c>
      <c r="H15" s="206">
        <v>83.503593614648082</v>
      </c>
      <c r="I15" s="206">
        <v>59.823076874051019</v>
      </c>
      <c r="J15" s="206">
        <v>95.378081047958858</v>
      </c>
      <c r="K15" s="206">
        <v>52.786540075209864</v>
      </c>
      <c r="L15" s="206">
        <v>40.543849176834826</v>
      </c>
      <c r="M15" s="206">
        <v>82.191444656094845</v>
      </c>
      <c r="N15" s="206">
        <v>78.36455248557229</v>
      </c>
      <c r="O15" s="206">
        <v>74.392593051144331</v>
      </c>
      <c r="P15" s="206">
        <v>47.473482738575726</v>
      </c>
      <c r="Q15" s="206">
        <v>88.763828335755946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45.371250897660978</v>
      </c>
      <c r="D19" s="87">
        <v>1.5988365433539999</v>
      </c>
      <c r="E19" s="87">
        <v>0</v>
      </c>
      <c r="F19" s="87">
        <v>102.62000470474048</v>
      </c>
      <c r="G19" s="87">
        <v>3.5916305509619444</v>
      </c>
      <c r="H19" s="87">
        <v>27.589432858840304</v>
      </c>
      <c r="I19" s="87">
        <v>0</v>
      </c>
      <c r="J19" s="87">
        <v>13.874262522602534</v>
      </c>
      <c r="K19" s="87">
        <v>8.0356888613719946</v>
      </c>
      <c r="L19" s="87">
        <v>8.3460853226747602</v>
      </c>
      <c r="M19" s="87">
        <v>21.543755176646677</v>
      </c>
      <c r="N19" s="87">
        <v>15.645557517912108</v>
      </c>
      <c r="O19" s="87">
        <v>7.8758669454836694</v>
      </c>
      <c r="P19" s="87">
        <v>5.4878010042781993</v>
      </c>
      <c r="Q19" s="87">
        <v>23.3057532173206</v>
      </c>
    </row>
    <row r="20" spans="1:17" x14ac:dyDescent="0.25">
      <c r="A20" s="88" t="s">
        <v>29</v>
      </c>
      <c r="B20" s="87">
        <v>1.7094457375830852</v>
      </c>
      <c r="C20" s="87">
        <v>14.390855524178184</v>
      </c>
      <c r="D20" s="87">
        <v>11.387754756112853</v>
      </c>
      <c r="E20" s="87">
        <v>1.5409026089719424</v>
      </c>
      <c r="F20" s="87">
        <v>8.6821141293874593</v>
      </c>
      <c r="G20" s="87">
        <v>8.5885383528155899</v>
      </c>
      <c r="H20" s="87">
        <v>5.6934578291969915</v>
      </c>
      <c r="I20" s="87">
        <v>51.490573088001348</v>
      </c>
      <c r="J20" s="87">
        <v>11.366447667608652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17.2995486328007</v>
      </c>
      <c r="C21" s="87">
        <v>17.286427731575202</v>
      </c>
      <c r="D21" s="87">
        <v>5.6458543660013758</v>
      </c>
      <c r="E21" s="87">
        <v>2.9370203195276279</v>
      </c>
      <c r="F21" s="87">
        <v>8.5620482361496428</v>
      </c>
      <c r="G21" s="87">
        <v>0</v>
      </c>
      <c r="H21" s="87">
        <v>5.6260258039179263</v>
      </c>
      <c r="I21" s="87">
        <v>8.3325037860496689</v>
      </c>
      <c r="J21" s="87">
        <v>5.6354973633434451</v>
      </c>
      <c r="K21" s="87">
        <v>11.287415673906208</v>
      </c>
      <c r="L21" s="87">
        <v>2.8134311734331598</v>
      </c>
      <c r="M21" s="87">
        <v>0</v>
      </c>
      <c r="N21" s="87">
        <v>2.7985651315193669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9.0245860541415936</v>
      </c>
      <c r="D22" s="87">
        <v>0.94336340453930867</v>
      </c>
      <c r="E22" s="87">
        <v>0</v>
      </c>
      <c r="F22" s="87">
        <v>26.443048678533856</v>
      </c>
      <c r="G22" s="87">
        <v>95.559050233242388</v>
      </c>
      <c r="H22" s="87">
        <v>44.59467712269285</v>
      </c>
      <c r="I22" s="87">
        <v>0</v>
      </c>
      <c r="J22" s="87">
        <v>64.501873494404222</v>
      </c>
      <c r="K22" s="87">
        <v>33.463435539931659</v>
      </c>
      <c r="L22" s="87">
        <v>29.384332680726903</v>
      </c>
      <c r="M22" s="87">
        <v>60.647689479448168</v>
      </c>
      <c r="N22" s="87">
        <v>59.920429836140819</v>
      </c>
      <c r="O22" s="87">
        <v>66.516726105660666</v>
      </c>
      <c r="P22" s="87">
        <v>41.985681734297529</v>
      </c>
      <c r="Q22" s="87">
        <v>65.458075118435346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107.76021353264663</v>
      </c>
      <c r="C27" s="204">
        <v>155.36703721173618</v>
      </c>
      <c r="D27" s="204">
        <v>71.118928118582772</v>
      </c>
      <c r="E27" s="204">
        <v>47.828687614640373</v>
      </c>
      <c r="F27" s="204">
        <v>72.575555077793794</v>
      </c>
      <c r="G27" s="204">
        <v>67.616640421943828</v>
      </c>
      <c r="H27" s="204">
        <v>68.647386207473076</v>
      </c>
      <c r="I27" s="204">
        <v>165.70735406599434</v>
      </c>
      <c r="J27" s="204">
        <v>39.313359174408504</v>
      </c>
      <c r="K27" s="204">
        <v>18.138737194998981</v>
      </c>
      <c r="L27" s="204">
        <v>87.67275661036625</v>
      </c>
      <c r="M27" s="204">
        <v>54.082185757795173</v>
      </c>
      <c r="N27" s="204">
        <v>50.963046020238714</v>
      </c>
      <c r="O27" s="204">
        <v>34.351765742163423</v>
      </c>
      <c r="P27" s="204">
        <v>51.077043421708339</v>
      </c>
      <c r="Q27" s="204">
        <v>55.715071151635065</v>
      </c>
    </row>
    <row r="28" spans="1:17" x14ac:dyDescent="0.25">
      <c r="A28" s="152" t="s">
        <v>318</v>
      </c>
      <c r="B28" s="264">
        <v>106.27316591690482</v>
      </c>
      <c r="C28" s="264">
        <v>148.36447827959603</v>
      </c>
      <c r="D28" s="264">
        <v>69.526319923056732</v>
      </c>
      <c r="E28" s="264">
        <v>47.469477706314521</v>
      </c>
      <c r="F28" s="264">
        <v>60.672595152466762</v>
      </c>
      <c r="G28" s="264">
        <v>58.851415814186275</v>
      </c>
      <c r="H28" s="264">
        <v>61.853873506620353</v>
      </c>
      <c r="I28" s="264">
        <v>160.84039187963086</v>
      </c>
      <c r="J28" s="264">
        <v>31.55378647898134</v>
      </c>
      <c r="K28" s="264">
        <v>13.844239019388688</v>
      </c>
      <c r="L28" s="264">
        <v>84.374273965471218</v>
      </c>
      <c r="M28" s="264">
        <v>47.395424158655253</v>
      </c>
      <c r="N28" s="264">
        <v>44.58762480107351</v>
      </c>
      <c r="O28" s="264">
        <v>28.299486985460156</v>
      </c>
      <c r="P28" s="264">
        <v>47.214793978569979</v>
      </c>
      <c r="Q28" s="264">
        <v>48.493607151437971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2.9047369446000002</v>
      </c>
      <c r="E30" s="208">
        <v>2.8836812343240004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6.05838183938552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26.268768753290811</v>
      </c>
      <c r="C31" s="208">
        <v>126.49930450021175</v>
      </c>
      <c r="D31" s="208">
        <v>43.287381890223521</v>
      </c>
      <c r="E31" s="208">
        <v>20.498384471038776</v>
      </c>
      <c r="F31" s="208">
        <v>51.284260702006115</v>
      </c>
      <c r="G31" s="208">
        <v>0</v>
      </c>
      <c r="H31" s="208">
        <v>23.909212822812165</v>
      </c>
      <c r="I31" s="208">
        <v>43.416563318122009</v>
      </c>
      <c r="J31" s="208">
        <v>3.9311117198991785</v>
      </c>
      <c r="K31" s="208">
        <v>1.3773515610056524</v>
      </c>
      <c r="L31" s="208">
        <v>15.988185643731443</v>
      </c>
      <c r="M31" s="208">
        <v>11.764512790126203</v>
      </c>
      <c r="N31" s="208">
        <v>7.8526383846765713</v>
      </c>
      <c r="O31" s="208">
        <v>0.53387293456039431</v>
      </c>
      <c r="P31" s="208">
        <v>2.9102626302382855</v>
      </c>
      <c r="Q31" s="208">
        <v>11.745917033663034</v>
      </c>
    </row>
    <row r="32" spans="1:17" x14ac:dyDescent="0.25">
      <c r="A32" s="154" t="s">
        <v>29</v>
      </c>
      <c r="B32" s="208">
        <v>35.336763921266986</v>
      </c>
      <c r="C32" s="208">
        <v>0</v>
      </c>
      <c r="D32" s="208">
        <v>0</v>
      </c>
      <c r="E32" s="208">
        <v>7.6505457128785768</v>
      </c>
      <c r="F32" s="208">
        <v>0</v>
      </c>
      <c r="G32" s="208">
        <v>0</v>
      </c>
      <c r="H32" s="208">
        <v>0</v>
      </c>
      <c r="I32" s="208">
        <v>55.661293099297552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44.667633242347023</v>
      </c>
      <c r="C33" s="208">
        <v>21.865173779384275</v>
      </c>
      <c r="D33" s="208">
        <v>23.334201088233211</v>
      </c>
      <c r="E33" s="208">
        <v>16.436866288073169</v>
      </c>
      <c r="F33" s="208">
        <v>9.3883344504606452</v>
      </c>
      <c r="G33" s="208">
        <v>58.851415814186275</v>
      </c>
      <c r="H33" s="208">
        <v>37.944660683808188</v>
      </c>
      <c r="I33" s="208">
        <v>61.762535462211304</v>
      </c>
      <c r="J33" s="208">
        <v>27.622674759082162</v>
      </c>
      <c r="K33" s="208">
        <v>12.466887458383036</v>
      </c>
      <c r="L33" s="208">
        <v>62.327706482354252</v>
      </c>
      <c r="M33" s="208">
        <v>35.630911368529048</v>
      </c>
      <c r="N33" s="208">
        <v>36.734986416396936</v>
      </c>
      <c r="O33" s="208">
        <v>27.76561405089976</v>
      </c>
      <c r="P33" s="208">
        <v>44.304531348331693</v>
      </c>
      <c r="Q33" s="208">
        <v>36.747690117774937</v>
      </c>
    </row>
    <row r="34" spans="1:17" x14ac:dyDescent="0.25">
      <c r="A34" s="152" t="s">
        <v>317</v>
      </c>
      <c r="B34" s="264">
        <v>1.4870476157418191</v>
      </c>
      <c r="C34" s="264">
        <v>7.0025589321401469</v>
      </c>
      <c r="D34" s="264">
        <v>1.5926081955260369</v>
      </c>
      <c r="E34" s="264">
        <v>0.35920990832585281</v>
      </c>
      <c r="F34" s="264">
        <v>11.902959925327036</v>
      </c>
      <c r="G34" s="264">
        <v>8.7652246077575526</v>
      </c>
      <c r="H34" s="264">
        <v>6.793512700852725</v>
      </c>
      <c r="I34" s="264">
        <v>4.8669621863634731</v>
      </c>
      <c r="J34" s="264">
        <v>7.7595726954271633</v>
      </c>
      <c r="K34" s="264">
        <v>4.2944981756102942</v>
      </c>
      <c r="L34" s="264">
        <v>3.298482644895036</v>
      </c>
      <c r="M34" s="264">
        <v>6.6867615991399179</v>
      </c>
      <c r="N34" s="264">
        <v>6.3754212191652027</v>
      </c>
      <c r="O34" s="264">
        <v>6.0522787567032683</v>
      </c>
      <c r="P34" s="264">
        <v>3.8622494431383636</v>
      </c>
      <c r="Q34" s="264">
        <v>7.221464000197094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3.6912204120130974</v>
      </c>
      <c r="D38" s="87">
        <v>0.13007483742541015</v>
      </c>
      <c r="E38" s="87">
        <v>0</v>
      </c>
      <c r="F38" s="87">
        <v>8.3487461454704146</v>
      </c>
      <c r="G38" s="87">
        <v>0.29220045160368363</v>
      </c>
      <c r="H38" s="87">
        <v>2.2445640291937878</v>
      </c>
      <c r="I38" s="87">
        <v>0</v>
      </c>
      <c r="J38" s="87">
        <v>1.1287535611608843</v>
      </c>
      <c r="K38" s="87">
        <v>0.65375095821331497</v>
      </c>
      <c r="L38" s="87">
        <v>0.67900355167523463</v>
      </c>
      <c r="M38" s="87">
        <v>1.7527122855576955</v>
      </c>
      <c r="N38" s="87">
        <v>1.2728589167114934</v>
      </c>
      <c r="O38" s="87">
        <v>0.64074849725968841</v>
      </c>
      <c r="P38" s="87">
        <v>0.44646516644975182</v>
      </c>
      <c r="Q38" s="87">
        <v>1.8960612786972693</v>
      </c>
    </row>
    <row r="39" spans="1:17" x14ac:dyDescent="0.25">
      <c r="A39" s="150" t="s">
        <v>29</v>
      </c>
      <c r="B39" s="87">
        <v>0.13372760067063028</v>
      </c>
      <c r="C39" s="87">
        <v>1.1707814663738185</v>
      </c>
      <c r="D39" s="87">
        <v>0.92646140388714737</v>
      </c>
      <c r="E39" s="87">
        <v>0.12360808654948068</v>
      </c>
      <c r="F39" s="87">
        <v>0.70634148849253919</v>
      </c>
      <c r="G39" s="87">
        <v>0.69872854395787842</v>
      </c>
      <c r="H39" s="87">
        <v>0.46319656915500945</v>
      </c>
      <c r="I39" s="87">
        <v>4.1890635732611274</v>
      </c>
      <c r="J39" s="87">
        <v>0.92472794583934803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1.3533200150711888</v>
      </c>
      <c r="C40" s="87">
        <v>1.40635344256883</v>
      </c>
      <c r="D40" s="87">
        <v>0.4593237450306204</v>
      </c>
      <c r="E40" s="87">
        <v>0.23560182177637215</v>
      </c>
      <c r="F40" s="87">
        <v>0.696573415822344</v>
      </c>
      <c r="G40" s="87">
        <v>0</v>
      </c>
      <c r="H40" s="87">
        <v>0.45771057387806863</v>
      </c>
      <c r="I40" s="87">
        <v>0.677898613102346</v>
      </c>
      <c r="J40" s="87">
        <v>0.45848114142455149</v>
      </c>
      <c r="K40" s="87">
        <v>0.91829822431779351</v>
      </c>
      <c r="L40" s="87">
        <v>0.22888931580473165</v>
      </c>
      <c r="M40" s="87">
        <v>0</v>
      </c>
      <c r="N40" s="87">
        <v>0.22767987510666032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0.73420361118440092</v>
      </c>
      <c r="D41" s="87">
        <v>7.6748209182859004E-2</v>
      </c>
      <c r="E41" s="87">
        <v>0</v>
      </c>
      <c r="F41" s="87">
        <v>2.1512988755417375</v>
      </c>
      <c r="G41" s="87">
        <v>7.7742956121959912</v>
      </c>
      <c r="H41" s="87">
        <v>3.6280415286258587</v>
      </c>
      <c r="I41" s="87">
        <v>0</v>
      </c>
      <c r="J41" s="87">
        <v>5.2476100470023788</v>
      </c>
      <c r="K41" s="87">
        <v>2.722448993079186</v>
      </c>
      <c r="L41" s="87">
        <v>2.3905897774150699</v>
      </c>
      <c r="M41" s="87">
        <v>4.9340493135822223</v>
      </c>
      <c r="N41" s="87">
        <v>4.8748824273470488</v>
      </c>
      <c r="O41" s="87">
        <v>5.4115302594435803</v>
      </c>
      <c r="P41" s="87">
        <v>3.415784276688612</v>
      </c>
      <c r="Q41" s="87">
        <v>5.3254027214998247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0.99999999999999989</v>
      </c>
      <c r="D51" s="77">
        <f t="shared" si="0"/>
        <v>0.99999999999999989</v>
      </c>
      <c r="E51" s="77">
        <f t="shared" si="0"/>
        <v>0.99999999999999989</v>
      </c>
      <c r="F51" s="77">
        <f t="shared" si="0"/>
        <v>1</v>
      </c>
      <c r="G51" s="77">
        <f t="shared" si="0"/>
        <v>1</v>
      </c>
      <c r="H51" s="77">
        <f t="shared" si="0"/>
        <v>1.0000000000000002</v>
      </c>
      <c r="I51" s="77">
        <f t="shared" si="0"/>
        <v>0.99999999999999989</v>
      </c>
      <c r="J51" s="77">
        <f t="shared" si="0"/>
        <v>0.99999999999999978</v>
      </c>
      <c r="K51" s="77">
        <f t="shared" si="0"/>
        <v>1</v>
      </c>
      <c r="L51" s="77">
        <f t="shared" si="0"/>
        <v>1.0000000000000002</v>
      </c>
      <c r="M51" s="77">
        <f t="shared" si="0"/>
        <v>1</v>
      </c>
      <c r="N51" s="77">
        <f t="shared" si="0"/>
        <v>0.99999999999999978</v>
      </c>
      <c r="O51" s="77">
        <f t="shared" si="0"/>
        <v>0.99999999999999989</v>
      </c>
      <c r="P51" s="77">
        <f t="shared" si="0"/>
        <v>0.99999999999999978</v>
      </c>
      <c r="Q51" s="77">
        <f t="shared" si="0"/>
        <v>1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3.8157505416489566E-2</v>
      </c>
      <c r="C56" s="201">
        <f t="shared" si="5"/>
        <v>2.2254783226388644E-2</v>
      </c>
      <c r="D56" s="201">
        <f t="shared" si="5"/>
        <v>6.0881064635264673E-2</v>
      </c>
      <c r="E56" s="201">
        <f t="shared" si="5"/>
        <v>6.3439346445946038E-2</v>
      </c>
      <c r="F56" s="201">
        <f t="shared" si="5"/>
        <v>2.9771179047160735E-2</v>
      </c>
      <c r="G56" s="201">
        <f t="shared" si="5"/>
        <v>3.1121004679537947E-2</v>
      </c>
      <c r="H56" s="201">
        <f t="shared" si="5"/>
        <v>4.4769621899821949E-2</v>
      </c>
      <c r="I56" s="201">
        <f t="shared" si="5"/>
        <v>3.9613127844766588E-2</v>
      </c>
      <c r="J56" s="201">
        <f t="shared" si="5"/>
        <v>5.1139412742472384E-2</v>
      </c>
      <c r="K56" s="201">
        <f t="shared" si="5"/>
        <v>7.4152758943268435E-2</v>
      </c>
      <c r="L56" s="201">
        <f t="shared" si="5"/>
        <v>5.6375286425930198E-2</v>
      </c>
      <c r="M56" s="201">
        <f t="shared" si="5"/>
        <v>4.6260526183559567E-2</v>
      </c>
      <c r="N56" s="201">
        <f t="shared" si="5"/>
        <v>5.4283177577397874E-2</v>
      </c>
      <c r="O56" s="201">
        <f t="shared" si="5"/>
        <v>6.5093875288101316E-2</v>
      </c>
      <c r="P56" s="201">
        <f t="shared" si="5"/>
        <v>7.5203903726870497E-2</v>
      </c>
      <c r="Q56" s="201">
        <f t="shared" si="5"/>
        <v>5.5335277663988658E-2</v>
      </c>
    </row>
    <row r="57" spans="1:17" x14ac:dyDescent="0.25">
      <c r="A57" s="127" t="s">
        <v>314</v>
      </c>
      <c r="B57" s="200">
        <f t="shared" ref="B57:Q57" si="6">IF(B$15=0,0,B$15/B$5)</f>
        <v>0.14422791517889397</v>
      </c>
      <c r="C57" s="200">
        <f t="shared" si="6"/>
        <v>0.34856497144162868</v>
      </c>
      <c r="D57" s="200">
        <f t="shared" si="6"/>
        <v>0.20270209212361637</v>
      </c>
      <c r="E57" s="200">
        <f t="shared" si="6"/>
        <v>8.0178133909505761E-2</v>
      </c>
      <c r="F57" s="200">
        <f t="shared" si="6"/>
        <v>0.64852741445471396</v>
      </c>
      <c r="G57" s="200">
        <f t="shared" si="6"/>
        <v>0.59528245395750157</v>
      </c>
      <c r="H57" s="200">
        <f t="shared" si="6"/>
        <v>0.52425011915465103</v>
      </c>
      <c r="I57" s="200">
        <f t="shared" si="6"/>
        <v>0.25474743005765471</v>
      </c>
      <c r="J57" s="200">
        <f t="shared" si="6"/>
        <v>0.67190982474648331</v>
      </c>
      <c r="K57" s="200">
        <f t="shared" si="6"/>
        <v>0.68906706289453945</v>
      </c>
      <c r="L57" s="200">
        <f t="shared" si="6"/>
        <v>0.29838707577532897</v>
      </c>
      <c r="M57" s="200">
        <f t="shared" si="6"/>
        <v>0.57523399751245619</v>
      </c>
      <c r="N57" s="200">
        <f t="shared" si="6"/>
        <v>0.57304609707026044</v>
      </c>
      <c r="O57" s="200">
        <f t="shared" si="6"/>
        <v>0.63957424227319881</v>
      </c>
      <c r="P57" s="200">
        <f t="shared" si="6"/>
        <v>0.44549017873044783</v>
      </c>
      <c r="Q57" s="200">
        <f t="shared" si="6"/>
        <v>0.58037580259667076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0.81761457940461646</v>
      </c>
      <c r="C59" s="200">
        <f t="shared" si="8"/>
        <v>0.62918024533198258</v>
      </c>
      <c r="D59" s="200">
        <f t="shared" si="8"/>
        <v>0.736416843241119</v>
      </c>
      <c r="E59" s="200">
        <f t="shared" si="8"/>
        <v>0.85638251964454815</v>
      </c>
      <c r="F59" s="200">
        <f t="shared" si="8"/>
        <v>0.32170140649812529</v>
      </c>
      <c r="G59" s="200">
        <f t="shared" si="8"/>
        <v>0.37359654136296039</v>
      </c>
      <c r="H59" s="200">
        <f t="shared" si="8"/>
        <v>0.43098025894552722</v>
      </c>
      <c r="I59" s="200">
        <f t="shared" si="8"/>
        <v>0.70563944209757867</v>
      </c>
      <c r="J59" s="200">
        <f t="shared" si="8"/>
        <v>0.27695076251104411</v>
      </c>
      <c r="K59" s="200">
        <f t="shared" si="8"/>
        <v>0.2367801781621921</v>
      </c>
      <c r="L59" s="200">
        <f t="shared" si="8"/>
        <v>0.64523763779874088</v>
      </c>
      <c r="M59" s="200">
        <f t="shared" si="8"/>
        <v>0.37850547630398429</v>
      </c>
      <c r="N59" s="200">
        <f t="shared" si="8"/>
        <v>0.37267072535234158</v>
      </c>
      <c r="O59" s="200">
        <f t="shared" si="8"/>
        <v>0.2953318824386999</v>
      </c>
      <c r="P59" s="200">
        <f t="shared" si="8"/>
        <v>0.47930591754268154</v>
      </c>
      <c r="Q59" s="200">
        <f t="shared" si="8"/>
        <v>0.36428891973934074</v>
      </c>
    </row>
    <row r="60" spans="1:17" x14ac:dyDescent="0.25">
      <c r="A60" s="142" t="s">
        <v>318</v>
      </c>
      <c r="B60" s="199">
        <f t="shared" ref="B60:Q60" si="9">IF(B$28=0,0,B$28/B$5)</f>
        <v>0.80633182697641126</v>
      </c>
      <c r="C60" s="199">
        <f t="shared" si="9"/>
        <v>0.60082241714690088</v>
      </c>
      <c r="D60" s="199">
        <f t="shared" si="9"/>
        <v>0.71992582557682472</v>
      </c>
      <c r="E60" s="199">
        <f t="shared" si="9"/>
        <v>0.84995079212461477</v>
      </c>
      <c r="F60" s="199">
        <f t="shared" si="9"/>
        <v>0.26893985413570787</v>
      </c>
      <c r="G60" s="199">
        <f t="shared" si="9"/>
        <v>0.32516678239692637</v>
      </c>
      <c r="H60" s="199">
        <f t="shared" si="9"/>
        <v>0.38832940179396241</v>
      </c>
      <c r="I60" s="199">
        <f t="shared" si="9"/>
        <v>0.68491422744882025</v>
      </c>
      <c r="J60" s="199">
        <f t="shared" si="9"/>
        <v>0.22228691236217765</v>
      </c>
      <c r="K60" s="199">
        <f t="shared" si="9"/>
        <v>0.18072048490975501</v>
      </c>
      <c r="L60" s="199">
        <f t="shared" si="9"/>
        <v>0.62096207909159551</v>
      </c>
      <c r="M60" s="199">
        <f t="shared" si="9"/>
        <v>0.33170677820127598</v>
      </c>
      <c r="N60" s="199">
        <f t="shared" si="9"/>
        <v>0.3260500259296763</v>
      </c>
      <c r="O60" s="199">
        <f t="shared" si="9"/>
        <v>0.2432987237452871</v>
      </c>
      <c r="P60" s="199">
        <f t="shared" si="9"/>
        <v>0.44306264876461127</v>
      </c>
      <c r="Q60" s="199">
        <f t="shared" si="9"/>
        <v>0.31707190529079804</v>
      </c>
    </row>
    <row r="61" spans="1:17" x14ac:dyDescent="0.25">
      <c r="A61" s="142" t="s">
        <v>317</v>
      </c>
      <c r="B61" s="199">
        <f t="shared" ref="B61:Q61" si="10">IF(B$34=0,0,B$34/B$5)</f>
        <v>1.1282752428205251E-2</v>
      </c>
      <c r="C61" s="199">
        <f t="shared" si="10"/>
        <v>2.835782818508166E-2</v>
      </c>
      <c r="D61" s="199">
        <f t="shared" si="10"/>
        <v>1.6491017664294214E-2</v>
      </c>
      <c r="E61" s="199">
        <f t="shared" si="10"/>
        <v>6.4317275199334157E-3</v>
      </c>
      <c r="F61" s="199">
        <f t="shared" si="10"/>
        <v>5.2761552362417433E-2</v>
      </c>
      <c r="G61" s="199">
        <f t="shared" si="10"/>
        <v>4.8429758966034027E-2</v>
      </c>
      <c r="H61" s="199">
        <f t="shared" si="10"/>
        <v>4.2650857151564824E-2</v>
      </c>
      <c r="I61" s="199">
        <f t="shared" si="10"/>
        <v>2.0725214648758351E-2</v>
      </c>
      <c r="J61" s="199">
        <f t="shared" si="10"/>
        <v>5.4663850148866454E-2</v>
      </c>
      <c r="K61" s="199">
        <f t="shared" si="10"/>
        <v>5.6059693252437114E-2</v>
      </c>
      <c r="L61" s="199">
        <f t="shared" si="10"/>
        <v>2.4275558707145404E-2</v>
      </c>
      <c r="M61" s="199">
        <f t="shared" si="10"/>
        <v>4.6798698102708286E-2</v>
      </c>
      <c r="N61" s="199">
        <f t="shared" si="10"/>
        <v>4.6620699422665252E-2</v>
      </c>
      <c r="O61" s="199">
        <f t="shared" si="10"/>
        <v>5.2033158693412788E-2</v>
      </c>
      <c r="P61" s="199">
        <f t="shared" si="10"/>
        <v>3.6243268778070326E-2</v>
      </c>
      <c r="Q61" s="199">
        <f t="shared" si="10"/>
        <v>4.7217014448542705E-2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0.76852534087261815</v>
      </c>
      <c r="C68" s="230">
        <f>IF(C$5=0,0,C$5/WWP_fec!C$5)</f>
        <v>1.3176946977530763</v>
      </c>
      <c r="D68" s="230">
        <f>IF(D$5=0,0,D$5/WWP_fec!D$5)</f>
        <v>0.48167702113524197</v>
      </c>
      <c r="E68" s="230">
        <f>IF(E$5=0,0,E$5/WWP_fec!E$5)</f>
        <v>0.46225271065872342</v>
      </c>
      <c r="F68" s="230">
        <f>IF(F$5=0,0,F$5/WWP_fec!F$5)</f>
        <v>0.98501338528119664</v>
      </c>
      <c r="G68" s="230">
        <f>IF(G$5=0,0,G$5/WWP_fec!G$5)</f>
        <v>0.89792240869801998</v>
      </c>
      <c r="H68" s="230">
        <f>IF(H$5=0,0,H$5/WWP_fec!H$5)</f>
        <v>0.6550202707245345</v>
      </c>
      <c r="I68" s="230">
        <f>IF(I$5=0,0,I$5/WWP_fec!I$5)</f>
        <v>0.74028513910775762</v>
      </c>
      <c r="J68" s="230">
        <f>IF(J$5=0,0,J$5/WWP_fec!J$5)</f>
        <v>0.57343266737792165</v>
      </c>
      <c r="K68" s="230">
        <f>IF(K$5=0,0,K$5/WWP_fec!K$5)</f>
        <v>0.39546754935297695</v>
      </c>
      <c r="L68" s="230">
        <f>IF(L$5=0,0,L$5/WWP_fec!L$5)</f>
        <v>0.51591161310902889</v>
      </c>
      <c r="M68" s="230">
        <f>IF(M$5=0,0,M$5/WWP_fec!M$5)</f>
        <v>0.63390999360223821</v>
      </c>
      <c r="N68" s="230">
        <f>IF(N$5=0,0,N$5/WWP_fec!N$5)</f>
        <v>0.53792906044859812</v>
      </c>
      <c r="O68" s="230">
        <f>IF(O$5=0,0,O$5/WWP_fec!O$5)</f>
        <v>0.44862815572666304</v>
      </c>
      <c r="P68" s="230">
        <f>IF(P$5=0,0,P$5/WWP_fec!P$5)</f>
        <v>0.38840599964874972</v>
      </c>
      <c r="Q68" s="230">
        <f>IF(Q$5=0,0,Q$5/WWP_fec!Q$5)</f>
        <v>0.52797692369691618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1.3251222</v>
      </c>
      <c r="C73" s="273">
        <f>IF(C$10=0,0,C$10/WWP_fec!C$10)</f>
        <v>1.3251222000000002</v>
      </c>
      <c r="D73" s="273">
        <f>IF(D$10=0,0,D$10/WWP_fec!D$10)</f>
        <v>1.3251222000000002</v>
      </c>
      <c r="E73" s="273">
        <f>IF(E$10=0,0,E$10/WWP_fec!E$10)</f>
        <v>1.3251222000000002</v>
      </c>
      <c r="F73" s="273">
        <f>IF(F$10=0,0,F$10/WWP_fec!F$10)</f>
        <v>1.3251222000000002</v>
      </c>
      <c r="G73" s="273">
        <f>IF(G$10=0,0,G$10/WWP_fec!G$10)</f>
        <v>1.2627290794599642</v>
      </c>
      <c r="H73" s="273">
        <f>IF(H$10=0,0,H$10/WWP_fec!H$10)</f>
        <v>1.3251222</v>
      </c>
      <c r="I73" s="273">
        <f>IF(I$10=0,0,I$10/WWP_fec!I$10)</f>
        <v>1.3251222000000002</v>
      </c>
      <c r="J73" s="273">
        <f>IF(J$10=0,0,J$10/WWP_fec!J$10)</f>
        <v>1.3251222000000002</v>
      </c>
      <c r="K73" s="273">
        <f>IF(K$10=0,0,K$10/WWP_fec!K$10)</f>
        <v>1.3251222000000002</v>
      </c>
      <c r="L73" s="273">
        <f>IF(L$10=0,0,L$10/WWP_fec!L$10)</f>
        <v>1.3142616287340123</v>
      </c>
      <c r="M73" s="273">
        <f>IF(M$10=0,0,M$10/WWP_fec!M$10)</f>
        <v>1.3251222</v>
      </c>
      <c r="N73" s="273">
        <f>IF(N$10=0,0,N$10/WWP_fec!N$10)</f>
        <v>1.3194958597951623</v>
      </c>
      <c r="O73" s="273">
        <f>IF(O$10=0,0,O$10/WWP_fec!O$10)</f>
        <v>1.3196064112001376</v>
      </c>
      <c r="P73" s="273">
        <f>IF(P$10=0,0,P$10/WWP_fec!P$10)</f>
        <v>1.3199092657966354</v>
      </c>
      <c r="Q73" s="273">
        <f>IF(Q$10=0,0,Q$10/WWP_fec!Q$10)</f>
        <v>1.3201850117008429</v>
      </c>
    </row>
    <row r="74" spans="1:17" x14ac:dyDescent="0.25">
      <c r="A74" s="127" t="s">
        <v>314</v>
      </c>
      <c r="B74" s="296">
        <f>IF(B$15=0,0,B$15/WWP_fec!B$15)</f>
        <v>0.18267519005598196</v>
      </c>
      <c r="C74" s="296">
        <f>IF(C$15=0,0,C$15/WWP_fec!C$15)</f>
        <v>0.7872163076036427</v>
      </c>
      <c r="D74" s="296">
        <f>IF(D$15=0,0,D$15/WWP_fec!D$15)</f>
        <v>0.16734382910591067</v>
      </c>
      <c r="E74" s="296">
        <f>IF(E$15=0,0,E$15/WWP_fec!E$15)</f>
        <v>6.2634471994297003E-2</v>
      </c>
      <c r="F74" s="296">
        <f>IF(F$15=0,0,F$15/WWP_fec!F$15)</f>
        <v>1.0948787176695105</v>
      </c>
      <c r="G74" s="296">
        <f>IF(G$15=0,0,G$15/WWP_fec!G$15)</f>
        <v>0.9161306951011795</v>
      </c>
      <c r="H74" s="296">
        <f>IF(H$15=0,0,H$15/WWP_fec!H$15)</f>
        <v>0.58855739478553093</v>
      </c>
      <c r="I74" s="296">
        <f>IF(I$15=0,0,I$15/WWP_fec!I$15)</f>
        <v>0.32322458407831961</v>
      </c>
      <c r="J74" s="296">
        <f>IF(J$15=0,0,J$15/WWP_fec!J$15)</f>
        <v>0.66037247681323841</v>
      </c>
      <c r="K74" s="296">
        <f>IF(K$15=0,0,K$15/WWP_fec!K$15)</f>
        <v>0.46705485037909622</v>
      </c>
      <c r="L74" s="296">
        <f>IF(L$15=0,0,L$15/WWP_fec!L$15)</f>
        <v>0.26384620678185355</v>
      </c>
      <c r="M74" s="296">
        <f>IF(M$15=0,0,M$15/WWP_fec!M$15)</f>
        <v>0.62498225537916041</v>
      </c>
      <c r="N74" s="296">
        <f>IF(N$15=0,0,N$15/WWP_fec!N$15)</f>
        <v>0.52833588378307395</v>
      </c>
      <c r="O74" s="296">
        <f>IF(O$15=0,0,O$15/WWP_fec!O$15)</f>
        <v>0.49178245864728726</v>
      </c>
      <c r="P74" s="296">
        <f>IF(P$15=0,0,P$15/WWP_fec!P$15)</f>
        <v>0.29656480283101377</v>
      </c>
      <c r="Q74" s="296">
        <f>IF(Q$15=0,0,Q$15/WWP_fec!Q$15)</f>
        <v>0.52519403047052993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2.3140580412448815</v>
      </c>
      <c r="C76" s="296">
        <f>IF(C$27=0,0,C$27/WWP_fec!C$27)</f>
        <v>2.6337499142317853</v>
      </c>
      <c r="D76" s="296">
        <f>IF(D$27=0,0,D$27/WWP_fec!D$27)</f>
        <v>2.0321796123909128</v>
      </c>
      <c r="E76" s="296">
        <f>IF(E$27=0,0,E$27/WWP_fec!E$27)</f>
        <v>2.0817943489383093</v>
      </c>
      <c r="F76" s="296">
        <f>IF(F$27=0,0,F$27/WWP_fec!F$27)</f>
        <v>2.2491402039102186</v>
      </c>
      <c r="G76" s="296">
        <f>IF(G$27=0,0,G$27/WWP_fec!G$27)</f>
        <v>1.9252318154238601</v>
      </c>
      <c r="H76" s="296">
        <f>IF(H$27=0,0,H$27/WWP_fec!H$27)</f>
        <v>1.8938244868945331</v>
      </c>
      <c r="I76" s="296">
        <f>IF(I$27=0,0,I$27/WWP_fec!I$27)</f>
        <v>2.2819245422542185</v>
      </c>
      <c r="J76" s="296">
        <f>IF(J$27=0,0,J$27/WWP_fec!J$27)</f>
        <v>1.5081437310970582</v>
      </c>
      <c r="K76" s="296">
        <f>IF(K$27=0,0,K$27/WWP_fec!K$27)</f>
        <v>1.1248414167084924</v>
      </c>
      <c r="L76" s="296">
        <f>IF(L$27=0,0,L$27/WWP_fec!L$27)</f>
        <v>1.8619336619864237</v>
      </c>
      <c r="M76" s="296">
        <f>IF(M$27=0,0,M$27/WWP_fec!M$27)</f>
        <v>1.7694837854084731</v>
      </c>
      <c r="N76" s="296">
        <f>IF(N$27=0,0,N$27/WWP_fec!N$27)</f>
        <v>1.6241038133946406</v>
      </c>
      <c r="O76" s="296">
        <f>IF(O$27=0,0,O$27/WWP_fec!O$27)</f>
        <v>1.3359196648472214</v>
      </c>
      <c r="P76" s="296">
        <f>IF(P$27=0,0,P$27/WWP_fec!P$27)</f>
        <v>1.5001334314085273</v>
      </c>
      <c r="Q76" s="296">
        <f>IF(Q$27=0,0,Q$27/WWP_fec!Q$27)</f>
        <v>1.6135035906865336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1382.5803334138682</v>
      </c>
      <c r="C3" s="46">
        <v>1464.8370497427102</v>
      </c>
      <c r="D3" s="46">
        <v>1597.9929492081851</v>
      </c>
      <c r="E3" s="46">
        <v>1694.2869202958395</v>
      </c>
      <c r="F3" s="46">
        <v>1854.0275619460717</v>
      </c>
      <c r="G3" s="46">
        <v>1861.3533381702691</v>
      </c>
      <c r="H3" s="46">
        <v>2007.7899839617976</v>
      </c>
      <c r="I3" s="46">
        <v>2166.6903308249325</v>
      </c>
      <c r="J3" s="46">
        <v>2156.0875895517356</v>
      </c>
      <c r="K3" s="46">
        <v>2027.2869462292865</v>
      </c>
      <c r="L3" s="46">
        <v>1490</v>
      </c>
      <c r="M3" s="46">
        <v>1316.8028004667444</v>
      </c>
      <c r="N3" s="46">
        <v>1389.3114881997267</v>
      </c>
      <c r="O3" s="46">
        <v>2150.9140776380946</v>
      </c>
      <c r="P3" s="46">
        <v>1985.3260117207328</v>
      </c>
      <c r="Q3" s="46">
        <v>2199.2689860565856</v>
      </c>
    </row>
    <row r="5" spans="1:17" x14ac:dyDescent="0.25">
      <c r="A5" s="31" t="s">
        <v>257</v>
      </c>
      <c r="B5" s="46">
        <v>3917.9975305381004</v>
      </c>
      <c r="C5" s="46">
        <v>2944.1744599201056</v>
      </c>
      <c r="D5" s="46">
        <v>4009.3939637538433</v>
      </c>
      <c r="E5" s="46">
        <v>4327.59416414519</v>
      </c>
      <c r="F5" s="46">
        <v>4008.4125478217256</v>
      </c>
      <c r="G5" s="46">
        <v>3963.4924600001532</v>
      </c>
      <c r="H5" s="46">
        <v>4147.6629685626431</v>
      </c>
      <c r="I5" s="46">
        <v>4025.739681251368</v>
      </c>
      <c r="J5" s="46">
        <v>4941.1565598065545</v>
      </c>
      <c r="K5" s="46">
        <v>3157.2950687346943</v>
      </c>
      <c r="L5" s="46">
        <v>3091.8512504891391</v>
      </c>
      <c r="M5" s="46">
        <v>3441.8053080736918</v>
      </c>
      <c r="N5" s="46">
        <v>3181.2970627140417</v>
      </c>
      <c r="O5" s="46">
        <v>2953.0077147102052</v>
      </c>
      <c r="P5" s="46">
        <v>2765.8993633637165</v>
      </c>
      <c r="Q5" s="46">
        <v>2777.4271653801429</v>
      </c>
    </row>
    <row r="6" spans="1:17" x14ac:dyDescent="0.25">
      <c r="A6" s="294" t="s">
        <v>256</v>
      </c>
      <c r="B6" s="293">
        <v>4897.4969131726257</v>
      </c>
      <c r="C6" s="293">
        <v>3937.9771327527878</v>
      </c>
      <c r="D6" s="293">
        <v>4284.3906059463652</v>
      </c>
      <c r="E6" s="293">
        <v>4765.3185072898359</v>
      </c>
      <c r="F6" s="293">
        <v>4238.7521759559704</v>
      </c>
      <c r="G6" s="293">
        <v>4178.0939752543372</v>
      </c>
      <c r="H6" s="293">
        <v>4366.7351166723492</v>
      </c>
      <c r="I6" s="293">
        <v>4262.3995987553844</v>
      </c>
      <c r="J6" s="293">
        <v>5232.3042409313384</v>
      </c>
      <c r="K6" s="293">
        <v>4282.0499112783482</v>
      </c>
      <c r="L6" s="293">
        <v>4258.4867164470725</v>
      </c>
      <c r="M6" s="293">
        <v>4563.2946275948607</v>
      </c>
      <c r="N6" s="293">
        <v>4526.9824180188443</v>
      </c>
      <c r="O6" s="293">
        <v>4640.5205408360671</v>
      </c>
      <c r="P6" s="293">
        <v>4479.7076423694571</v>
      </c>
      <c r="Q6" s="293">
        <v>4213.9712434277462</v>
      </c>
    </row>
    <row r="7" spans="1:17" x14ac:dyDescent="0.25">
      <c r="A7" s="292" t="s">
        <v>255</v>
      </c>
      <c r="B7" s="291"/>
      <c r="C7" s="291">
        <v>0</v>
      </c>
      <c r="D7" s="291">
        <v>346.41347319357737</v>
      </c>
      <c r="E7" s="291">
        <v>480.92790134347069</v>
      </c>
      <c r="F7" s="291">
        <v>0</v>
      </c>
      <c r="G7" s="291">
        <v>970.35821273954764</v>
      </c>
      <c r="H7" s="291">
        <v>1324.4694256082116</v>
      </c>
      <c r="I7" s="291">
        <v>375.53182415747114</v>
      </c>
      <c r="J7" s="291">
        <v>969.904642175954</v>
      </c>
      <c r="K7" s="291">
        <v>0</v>
      </c>
      <c r="L7" s="291">
        <v>0</v>
      </c>
      <c r="M7" s="291">
        <v>304.80791114778822</v>
      </c>
      <c r="N7" s="291">
        <v>0</v>
      </c>
      <c r="O7" s="291">
        <v>113.53812281722276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959.51978041983784</v>
      </c>
      <c r="D8" s="289">
        <f t="shared" ref="D8:Q8" si="0">C6+D7-D6</f>
        <v>0</v>
      </c>
      <c r="E8" s="289">
        <f t="shared" si="0"/>
        <v>0</v>
      </c>
      <c r="F8" s="289">
        <f t="shared" si="0"/>
        <v>526.56633133386549</v>
      </c>
      <c r="G8" s="289">
        <f t="shared" si="0"/>
        <v>1031.0164134411807</v>
      </c>
      <c r="H8" s="289">
        <f t="shared" si="0"/>
        <v>1135.8282841902001</v>
      </c>
      <c r="I8" s="289">
        <f t="shared" si="0"/>
        <v>479.86734207443624</v>
      </c>
      <c r="J8" s="289">
        <f t="shared" si="0"/>
        <v>0</v>
      </c>
      <c r="K8" s="289">
        <f t="shared" si="0"/>
        <v>950.25432965299024</v>
      </c>
      <c r="L8" s="289">
        <f t="shared" si="0"/>
        <v>23.563194831275723</v>
      </c>
      <c r="M8" s="289">
        <f t="shared" si="0"/>
        <v>0</v>
      </c>
      <c r="N8" s="289">
        <f t="shared" si="0"/>
        <v>36.312209576016357</v>
      </c>
      <c r="O8" s="289">
        <f t="shared" si="0"/>
        <v>0</v>
      </c>
      <c r="P8" s="289">
        <f t="shared" si="0"/>
        <v>160.81289846661002</v>
      </c>
      <c r="Q8" s="289">
        <f t="shared" si="0"/>
        <v>265.73639894171083</v>
      </c>
    </row>
    <row r="9" spans="1:17" x14ac:dyDescent="0.25">
      <c r="A9" s="288" t="s">
        <v>253</v>
      </c>
      <c r="B9" s="287">
        <f>B6-B5</f>
        <v>979.49938263452532</v>
      </c>
      <c r="C9" s="287">
        <f t="shared" ref="C9:Q9" si="1">C6-C5</f>
        <v>993.80267283268222</v>
      </c>
      <c r="D9" s="287">
        <f t="shared" si="1"/>
        <v>274.9966421925219</v>
      </c>
      <c r="E9" s="287">
        <f t="shared" si="1"/>
        <v>437.7243431446459</v>
      </c>
      <c r="F9" s="287">
        <f t="shared" si="1"/>
        <v>230.33962813424478</v>
      </c>
      <c r="G9" s="287">
        <f t="shared" si="1"/>
        <v>214.60151525418405</v>
      </c>
      <c r="H9" s="287">
        <f t="shared" si="1"/>
        <v>219.07214810970618</v>
      </c>
      <c r="I9" s="287">
        <f t="shared" si="1"/>
        <v>236.65991750401645</v>
      </c>
      <c r="J9" s="287">
        <f t="shared" si="1"/>
        <v>291.14768112478396</v>
      </c>
      <c r="K9" s="287">
        <f t="shared" si="1"/>
        <v>1124.7548425436539</v>
      </c>
      <c r="L9" s="287">
        <f t="shared" si="1"/>
        <v>1166.6354659579333</v>
      </c>
      <c r="M9" s="287">
        <f t="shared" si="1"/>
        <v>1121.4893195211689</v>
      </c>
      <c r="N9" s="287">
        <f t="shared" si="1"/>
        <v>1345.6853553048027</v>
      </c>
      <c r="O9" s="287">
        <f t="shared" si="1"/>
        <v>1687.5128261258619</v>
      </c>
      <c r="P9" s="287">
        <f t="shared" si="1"/>
        <v>1713.8082790057406</v>
      </c>
      <c r="Q9" s="287">
        <f t="shared" si="1"/>
        <v>1436.5440780476033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837.43709760734191</v>
      </c>
      <c r="C12" s="38">
        <v>629.05026999999995</v>
      </c>
      <c r="D12" s="38">
        <v>829.14102000000003</v>
      </c>
      <c r="E12" s="38">
        <v>919.88526000000002</v>
      </c>
      <c r="F12" s="38">
        <v>834.88881000000003</v>
      </c>
      <c r="G12" s="38">
        <v>822.33983924111067</v>
      </c>
      <c r="H12" s="38">
        <v>894.6796300000002</v>
      </c>
      <c r="I12" s="38">
        <v>819.77782000000013</v>
      </c>
      <c r="J12" s="38">
        <v>1024.9326599999999</v>
      </c>
      <c r="K12" s="38">
        <v>655.48030999999992</v>
      </c>
      <c r="L12" s="38">
        <v>639.41615428296734</v>
      </c>
      <c r="M12" s="38">
        <v>699.94378825521994</v>
      </c>
      <c r="N12" s="38">
        <v>651.5766140174909</v>
      </c>
      <c r="O12" s="38">
        <v>597.23734800205921</v>
      </c>
      <c r="P12" s="38">
        <v>561.77073729702852</v>
      </c>
      <c r="Q12" s="38">
        <v>566.80234130361885</v>
      </c>
    </row>
    <row r="13" spans="1:17" x14ac:dyDescent="0.25">
      <c r="A13" s="55" t="s">
        <v>33</v>
      </c>
      <c r="B13" s="54">
        <v>0.16720275357084838</v>
      </c>
      <c r="C13" s="54">
        <v>0.89346999999999999</v>
      </c>
      <c r="D13" s="54">
        <v>0.2</v>
      </c>
      <c r="E13" s="54">
        <v>0.19979</v>
      </c>
      <c r="F13" s="54">
        <v>0.19994999999999999</v>
      </c>
      <c r="G13" s="54">
        <v>0</v>
      </c>
      <c r="H13" s="54">
        <v>2.7038500000000001</v>
      </c>
      <c r="I13" s="54">
        <v>0.19978000000000001</v>
      </c>
      <c r="J13" s="54">
        <v>0.40043000000000001</v>
      </c>
      <c r="K13" s="54">
        <v>0</v>
      </c>
      <c r="L13" s="54">
        <v>0</v>
      </c>
      <c r="M13" s="54">
        <v>0</v>
      </c>
      <c r="N13" s="54">
        <v>0.83593384473055377</v>
      </c>
      <c r="O13" s="54">
        <v>0.19109794084206064</v>
      </c>
      <c r="P13" s="54">
        <v>0.40604546222959609</v>
      </c>
      <c r="Q13" s="54">
        <v>0.45375056477696973</v>
      </c>
    </row>
    <row r="14" spans="1:17" x14ac:dyDescent="0.25">
      <c r="A14" s="52" t="s">
        <v>32</v>
      </c>
      <c r="B14" s="51">
        <v>244.41815894205803</v>
      </c>
      <c r="C14" s="51">
        <v>189.56883000000002</v>
      </c>
      <c r="D14" s="51">
        <v>318.21851000000004</v>
      </c>
      <c r="E14" s="51">
        <v>264.47310999999996</v>
      </c>
      <c r="F14" s="51">
        <v>213.44097999999997</v>
      </c>
      <c r="G14" s="51">
        <v>352.3269702192103</v>
      </c>
      <c r="H14" s="51">
        <v>433.11768999999998</v>
      </c>
      <c r="I14" s="51">
        <v>406.16791000000001</v>
      </c>
      <c r="J14" s="51">
        <v>359.43710999999996</v>
      </c>
      <c r="K14" s="51">
        <v>243.97943999999995</v>
      </c>
      <c r="L14" s="51">
        <v>263.08850386751197</v>
      </c>
      <c r="M14" s="51">
        <v>318.22099643579776</v>
      </c>
      <c r="N14" s="51">
        <v>313.17097160000139</v>
      </c>
      <c r="O14" s="51">
        <v>274.03222199319509</v>
      </c>
      <c r="P14" s="51">
        <v>267.5457040035875</v>
      </c>
      <c r="Q14" s="51">
        <v>296.59425852694824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1.20062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1.1001799999999999</v>
      </c>
      <c r="F16" s="51">
        <v>1.09948</v>
      </c>
      <c r="G16" s="51">
        <v>8.0480192926815697</v>
      </c>
      <c r="H16" s="51">
        <v>132.28663</v>
      </c>
      <c r="I16" s="51">
        <v>26.413319999999999</v>
      </c>
      <c r="J16" s="51">
        <v>33.352719999999998</v>
      </c>
      <c r="K16" s="51">
        <v>64.396649999999994</v>
      </c>
      <c r="L16" s="51">
        <v>74.730247677048197</v>
      </c>
      <c r="M16" s="51">
        <v>55.186221537777783</v>
      </c>
      <c r="N16" s="51">
        <v>48.285471553639049</v>
      </c>
      <c r="O16" s="51">
        <v>41.384513888058422</v>
      </c>
      <c r="P16" s="51">
        <v>43.691634223114342</v>
      </c>
      <c r="Q16" s="51">
        <v>40.240230758954944</v>
      </c>
    </row>
    <row r="17" spans="1:17" x14ac:dyDescent="0.25">
      <c r="A17" s="53" t="s">
        <v>76</v>
      </c>
      <c r="B17" s="51">
        <v>204.93467165950096</v>
      </c>
      <c r="C17" s="51">
        <v>159.8665</v>
      </c>
      <c r="D17" s="51">
        <v>238.69578000000001</v>
      </c>
      <c r="E17" s="51">
        <v>231.56314999999998</v>
      </c>
      <c r="F17" s="51">
        <v>179.32745</v>
      </c>
      <c r="G17" s="51">
        <v>292.04255767742671</v>
      </c>
      <c r="H17" s="51">
        <v>270.55165</v>
      </c>
      <c r="I17" s="51">
        <v>334.00708000000003</v>
      </c>
      <c r="J17" s="51">
        <v>234.67372</v>
      </c>
      <c r="K17" s="51">
        <v>165.98842999999997</v>
      </c>
      <c r="L17" s="51">
        <v>173.1623145804005</v>
      </c>
      <c r="M17" s="51">
        <v>229.52329321620118</v>
      </c>
      <c r="N17" s="51">
        <v>246.32615054418892</v>
      </c>
      <c r="O17" s="51">
        <v>211.8377317920708</v>
      </c>
      <c r="P17" s="51">
        <v>206.77541394717841</v>
      </c>
      <c r="Q17" s="51">
        <v>240.2047524886141</v>
      </c>
    </row>
    <row r="18" spans="1:17" x14ac:dyDescent="0.25">
      <c r="A18" s="53" t="s">
        <v>29</v>
      </c>
      <c r="B18" s="51">
        <v>19.110205956579293</v>
      </c>
      <c r="C18" s="51">
        <v>20.099429999999998</v>
      </c>
      <c r="D18" s="51">
        <v>25.81598</v>
      </c>
      <c r="E18" s="51">
        <v>19.986630000000002</v>
      </c>
      <c r="F18" s="51">
        <v>11.467930000000001</v>
      </c>
      <c r="G18" s="51">
        <v>8.5962272949319214</v>
      </c>
      <c r="H18" s="51">
        <v>10.49924</v>
      </c>
      <c r="I18" s="51">
        <v>3.8950899999999997</v>
      </c>
      <c r="J18" s="51">
        <v>2.8936899999999999</v>
      </c>
      <c r="K18" s="51">
        <v>0</v>
      </c>
      <c r="L18" s="51">
        <v>4.7770303293716196</v>
      </c>
      <c r="M18" s="51">
        <v>21.019031356171592</v>
      </c>
      <c r="N18" s="51">
        <v>13.380481616936258</v>
      </c>
      <c r="O18" s="51">
        <v>11.466371060196408</v>
      </c>
      <c r="P18" s="51">
        <v>6.6883364474527909</v>
      </c>
      <c r="Q18" s="51">
        <v>2.8661122520608946</v>
      </c>
    </row>
    <row r="19" spans="1:17" x14ac:dyDescent="0.25">
      <c r="A19" s="53" t="s">
        <v>28</v>
      </c>
      <c r="B19" s="51">
        <v>20.373281325977757</v>
      </c>
      <c r="C19" s="51">
        <v>9.6029</v>
      </c>
      <c r="D19" s="51">
        <v>53.70675</v>
      </c>
      <c r="E19" s="51">
        <v>11.82315</v>
      </c>
      <c r="F19" s="51">
        <v>20.345499999999998</v>
      </c>
      <c r="G19" s="51">
        <v>43.640165954170108</v>
      </c>
      <c r="H19" s="51">
        <v>19.780170000000002</v>
      </c>
      <c r="I19" s="51">
        <v>41.852420000000002</v>
      </c>
      <c r="J19" s="51">
        <v>88.516980000000018</v>
      </c>
      <c r="K19" s="51">
        <v>13.594359999999998</v>
      </c>
      <c r="L19" s="51">
        <v>10.418911280691631</v>
      </c>
      <c r="M19" s="51">
        <v>12.4924503256472</v>
      </c>
      <c r="N19" s="51">
        <v>5.1788678852371604</v>
      </c>
      <c r="O19" s="51">
        <v>9.3436052528694642</v>
      </c>
      <c r="P19" s="51">
        <v>10.390319385841945</v>
      </c>
      <c r="Q19" s="51">
        <v>13.283163027318333</v>
      </c>
    </row>
    <row r="20" spans="1:17" x14ac:dyDescent="0.25">
      <c r="A20" s="52" t="s">
        <v>27</v>
      </c>
      <c r="B20" s="51">
        <v>286.79030340667947</v>
      </c>
      <c r="C20" s="51">
        <v>196.17052608143402</v>
      </c>
      <c r="D20" s="51">
        <v>153.10609000000002</v>
      </c>
      <c r="E20" s="51">
        <v>209.38953999999998</v>
      </c>
      <c r="F20" s="51">
        <v>283.13275999999996</v>
      </c>
      <c r="G20" s="51">
        <v>136.33161918252685</v>
      </c>
      <c r="H20" s="51">
        <v>187.17463000000001</v>
      </c>
      <c r="I20" s="51">
        <v>127.07835999999999</v>
      </c>
      <c r="J20" s="51">
        <v>433.07178999999996</v>
      </c>
      <c r="K20" s="51">
        <v>195.71129000000002</v>
      </c>
      <c r="L20" s="51">
        <v>160.19542397536898</v>
      </c>
      <c r="M20" s="51">
        <v>136.71732332661654</v>
      </c>
      <c r="N20" s="51">
        <v>120.11656937672252</v>
      </c>
      <c r="O20" s="51">
        <v>114.21888211974</v>
      </c>
      <c r="P20" s="51">
        <v>106.47938942146767</v>
      </c>
      <c r="Q20" s="51">
        <v>87.578886401183837</v>
      </c>
    </row>
    <row r="21" spans="1:17" x14ac:dyDescent="0.25">
      <c r="A21" s="53" t="s">
        <v>66</v>
      </c>
      <c r="B21" s="51">
        <v>286.45586895369229</v>
      </c>
      <c r="C21" s="51">
        <v>195.97051608143403</v>
      </c>
      <c r="D21" s="51">
        <v>152.70544000000001</v>
      </c>
      <c r="E21" s="51">
        <v>209.38953999999998</v>
      </c>
      <c r="F21" s="51">
        <v>283.13275999999996</v>
      </c>
      <c r="G21" s="51">
        <v>136.33161918252685</v>
      </c>
      <c r="H21" s="51">
        <v>187.17463000000001</v>
      </c>
      <c r="I21" s="51">
        <v>127.07835999999999</v>
      </c>
      <c r="J21" s="51">
        <v>433.07178999999996</v>
      </c>
      <c r="K21" s="51">
        <v>195.71129000000002</v>
      </c>
      <c r="L21" s="51">
        <v>160.19542397536898</v>
      </c>
      <c r="M21" s="51">
        <v>136.71732332661654</v>
      </c>
      <c r="N21" s="51">
        <v>120.11656937672252</v>
      </c>
      <c r="O21" s="51">
        <v>114.21888211974</v>
      </c>
      <c r="P21" s="51">
        <v>106.47938942146767</v>
      </c>
      <c r="Q21" s="51">
        <v>87.578886401183837</v>
      </c>
    </row>
    <row r="22" spans="1:17" x14ac:dyDescent="0.25">
      <c r="A22" s="53" t="s">
        <v>25</v>
      </c>
      <c r="B22" s="51">
        <v>0.334434452987174</v>
      </c>
      <c r="C22" s="51">
        <v>0.20000999999999999</v>
      </c>
      <c r="D22" s="51">
        <v>0.40065000000000001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59.953517701118514</v>
      </c>
      <c r="C23" s="51">
        <v>45.815559999999998</v>
      </c>
      <c r="D23" s="51">
        <v>64.601370000000003</v>
      </c>
      <c r="E23" s="51">
        <v>162.06878</v>
      </c>
      <c r="F23" s="51">
        <v>57.734070000000003</v>
      </c>
      <c r="G23" s="51">
        <v>58.42161210956305</v>
      </c>
      <c r="H23" s="51">
        <v>61.937749999999994</v>
      </c>
      <c r="I23" s="51">
        <v>61.096260000000001</v>
      </c>
      <c r="J23" s="51">
        <v>44.623609999999999</v>
      </c>
      <c r="K23" s="51">
        <v>43.869569999999996</v>
      </c>
      <c r="L23" s="51">
        <v>37.976133093147922</v>
      </c>
      <c r="M23" s="51">
        <v>41.564495931377294</v>
      </c>
      <c r="N23" s="51">
        <v>42.345658917392115</v>
      </c>
      <c r="O23" s="51">
        <v>34.375153624650984</v>
      </c>
      <c r="P23" s="51">
        <v>26.70342960946402</v>
      </c>
      <c r="Q23" s="51">
        <v>27.872076962466053</v>
      </c>
    </row>
    <row r="24" spans="1:17" x14ac:dyDescent="0.25">
      <c r="A24" s="53" t="s">
        <v>23</v>
      </c>
      <c r="B24" s="51">
        <v>59.857979754748023</v>
      </c>
      <c r="C24" s="51">
        <v>45.204419999999999</v>
      </c>
      <c r="D24" s="51">
        <v>64.601370000000003</v>
      </c>
      <c r="E24" s="51">
        <v>161.15084999999999</v>
      </c>
      <c r="F24" s="51">
        <v>57.314030000000002</v>
      </c>
      <c r="G24" s="51">
        <v>57.943920316308059</v>
      </c>
      <c r="H24" s="51">
        <v>61.457659999999997</v>
      </c>
      <c r="I24" s="51">
        <v>60.5929</v>
      </c>
      <c r="J24" s="51">
        <v>44.42351</v>
      </c>
      <c r="K24" s="51">
        <v>43.869569999999996</v>
      </c>
      <c r="L24" s="51">
        <v>34.727827308044141</v>
      </c>
      <c r="M24" s="51">
        <v>40.632880358783581</v>
      </c>
      <c r="N24" s="51">
        <v>40.363267604002594</v>
      </c>
      <c r="O24" s="51">
        <v>32.464224941828824</v>
      </c>
      <c r="P24" s="51">
        <v>25.17481416407573</v>
      </c>
      <c r="Q24" s="51">
        <v>27.107765539629614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0.64488035133291544</v>
      </c>
      <c r="M25" s="51">
        <v>0.52552173796567603</v>
      </c>
      <c r="N25" s="51">
        <v>1.982391313389523</v>
      </c>
      <c r="O25" s="51">
        <v>1.8392688995714592</v>
      </c>
      <c r="P25" s="51">
        <v>1.528615445388289</v>
      </c>
      <c r="Q25" s="51">
        <v>0.76431142283643982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2.3884630071794435E-2</v>
      </c>
      <c r="M27" s="51">
        <v>0</v>
      </c>
      <c r="N27" s="51">
        <v>0</v>
      </c>
      <c r="O27" s="51">
        <v>7.1659783250702519E-2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9.5537946370493912E-2</v>
      </c>
      <c r="C28" s="51">
        <v>0.61114000000000002</v>
      </c>
      <c r="D28" s="51">
        <v>0</v>
      </c>
      <c r="E28" s="51">
        <v>0.91793000000000002</v>
      </c>
      <c r="F28" s="51">
        <v>0.42004000000000002</v>
      </c>
      <c r="G28" s="51">
        <v>0.47769179325499</v>
      </c>
      <c r="H28" s="51">
        <v>0.48009000000000002</v>
      </c>
      <c r="I28" s="51">
        <v>0.50336000000000003</v>
      </c>
      <c r="J28" s="51">
        <v>0.2001</v>
      </c>
      <c r="K28" s="51">
        <v>0</v>
      </c>
      <c r="L28" s="51">
        <v>2.5795408036990763</v>
      </c>
      <c r="M28" s="51">
        <v>0.40609383462803655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42.896928355982233</v>
      </c>
      <c r="C29" s="51">
        <v>23.306270000000001</v>
      </c>
      <c r="D29" s="51">
        <v>33.607709999999997</v>
      </c>
      <c r="E29" s="51">
        <v>35.195650000000001</v>
      </c>
      <c r="F29" s="51">
        <v>51.830669999999998</v>
      </c>
      <c r="G29" s="51">
        <v>36.49554575318804</v>
      </c>
      <c r="H29" s="51">
        <v>23.694369999999999</v>
      </c>
      <c r="I29" s="51">
        <v>24.885359999999999</v>
      </c>
      <c r="J29" s="51">
        <v>13.89828</v>
      </c>
      <c r="K29" s="51">
        <v>11.701090000000001</v>
      </c>
      <c r="L29" s="51">
        <v>14.020426536035725</v>
      </c>
      <c r="M29" s="51">
        <v>13.997162947451461</v>
      </c>
      <c r="N29" s="51">
        <v>9.5059940665937521</v>
      </c>
      <c r="O29" s="51">
        <v>10.700982412893788</v>
      </c>
      <c r="P29" s="51">
        <v>9.5538016111010791</v>
      </c>
      <c r="Q29" s="51">
        <v>3.3197644610257973</v>
      </c>
    </row>
    <row r="30" spans="1:17" x14ac:dyDescent="0.25">
      <c r="A30" s="63" t="s">
        <v>21</v>
      </c>
      <c r="B30" s="62">
        <v>203.21098644793273</v>
      </c>
      <c r="C30" s="62">
        <v>173.295613918566</v>
      </c>
      <c r="D30" s="62">
        <v>259.40733999999998</v>
      </c>
      <c r="E30" s="62">
        <v>248.55838999999997</v>
      </c>
      <c r="F30" s="62">
        <v>228.55037999999999</v>
      </c>
      <c r="G30" s="62">
        <v>238.76409197662247</v>
      </c>
      <c r="H30" s="62">
        <v>186.05133999999998</v>
      </c>
      <c r="I30" s="62">
        <v>200.35015000000001</v>
      </c>
      <c r="J30" s="62">
        <v>173.50144</v>
      </c>
      <c r="K30" s="62">
        <v>160.21892</v>
      </c>
      <c r="L30" s="62">
        <v>164.13566681090271</v>
      </c>
      <c r="M30" s="62">
        <v>189.44380961397684</v>
      </c>
      <c r="N30" s="62">
        <v>165.60148621205053</v>
      </c>
      <c r="O30" s="62">
        <v>163.71900991073741</v>
      </c>
      <c r="P30" s="62">
        <v>151.08236718917851</v>
      </c>
      <c r="Q30" s="62">
        <v>150.98360438721792</v>
      </c>
    </row>
    <row r="32" spans="1:17" x14ac:dyDescent="0.25">
      <c r="A32" s="31" t="s">
        <v>63</v>
      </c>
      <c r="B32" s="70">
        <v>1434.8498240985291</v>
      </c>
      <c r="C32" s="70">
        <v>1053.3689680843406</v>
      </c>
      <c r="D32" s="70">
        <v>1353.7704353961963</v>
      </c>
      <c r="E32" s="70">
        <v>1323.8373214890721</v>
      </c>
      <c r="F32" s="70">
        <v>1324.209505358484</v>
      </c>
      <c r="G32" s="70">
        <v>1404.1049576124726</v>
      </c>
      <c r="H32" s="70">
        <v>1732.3867226629445</v>
      </c>
      <c r="I32" s="70">
        <v>1540.7980462563842</v>
      </c>
      <c r="J32" s="70">
        <v>2137.6810449722525</v>
      </c>
      <c r="K32" s="70">
        <v>1184.40368096922</v>
      </c>
      <c r="L32" s="70">
        <v>1156.9822141070149</v>
      </c>
      <c r="M32" s="70">
        <v>1283.7053450371077</v>
      </c>
      <c r="N32" s="70">
        <v>1235.8217205775825</v>
      </c>
      <c r="O32" s="70">
        <v>1099.8944619143267</v>
      </c>
      <c r="P32" s="70">
        <v>1060.5679797452096</v>
      </c>
      <c r="Q32" s="70">
        <v>1108.0277119242162</v>
      </c>
    </row>
    <row r="34" spans="1:17" x14ac:dyDescent="0.25">
      <c r="A34" s="184" t="s">
        <v>252</v>
      </c>
      <c r="B34" s="190">
        <f t="shared" ref="B34:Q34" si="2">IF(B$12=0,"",B$12/B$3*1000)</f>
        <v>605.705923459465</v>
      </c>
      <c r="C34" s="190">
        <f t="shared" si="2"/>
        <v>429.43361523419196</v>
      </c>
      <c r="D34" s="190">
        <f t="shared" si="2"/>
        <v>518.86400400630316</v>
      </c>
      <c r="E34" s="190">
        <f t="shared" si="2"/>
        <v>542.9335781211006</v>
      </c>
      <c r="F34" s="190">
        <f t="shared" si="2"/>
        <v>450.31089458220498</v>
      </c>
      <c r="G34" s="190">
        <f t="shared" si="2"/>
        <v>441.79674131590718</v>
      </c>
      <c r="H34" s="190">
        <f t="shared" si="2"/>
        <v>445.60419025231243</v>
      </c>
      <c r="I34" s="190">
        <f t="shared" si="2"/>
        <v>378.35486148492799</v>
      </c>
      <c r="J34" s="190">
        <f t="shared" si="2"/>
        <v>475.36689370448539</v>
      </c>
      <c r="K34" s="190">
        <f t="shared" si="2"/>
        <v>323.32882684376784</v>
      </c>
      <c r="L34" s="190">
        <f t="shared" si="2"/>
        <v>429.13835857917269</v>
      </c>
      <c r="M34" s="190">
        <f t="shared" si="2"/>
        <v>531.54791894968855</v>
      </c>
      <c r="N34" s="190">
        <f t="shared" si="2"/>
        <v>468.99246105119704</v>
      </c>
      <c r="O34" s="190">
        <f t="shared" si="2"/>
        <v>277.66676233663497</v>
      </c>
      <c r="P34" s="190">
        <f t="shared" si="2"/>
        <v>282.96145518696318</v>
      </c>
      <c r="Q34" s="190">
        <f t="shared" si="2"/>
        <v>257.72306384401281</v>
      </c>
    </row>
    <row r="35" spans="1:17" x14ac:dyDescent="0.25">
      <c r="A35" s="286" t="s">
        <v>251</v>
      </c>
      <c r="B35" s="285">
        <f t="shared" ref="B35:Q35" si="3">IF(B$12=0,"",B$12/B$5*1000)</f>
        <v>213.74109888536037</v>
      </c>
      <c r="C35" s="285">
        <f t="shared" si="3"/>
        <v>213.65930537182572</v>
      </c>
      <c r="D35" s="285">
        <f t="shared" si="3"/>
        <v>206.79958804140733</v>
      </c>
      <c r="E35" s="285">
        <f t="shared" si="3"/>
        <v>212.56273696396872</v>
      </c>
      <c r="F35" s="285">
        <f t="shared" si="3"/>
        <v>208.28415240185296</v>
      </c>
      <c r="G35" s="285">
        <f t="shared" si="3"/>
        <v>207.47859306917388</v>
      </c>
      <c r="H35" s="285">
        <f t="shared" si="3"/>
        <v>215.70692623321997</v>
      </c>
      <c r="I35" s="285">
        <f t="shared" si="3"/>
        <v>203.63408588435578</v>
      </c>
      <c r="J35" s="285">
        <f t="shared" si="3"/>
        <v>207.42768370005379</v>
      </c>
      <c r="K35" s="285">
        <f t="shared" si="3"/>
        <v>207.60818856968214</v>
      </c>
      <c r="L35" s="285">
        <f t="shared" si="3"/>
        <v>206.80689414854936</v>
      </c>
      <c r="M35" s="285">
        <f t="shared" si="3"/>
        <v>203.3653055892822</v>
      </c>
      <c r="N35" s="285">
        <f t="shared" si="3"/>
        <v>204.8147661701278</v>
      </c>
      <c r="O35" s="285">
        <f t="shared" si="3"/>
        <v>202.24713434609816</v>
      </c>
      <c r="P35" s="285">
        <f t="shared" si="3"/>
        <v>203.10599320354069</v>
      </c>
      <c r="Q35" s="285">
        <f t="shared" si="3"/>
        <v>204.07460125999066</v>
      </c>
    </row>
    <row r="36" spans="1:17" x14ac:dyDescent="0.25">
      <c r="A36" s="286" t="s">
        <v>250</v>
      </c>
      <c r="B36" s="285">
        <f>IF(OIS_ued!B$5=0,"",OIS_ued!B$5/B$5*1000)</f>
        <v>48.374702318002448</v>
      </c>
      <c r="C36" s="285">
        <f>IF(OIS_ued!C$5=0,"",OIS_ued!C$5/C$5*1000)</f>
        <v>48.374702318002448</v>
      </c>
      <c r="D36" s="285">
        <f>IF(OIS_ued!D$5=0,"",OIS_ued!D$5/D$5*1000)</f>
        <v>48.374702318002448</v>
      </c>
      <c r="E36" s="285">
        <f>IF(OIS_ued!E$5=0,"",OIS_ued!E$5/E$5*1000)</f>
        <v>48.374702318002456</v>
      </c>
      <c r="F36" s="285">
        <f>IF(OIS_ued!F$5=0,"",OIS_ued!F$5/F$5*1000)</f>
        <v>48.374702318002448</v>
      </c>
      <c r="G36" s="285">
        <f>IF(OIS_ued!G$5=0,"",OIS_ued!G$5/G$5*1000)</f>
        <v>48.374702318002448</v>
      </c>
      <c r="H36" s="285">
        <f>IF(OIS_ued!H$5=0,"",OIS_ued!H$5/H$5*1000)</f>
        <v>48.374702318002448</v>
      </c>
      <c r="I36" s="285">
        <f>IF(OIS_ued!I$5=0,"",OIS_ued!I$5/I$5*1000)</f>
        <v>48.374702318002448</v>
      </c>
      <c r="J36" s="285">
        <f>IF(OIS_ued!J$5=0,"",OIS_ued!J$5/J$5*1000)</f>
        <v>48.374702318002441</v>
      </c>
      <c r="K36" s="285">
        <f>IF(OIS_ued!K$5=0,"",OIS_ued!K$5/K$5*1000)</f>
        <v>48.374702318002448</v>
      </c>
      <c r="L36" s="285">
        <f>IF(OIS_ued!L$5=0,"",OIS_ued!L$5/L$5*1000)</f>
        <v>48.374702318002448</v>
      </c>
      <c r="M36" s="285">
        <f>IF(OIS_ued!M$5=0,"",OIS_ued!M$5/M$5*1000)</f>
        <v>48.374702318002448</v>
      </c>
      <c r="N36" s="285">
        <f>IF(OIS_ued!N$5=0,"",OIS_ued!N$5/N$5*1000)</f>
        <v>48.374702318002448</v>
      </c>
      <c r="O36" s="285">
        <f>IF(OIS_ued!O$5=0,"",OIS_ued!O$5/O$5*1000)</f>
        <v>48.374702318002448</v>
      </c>
      <c r="P36" s="285">
        <f>IF(OIS_ued!P$5=0,"",OIS_ued!P$5/P$5*1000)</f>
        <v>48.374702318002448</v>
      </c>
      <c r="Q36" s="285">
        <f>IF(OIS_ued!Q$5=0,"",OIS_ued!Q$5/Q$5*1000)</f>
        <v>48.374702318002448</v>
      </c>
    </row>
    <row r="37" spans="1:17" x14ac:dyDescent="0.25">
      <c r="A37" s="284" t="s">
        <v>60</v>
      </c>
      <c r="B37" s="283">
        <f t="shared" ref="B37:Q37" si="4">IF(B$12=0,"",B$32/B$12)</f>
        <v>1.7133822088823947</v>
      </c>
      <c r="C37" s="283">
        <f t="shared" si="4"/>
        <v>1.6745386153070734</v>
      </c>
      <c r="D37" s="283">
        <f t="shared" si="4"/>
        <v>1.6327384639541729</v>
      </c>
      <c r="E37" s="283">
        <f t="shared" si="4"/>
        <v>1.4391330952395869</v>
      </c>
      <c r="F37" s="283">
        <f t="shared" si="4"/>
        <v>1.5860908536532954</v>
      </c>
      <c r="G37" s="283">
        <f t="shared" si="4"/>
        <v>1.7074509717396629</v>
      </c>
      <c r="H37" s="283">
        <f t="shared" si="4"/>
        <v>1.9363207393723094</v>
      </c>
      <c r="I37" s="283">
        <f t="shared" si="4"/>
        <v>1.8795312689191614</v>
      </c>
      <c r="J37" s="283">
        <f t="shared" si="4"/>
        <v>2.0856795069563425</v>
      </c>
      <c r="K37" s="283">
        <f t="shared" si="4"/>
        <v>1.8069248807324512</v>
      </c>
      <c r="L37" s="283">
        <f t="shared" si="4"/>
        <v>1.8094353831339141</v>
      </c>
      <c r="M37" s="283">
        <f t="shared" si="4"/>
        <v>1.8340120543637588</v>
      </c>
      <c r="N37" s="283">
        <f t="shared" si="4"/>
        <v>1.8966637138152538</v>
      </c>
      <c r="O37" s="283">
        <f t="shared" si="4"/>
        <v>1.8416371072469071</v>
      </c>
      <c r="P37" s="283">
        <f t="shared" si="4"/>
        <v>1.8879017886338372</v>
      </c>
      <c r="Q37" s="283">
        <f t="shared" si="4"/>
        <v>1.9548749734798279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837.43709760734168</v>
      </c>
      <c r="C5" s="96">
        <v>629.05026999999995</v>
      </c>
      <c r="D5" s="96">
        <v>829.14102000000003</v>
      </c>
      <c r="E5" s="96">
        <v>919.88526000000002</v>
      </c>
      <c r="F5" s="96">
        <v>834.88880999999992</v>
      </c>
      <c r="G5" s="96">
        <v>822.33983924111078</v>
      </c>
      <c r="H5" s="96">
        <v>894.67962999999997</v>
      </c>
      <c r="I5" s="96">
        <v>819.77782000000002</v>
      </c>
      <c r="J5" s="96">
        <v>1024.9326599999999</v>
      </c>
      <c r="K5" s="96">
        <v>655.48031000000003</v>
      </c>
      <c r="L5" s="96">
        <v>639.41615428296723</v>
      </c>
      <c r="M5" s="96">
        <v>699.94378825521994</v>
      </c>
      <c r="N5" s="96">
        <v>651.5766140174909</v>
      </c>
      <c r="O5" s="96">
        <v>597.23734800205932</v>
      </c>
      <c r="P5" s="96">
        <v>561.7707372970284</v>
      </c>
      <c r="Q5" s="96">
        <v>566.80234130361873</v>
      </c>
    </row>
    <row r="6" spans="1:17" x14ac:dyDescent="0.25">
      <c r="A6" s="132" t="s">
        <v>83</v>
      </c>
      <c r="B6" s="160">
        <v>12.374885550046582</v>
      </c>
      <c r="C6" s="160">
        <v>10.059587749402104</v>
      </c>
      <c r="D6" s="160">
        <v>12.630341754079124</v>
      </c>
      <c r="E6" s="160">
        <v>12.829686796671247</v>
      </c>
      <c r="F6" s="160">
        <v>11.288234574039592</v>
      </c>
      <c r="G6" s="160">
        <v>11.514197198588672</v>
      </c>
      <c r="H6" s="160">
        <v>12.947325035516334</v>
      </c>
      <c r="I6" s="160">
        <v>11.463952014809019</v>
      </c>
      <c r="J6" s="160">
        <v>14.16259441759904</v>
      </c>
      <c r="K6" s="160">
        <v>9.114294919613382</v>
      </c>
      <c r="L6" s="160">
        <v>9.1195994631128414</v>
      </c>
      <c r="M6" s="160">
        <v>10.08004252006463</v>
      </c>
      <c r="N6" s="160">
        <v>9.4346358218266406</v>
      </c>
      <c r="O6" s="160">
        <v>8.538599852948451</v>
      </c>
      <c r="P6" s="160">
        <v>8.021462056808744</v>
      </c>
      <c r="Q6" s="160">
        <v>8.0565645598947278</v>
      </c>
    </row>
    <row r="7" spans="1:17" x14ac:dyDescent="0.25">
      <c r="A7" s="76" t="s">
        <v>82</v>
      </c>
      <c r="B7" s="159">
        <v>6.3943130793973895</v>
      </c>
      <c r="C7" s="159">
        <v>4.8464273110384406</v>
      </c>
      <c r="D7" s="159">
        <v>6.4495278755089362</v>
      </c>
      <c r="E7" s="159">
        <v>7.0223686962190088</v>
      </c>
      <c r="F7" s="159">
        <v>6.291124354829563</v>
      </c>
      <c r="G7" s="159">
        <v>6.3930608887807283</v>
      </c>
      <c r="H7" s="159">
        <v>7.2419349779344317</v>
      </c>
      <c r="I7" s="159">
        <v>6.6084628128065628</v>
      </c>
      <c r="J7" s="159">
        <v>8.0579788270394115</v>
      </c>
      <c r="K7" s="159">
        <v>5.2225796160298508</v>
      </c>
      <c r="L7" s="159">
        <v>5.1159829780437391</v>
      </c>
      <c r="M7" s="159">
        <v>5.6472503406416585</v>
      </c>
      <c r="N7" s="159">
        <v>5.2681642527142607</v>
      </c>
      <c r="O7" s="159">
        <v>4.796610447726283</v>
      </c>
      <c r="P7" s="159">
        <v>4.5115468755416224</v>
      </c>
      <c r="Q7" s="159">
        <v>4.5786725284679859</v>
      </c>
    </row>
    <row r="8" spans="1:17" x14ac:dyDescent="0.25">
      <c r="A8" s="76" t="s">
        <v>81</v>
      </c>
      <c r="B8" s="159">
        <v>19.308607964910273</v>
      </c>
      <c r="C8" s="159">
        <v>16.680375136509877</v>
      </c>
      <c r="D8" s="159">
        <v>19.527833469821356</v>
      </c>
      <c r="E8" s="159">
        <v>18.748138560539729</v>
      </c>
      <c r="F8" s="159">
        <v>16.42854314338053</v>
      </c>
      <c r="G8" s="159">
        <v>16.114437428226363</v>
      </c>
      <c r="H8" s="159">
        <v>16.927200799590359</v>
      </c>
      <c r="I8" s="159">
        <v>14.403542430436485</v>
      </c>
      <c r="J8" s="159">
        <v>18.858250815987464</v>
      </c>
      <c r="K8" s="159">
        <v>11.769628921005328</v>
      </c>
      <c r="L8" s="159">
        <v>12.074651143671542</v>
      </c>
      <c r="M8" s="159">
        <v>13.209919612809054</v>
      </c>
      <c r="N8" s="159">
        <v>12.386170316545545</v>
      </c>
      <c r="O8" s="159">
        <v>11.220577528719289</v>
      </c>
      <c r="P8" s="159">
        <v>10.523133110855559</v>
      </c>
      <c r="Q8" s="159">
        <v>10.315180325090136</v>
      </c>
    </row>
    <row r="9" spans="1:17" x14ac:dyDescent="0.25">
      <c r="A9" s="76" t="s">
        <v>80</v>
      </c>
      <c r="B9" s="159">
        <v>14.84394419043276</v>
      </c>
      <c r="C9" s="159">
        <v>13.17745616589451</v>
      </c>
      <c r="D9" s="159">
        <v>16.195150128739833</v>
      </c>
      <c r="E9" s="159">
        <v>14.492294197716712</v>
      </c>
      <c r="F9" s="159">
        <v>11.891480688150004</v>
      </c>
      <c r="G9" s="159">
        <v>13.649825953591071</v>
      </c>
      <c r="H9" s="159">
        <v>17.304543402821444</v>
      </c>
      <c r="I9" s="159">
        <v>14.772741058423867</v>
      </c>
      <c r="J9" s="159">
        <v>17.025747484462958</v>
      </c>
      <c r="K9" s="159">
        <v>11.375737437922712</v>
      </c>
      <c r="L9" s="159">
        <v>11.746733446109417</v>
      </c>
      <c r="M9" s="159">
        <v>13.327953505484791</v>
      </c>
      <c r="N9" s="159">
        <v>12.5847179420829</v>
      </c>
      <c r="O9" s="159">
        <v>11.1127694539339</v>
      </c>
      <c r="P9" s="159">
        <v>10.427894496096823</v>
      </c>
      <c r="Q9" s="159">
        <v>10.5705863122112</v>
      </c>
    </row>
    <row r="10" spans="1:17" x14ac:dyDescent="0.25">
      <c r="A10" s="129" t="s">
        <v>79</v>
      </c>
      <c r="B10" s="158">
        <v>15.435873241937031</v>
      </c>
      <c r="C10" s="158">
        <v>12.080228545495491</v>
      </c>
      <c r="D10" s="158">
        <v>16.565853957208578</v>
      </c>
      <c r="E10" s="158">
        <v>16.918659409147896</v>
      </c>
      <c r="F10" s="158">
        <v>14.461371236011724</v>
      </c>
      <c r="G10" s="158">
        <v>16.363874349464762</v>
      </c>
      <c r="H10" s="158">
        <v>20.889790311645207</v>
      </c>
      <c r="I10" s="158">
        <v>18.838169531795085</v>
      </c>
      <c r="J10" s="158">
        <v>21.355169357110775</v>
      </c>
      <c r="K10" s="158">
        <v>14.401876551966872</v>
      </c>
      <c r="L10" s="158">
        <v>14.284849097302043</v>
      </c>
      <c r="M10" s="158">
        <v>16.144017643876115</v>
      </c>
      <c r="N10" s="158">
        <v>15.149493042442812</v>
      </c>
      <c r="O10" s="158">
        <v>13.53739851802095</v>
      </c>
      <c r="P10" s="158">
        <v>12.730854471244395</v>
      </c>
      <c r="Q10" s="158">
        <v>13.130623792656971</v>
      </c>
    </row>
    <row r="11" spans="1:17" x14ac:dyDescent="0.25">
      <c r="A11" s="92" t="s">
        <v>125</v>
      </c>
      <c r="B11" s="91">
        <v>3.0680670591133077</v>
      </c>
      <c r="C11" s="91">
        <v>2.2938177090990983</v>
      </c>
      <c r="D11" s="91">
        <v>3.3131707914417152</v>
      </c>
      <c r="E11" s="91">
        <v>3.2001458818295792</v>
      </c>
      <c r="F11" s="91">
        <v>2.808266247202345</v>
      </c>
      <c r="G11" s="91">
        <v>3.1772365112419547</v>
      </c>
      <c r="H11" s="91">
        <v>3.7503976842301259</v>
      </c>
      <c r="I11" s="91">
        <v>3.6669619063590173</v>
      </c>
      <c r="J11" s="91">
        <v>4.2310138714221548</v>
      </c>
      <c r="K11" s="91">
        <v>2.880375310393374</v>
      </c>
      <c r="L11" s="91">
        <v>2.3362847327062344</v>
      </c>
      <c r="M11" s="91">
        <v>3.1475847618496156</v>
      </c>
      <c r="N11" s="91">
        <v>3.0298986084885624</v>
      </c>
      <c r="O11" s="91">
        <v>2.6931477469540499</v>
      </c>
      <c r="P11" s="91">
        <v>2.5461708942488799</v>
      </c>
      <c r="Q11" s="91">
        <v>2.6261247585313945</v>
      </c>
    </row>
    <row r="12" spans="1:17" x14ac:dyDescent="0.25">
      <c r="A12" s="92" t="s">
        <v>26</v>
      </c>
      <c r="B12" s="91">
        <v>8.0902379783118654</v>
      </c>
      <c r="C12" s="91">
        <v>6.3783661767947493</v>
      </c>
      <c r="D12" s="91">
        <v>9.0393959893754268</v>
      </c>
      <c r="E12" s="91">
        <v>8.5117600509604028</v>
      </c>
      <c r="F12" s="91">
        <v>7.1391042850521522</v>
      </c>
      <c r="G12" s="91">
        <v>8.6354198242752318</v>
      </c>
      <c r="H12" s="91">
        <v>11.748506619838748</v>
      </c>
      <c r="I12" s="91">
        <v>10.467530732330545</v>
      </c>
      <c r="J12" s="91">
        <v>11.566311559566104</v>
      </c>
      <c r="K12" s="91">
        <v>7.9942234998909942</v>
      </c>
      <c r="L12" s="91">
        <v>6.4491146602153577</v>
      </c>
      <c r="M12" s="91">
        <v>9.0282752148753111</v>
      </c>
      <c r="N12" s="91">
        <v>8.6143647255649665</v>
      </c>
      <c r="O12" s="91">
        <v>7.6015370293757583</v>
      </c>
      <c r="P12" s="91">
        <v>7.167026791403206</v>
      </c>
      <c r="Q12" s="91">
        <v>7.437722573398788</v>
      </c>
    </row>
    <row r="13" spans="1:17" x14ac:dyDescent="0.25">
      <c r="A13" s="92" t="s">
        <v>126</v>
      </c>
      <c r="B13" s="91">
        <v>9.5537946370493912E-2</v>
      </c>
      <c r="C13" s="91">
        <v>0.61114000000000002</v>
      </c>
      <c r="D13" s="91">
        <v>0</v>
      </c>
      <c r="E13" s="91">
        <v>0.91793000000000002</v>
      </c>
      <c r="F13" s="91">
        <v>0.42004000000000002</v>
      </c>
      <c r="G13" s="91">
        <v>0.47769179325499</v>
      </c>
      <c r="H13" s="91">
        <v>0.48009000000000002</v>
      </c>
      <c r="I13" s="91">
        <v>0.50336000000000003</v>
      </c>
      <c r="J13" s="91">
        <v>0.2001</v>
      </c>
      <c r="K13" s="91">
        <v>0</v>
      </c>
      <c r="L13" s="91">
        <v>2.6034254337708709</v>
      </c>
      <c r="M13" s="91">
        <v>0.40609383462803655</v>
      </c>
      <c r="N13" s="91">
        <v>0</v>
      </c>
      <c r="O13" s="91">
        <v>7.1659783250702519E-2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4.1820302581413644</v>
      </c>
      <c r="C14" s="157">
        <v>2.7969046596016431</v>
      </c>
      <c r="D14" s="157">
        <v>4.213287176391435</v>
      </c>
      <c r="E14" s="157">
        <v>4.2888234763579138</v>
      </c>
      <c r="F14" s="157">
        <v>4.0939607037572259</v>
      </c>
      <c r="G14" s="157">
        <v>4.0735262206925853</v>
      </c>
      <c r="H14" s="157">
        <v>4.9107960075763319</v>
      </c>
      <c r="I14" s="157">
        <v>4.2003168931055237</v>
      </c>
      <c r="J14" s="157">
        <v>5.357743926122513</v>
      </c>
      <c r="K14" s="157">
        <v>3.5272777416825027</v>
      </c>
      <c r="L14" s="157">
        <v>2.8960242706095798</v>
      </c>
      <c r="M14" s="157">
        <v>3.562063832523152</v>
      </c>
      <c r="N14" s="157">
        <v>3.5052297083892832</v>
      </c>
      <c r="O14" s="157">
        <v>3.1710539584404396</v>
      </c>
      <c r="P14" s="157">
        <v>3.0176567855923104</v>
      </c>
      <c r="Q14" s="157">
        <v>3.0667764607267896</v>
      </c>
    </row>
    <row r="15" spans="1:17" x14ac:dyDescent="0.25">
      <c r="A15" s="156" t="s">
        <v>324</v>
      </c>
      <c r="B15" s="204">
        <v>168.06071436314951</v>
      </c>
      <c r="C15" s="204">
        <v>93.140224666302572</v>
      </c>
      <c r="D15" s="204">
        <v>142.43618978076771</v>
      </c>
      <c r="E15" s="204">
        <v>192.61353498409017</v>
      </c>
      <c r="F15" s="204">
        <v>181.69236681084311</v>
      </c>
      <c r="G15" s="204">
        <v>126.0132151836502</v>
      </c>
      <c r="H15" s="204">
        <v>97.634312307387262</v>
      </c>
      <c r="I15" s="204">
        <v>119.40308707704642</v>
      </c>
      <c r="J15" s="204">
        <v>236.28963019629231</v>
      </c>
      <c r="K15" s="204">
        <v>68.524815796604543</v>
      </c>
      <c r="L15" s="204">
        <v>53.501990771848405</v>
      </c>
      <c r="M15" s="204">
        <v>61.802093425185419</v>
      </c>
      <c r="N15" s="204">
        <v>51.386775866938208</v>
      </c>
      <c r="O15" s="204">
        <v>49.346682570221049</v>
      </c>
      <c r="P15" s="204">
        <v>41.524082297902467</v>
      </c>
      <c r="Q15" s="204">
        <v>39.979707655216743</v>
      </c>
    </row>
    <row r="16" spans="1:17" x14ac:dyDescent="0.25">
      <c r="A16" s="88" t="s">
        <v>33</v>
      </c>
      <c r="B16" s="87">
        <v>0.15142578765315842</v>
      </c>
      <c r="C16" s="87">
        <v>0.80618153220021527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1.20062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1.7419140659336236</v>
      </c>
      <c r="C19" s="87">
        <v>0.52367536106336876</v>
      </c>
      <c r="D19" s="87">
        <v>3.7564615226394556E-3</v>
      </c>
      <c r="E19" s="87">
        <v>2.9717631325603304E-3</v>
      </c>
      <c r="F19" s="87">
        <v>1.5034781449897798</v>
      </c>
      <c r="G19" s="87">
        <v>2.390238096780041E-2</v>
      </c>
      <c r="H19" s="87">
        <v>0</v>
      </c>
      <c r="I19" s="87">
        <v>6.080401118828075E-2</v>
      </c>
      <c r="J19" s="87">
        <v>3.1107430145534858</v>
      </c>
      <c r="K19" s="87">
        <v>0.14564470579517572</v>
      </c>
      <c r="L19" s="87">
        <v>7.2407211978246122E-2</v>
      </c>
      <c r="M19" s="87">
        <v>3.0522687663398346E-2</v>
      </c>
      <c r="N19" s="87">
        <v>0.29659683578107243</v>
      </c>
      <c r="O19" s="87">
        <v>0.77367421887789212</v>
      </c>
      <c r="P19" s="87">
        <v>0.48313742081069655</v>
      </c>
      <c r="Q19" s="87">
        <v>5.3607305586647773E-2</v>
      </c>
    </row>
    <row r="20" spans="1:17" x14ac:dyDescent="0.25">
      <c r="A20" s="88" t="s">
        <v>29</v>
      </c>
      <c r="B20" s="87">
        <v>6.0567088736362473</v>
      </c>
      <c r="C20" s="87">
        <v>2.6176199225201886</v>
      </c>
      <c r="D20" s="87">
        <v>0.72685855481888106</v>
      </c>
      <c r="E20" s="87">
        <v>0.67638694999200133</v>
      </c>
      <c r="F20" s="87">
        <v>1.6946144979574986</v>
      </c>
      <c r="G20" s="87">
        <v>0.31941319585801725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0.84617397826800234</v>
      </c>
      <c r="N20" s="87">
        <v>0.82924017103663605</v>
      </c>
      <c r="O20" s="87">
        <v>0</v>
      </c>
      <c r="P20" s="87">
        <v>0</v>
      </c>
      <c r="Q20" s="87">
        <v>1.138704869504817</v>
      </c>
    </row>
    <row r="21" spans="1:17" x14ac:dyDescent="0.25">
      <c r="A21" s="88" t="s">
        <v>28</v>
      </c>
      <c r="B21" s="87">
        <v>20.170476406308403</v>
      </c>
      <c r="C21" s="87">
        <v>9.3963911185036917</v>
      </c>
      <c r="D21" s="87">
        <v>53.559878161281276</v>
      </c>
      <c r="E21" s="87">
        <v>11.72044862361521</v>
      </c>
      <c r="F21" s="87">
        <v>20.227168355986208</v>
      </c>
      <c r="G21" s="87">
        <v>42.987194581607206</v>
      </c>
      <c r="H21" s="87">
        <v>19.780170000000002</v>
      </c>
      <c r="I21" s="87">
        <v>41.852420000000002</v>
      </c>
      <c r="J21" s="87">
        <v>88.222987897302204</v>
      </c>
      <c r="K21" s="87">
        <v>13.594359999999998</v>
      </c>
      <c r="L21" s="87">
        <v>10.418911280691631</v>
      </c>
      <c r="M21" s="87">
        <v>12.156221258818782</v>
      </c>
      <c r="N21" s="87">
        <v>5.1788678852371604</v>
      </c>
      <c r="O21" s="87">
        <v>9.1789180419492258</v>
      </c>
      <c r="P21" s="87">
        <v>10.005578072479526</v>
      </c>
      <c r="Q21" s="87">
        <v>12.535216650413867</v>
      </c>
    </row>
    <row r="22" spans="1:17" x14ac:dyDescent="0.25">
      <c r="A22" s="88" t="s">
        <v>26</v>
      </c>
      <c r="B22" s="87">
        <v>44.869820775345964</v>
      </c>
      <c r="C22" s="87">
        <v>16.870404478241078</v>
      </c>
      <c r="D22" s="87">
        <v>7.7005600123902271E-2</v>
      </c>
      <c r="E22" s="87">
        <v>7.2182342422106485E-2</v>
      </c>
      <c r="F22" s="87">
        <v>57.4342827886382</v>
      </c>
      <c r="G22" s="87">
        <v>1.1587974127534845E-2</v>
      </c>
      <c r="H22" s="87">
        <v>0.35812290307237404</v>
      </c>
      <c r="I22" s="87">
        <v>0.19862720434274714</v>
      </c>
      <c r="J22" s="87">
        <v>90.787820160493041</v>
      </c>
      <c r="K22" s="87">
        <v>5.943321341515496</v>
      </c>
      <c r="L22" s="87">
        <v>0.83876665350390733</v>
      </c>
      <c r="M22" s="87">
        <v>6.3496643255270963E-2</v>
      </c>
      <c r="N22" s="87">
        <v>0.64744929346401159</v>
      </c>
      <c r="O22" s="87">
        <v>1.6168134587064045</v>
      </c>
      <c r="P22" s="87">
        <v>1.2024188525346799</v>
      </c>
      <c r="Q22" s="87">
        <v>7.2915457691664368E-2</v>
      </c>
    </row>
    <row r="23" spans="1:17" x14ac:dyDescent="0.25">
      <c r="A23" s="88" t="s">
        <v>25</v>
      </c>
      <c r="B23" s="87">
        <v>0.30287778987131098</v>
      </c>
      <c r="C23" s="87">
        <v>0.20000999999999999</v>
      </c>
      <c r="D23" s="87">
        <v>0.34726156226906801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54.527682946575396</v>
      </c>
      <c r="C24" s="87">
        <v>40.993221102302421</v>
      </c>
      <c r="D24" s="87">
        <v>56.646102342243005</v>
      </c>
      <c r="E24" s="87">
        <v>146.65072492420492</v>
      </c>
      <c r="F24" s="87">
        <v>51.577190335606815</v>
      </c>
      <c r="G24" s="87">
        <v>49.512742779314998</v>
      </c>
      <c r="H24" s="87">
        <v>54.882130302559553</v>
      </c>
      <c r="I24" s="87">
        <v>54.026532525516615</v>
      </c>
      <c r="J24" s="87">
        <v>40.506229216184018</v>
      </c>
      <c r="K24" s="87">
        <v>37.92941563327652</v>
      </c>
      <c r="L24" s="87">
        <v>29.076372268151999</v>
      </c>
      <c r="M24" s="87">
        <v>35.496877630306145</v>
      </c>
      <c r="N24" s="87">
        <v>35.348666618090348</v>
      </c>
      <c r="O24" s="87">
        <v>27.84651859008628</v>
      </c>
      <c r="P24" s="87">
        <v>21.12383064371852</v>
      </c>
      <c r="Q24" s="87">
        <v>22.859498910993945</v>
      </c>
    </row>
    <row r="25" spans="1:17" x14ac:dyDescent="0.25">
      <c r="A25" s="88" t="s">
        <v>22</v>
      </c>
      <c r="B25" s="87">
        <v>40.2398077178254</v>
      </c>
      <c r="C25" s="87">
        <v>21.732721151471615</v>
      </c>
      <c r="D25" s="87">
        <v>31.075327098508911</v>
      </c>
      <c r="E25" s="87">
        <v>33.49082038072337</v>
      </c>
      <c r="F25" s="87">
        <v>48.055012687664615</v>
      </c>
      <c r="G25" s="87">
        <v>33.158374271774647</v>
      </c>
      <c r="H25" s="87">
        <v>22.61388910175533</v>
      </c>
      <c r="I25" s="87">
        <v>23.264703335998767</v>
      </c>
      <c r="J25" s="87">
        <v>13.661849907759576</v>
      </c>
      <c r="K25" s="87">
        <v>10.912074116017358</v>
      </c>
      <c r="L25" s="87">
        <v>13.095533357522617</v>
      </c>
      <c r="M25" s="87">
        <v>13.208801226873813</v>
      </c>
      <c r="N25" s="87">
        <v>9.0859550633289796</v>
      </c>
      <c r="O25" s="87">
        <v>9.9307582606012481</v>
      </c>
      <c r="P25" s="87">
        <v>8.7091173083590441</v>
      </c>
      <c r="Q25" s="87">
        <v>3.3197644610257973</v>
      </c>
    </row>
    <row r="26" spans="1:17" x14ac:dyDescent="0.25">
      <c r="A26" s="156" t="s">
        <v>323</v>
      </c>
      <c r="B26" s="204">
        <v>302.58363630412919</v>
      </c>
      <c r="C26" s="204">
        <v>235.64405447728674</v>
      </c>
      <c r="D26" s="204">
        <v>240.40272339946756</v>
      </c>
      <c r="E26" s="204">
        <v>299.90177273217313</v>
      </c>
      <c r="F26" s="204">
        <v>279.10191514234521</v>
      </c>
      <c r="G26" s="204">
        <v>283.04039402797287</v>
      </c>
      <c r="H26" s="204">
        <v>399.54451463809016</v>
      </c>
      <c r="I26" s="204">
        <v>269.5912734490654</v>
      </c>
      <c r="J26" s="204">
        <v>426.9771347283326</v>
      </c>
      <c r="K26" s="204">
        <v>294.80171575467233</v>
      </c>
      <c r="L26" s="204">
        <v>286.43909478944579</v>
      </c>
      <c r="M26" s="204">
        <v>275.19257207009292</v>
      </c>
      <c r="N26" s="204">
        <v>251.64176164841498</v>
      </c>
      <c r="O26" s="204">
        <v>225.3560487713417</v>
      </c>
      <c r="P26" s="204">
        <v>214.83331902957462</v>
      </c>
      <c r="Q26" s="204">
        <v>214.91111585963793</v>
      </c>
    </row>
    <row r="27" spans="1:17" x14ac:dyDescent="0.25">
      <c r="A27" s="152" t="s">
        <v>332</v>
      </c>
      <c r="B27" s="151">
        <v>290.34473739356179</v>
      </c>
      <c r="C27" s="151">
        <v>228.29156560217692</v>
      </c>
      <c r="D27" s="151">
        <v>230.76138222089156</v>
      </c>
      <c r="E27" s="151">
        <v>285.29106767821634</v>
      </c>
      <c r="F27" s="151">
        <v>263.98082211568681</v>
      </c>
      <c r="G27" s="151">
        <v>271.90504317963416</v>
      </c>
      <c r="H27" s="151">
        <v>392.67497718390382</v>
      </c>
      <c r="I27" s="151">
        <v>262.26091355834865</v>
      </c>
      <c r="J27" s="151">
        <v>414.26549123890669</v>
      </c>
      <c r="K27" s="151">
        <v>287.87260397135867</v>
      </c>
      <c r="L27" s="151">
        <v>280.36685356854656</v>
      </c>
      <c r="M27" s="151">
        <v>269.44806949103918</v>
      </c>
      <c r="N27" s="151">
        <v>246.55038748440992</v>
      </c>
      <c r="O27" s="151">
        <v>220.00682300171994</v>
      </c>
      <c r="P27" s="151">
        <v>209.78313172565063</v>
      </c>
      <c r="Q27" s="151">
        <v>210.19120022114703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0.2</v>
      </c>
      <c r="E28" s="83">
        <v>0.19979</v>
      </c>
      <c r="F28" s="83">
        <v>0.19994999999999999</v>
      </c>
      <c r="G28" s="83">
        <v>0</v>
      </c>
      <c r="H28" s="83">
        <v>2.7038500000000001</v>
      </c>
      <c r="I28" s="83">
        <v>0.19978000000000001</v>
      </c>
      <c r="J28" s="83">
        <v>0.40043000000000001</v>
      </c>
      <c r="K28" s="83">
        <v>0</v>
      </c>
      <c r="L28" s="83">
        <v>0</v>
      </c>
      <c r="M28" s="83">
        <v>0</v>
      </c>
      <c r="N28" s="83">
        <v>0.83593384473055377</v>
      </c>
      <c r="O28" s="83">
        <v>0.19109794084206064</v>
      </c>
      <c r="P28" s="83">
        <v>0.40604546222959609</v>
      </c>
      <c r="Q28" s="83">
        <v>0.45375056477696973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1.1001799999999999</v>
      </c>
      <c r="F29" s="83">
        <v>1.09948</v>
      </c>
      <c r="G29" s="83">
        <v>7.9469489152018449</v>
      </c>
      <c r="H29" s="83">
        <v>132.28663</v>
      </c>
      <c r="I29" s="83">
        <v>24.764414033270185</v>
      </c>
      <c r="J29" s="83">
        <v>33.258030120875524</v>
      </c>
      <c r="K29" s="83">
        <v>64.200324452793211</v>
      </c>
      <c r="L29" s="83">
        <v>74.426990790738117</v>
      </c>
      <c r="M29" s="83">
        <v>55.186221537777783</v>
      </c>
      <c r="N29" s="83">
        <v>48.064347571307501</v>
      </c>
      <c r="O29" s="83">
        <v>40.363813981797001</v>
      </c>
      <c r="P29" s="83">
        <v>42.695691094545893</v>
      </c>
      <c r="Q29" s="83">
        <v>39.982886162780524</v>
      </c>
    </row>
    <row r="30" spans="1:17" x14ac:dyDescent="0.25">
      <c r="A30" s="154" t="s">
        <v>125</v>
      </c>
      <c r="B30" s="83">
        <v>62.748822298011461</v>
      </c>
      <c r="C30" s="83">
        <v>48.440856261070437</v>
      </c>
      <c r="D30" s="83">
        <v>72.700548550459658</v>
      </c>
      <c r="E30" s="83">
        <v>80.220141613822932</v>
      </c>
      <c r="F30" s="83">
        <v>58.524866489961134</v>
      </c>
      <c r="G30" s="83">
        <v>133.91296297036797</v>
      </c>
      <c r="H30" s="83">
        <v>80.040375694730969</v>
      </c>
      <c r="I30" s="83">
        <v>122.55656219550076</v>
      </c>
      <c r="J30" s="83">
        <v>70.608873076061229</v>
      </c>
      <c r="K30" s="83">
        <v>50.542976375147894</v>
      </c>
      <c r="L30" s="83">
        <v>54.07347144904282</v>
      </c>
      <c r="M30" s="83">
        <v>71.015742311708465</v>
      </c>
      <c r="N30" s="83">
        <v>76.671199164103413</v>
      </c>
      <c r="O30" s="83">
        <v>65.262797782178666</v>
      </c>
      <c r="P30" s="83">
        <v>64.351133636713925</v>
      </c>
      <c r="Q30" s="83">
        <v>90.89540632978759</v>
      </c>
    </row>
    <row r="31" spans="1:17" x14ac:dyDescent="0.25">
      <c r="A31" s="154" t="s">
        <v>29</v>
      </c>
      <c r="B31" s="83">
        <v>12.422452061129444</v>
      </c>
      <c r="C31" s="83">
        <v>17.19839</v>
      </c>
      <c r="D31" s="83">
        <v>24.672862968861889</v>
      </c>
      <c r="E31" s="83">
        <v>18.966840880777667</v>
      </c>
      <c r="F31" s="83">
        <v>9.5685500000000001</v>
      </c>
      <c r="G31" s="83">
        <v>7.9137715523411938</v>
      </c>
      <c r="H31" s="83">
        <v>10.49924</v>
      </c>
      <c r="I31" s="83">
        <v>3.8950899999999997</v>
      </c>
      <c r="J31" s="83">
        <v>2.8936899999999999</v>
      </c>
      <c r="K31" s="83">
        <v>0</v>
      </c>
      <c r="L31" s="83">
        <v>4.7770303293716196</v>
      </c>
      <c r="M31" s="83">
        <v>19.788091550584074</v>
      </c>
      <c r="N31" s="83">
        <v>12.422656335394791</v>
      </c>
      <c r="O31" s="83">
        <v>11.466371060196408</v>
      </c>
      <c r="P31" s="83">
        <v>6.6883364474527909</v>
      </c>
      <c r="Q31" s="83">
        <v>1.3469077908031555</v>
      </c>
    </row>
    <row r="32" spans="1:17" x14ac:dyDescent="0.25">
      <c r="A32" s="154" t="s">
        <v>26</v>
      </c>
      <c r="B32" s="83">
        <v>215.17346303442091</v>
      </c>
      <c r="C32" s="83">
        <v>162.65231934110648</v>
      </c>
      <c r="D32" s="83">
        <v>133.18797070157001</v>
      </c>
      <c r="E32" s="83">
        <v>184.80411518361575</v>
      </c>
      <c r="F32" s="83">
        <v>194.58797562572568</v>
      </c>
      <c r="G32" s="83">
        <v>122.13135974172312</v>
      </c>
      <c r="H32" s="83">
        <v>167.14488148917286</v>
      </c>
      <c r="I32" s="83">
        <v>110.84506732957769</v>
      </c>
      <c r="J32" s="83">
        <v>307.10446804196994</v>
      </c>
      <c r="K32" s="83">
        <v>173.12930314341753</v>
      </c>
      <c r="L32" s="83">
        <v>147.08936099939399</v>
      </c>
      <c r="M32" s="83">
        <v>123.45801409096887</v>
      </c>
      <c r="N32" s="83">
        <v>108.55625056887365</v>
      </c>
      <c r="O32" s="83">
        <v>102.7227422367058</v>
      </c>
      <c r="P32" s="83">
        <v>95.641925084708419</v>
      </c>
      <c r="Q32" s="83">
        <v>77.512249372998795</v>
      </c>
    </row>
    <row r="33" spans="1:17" x14ac:dyDescent="0.25">
      <c r="A33" s="152" t="s">
        <v>331</v>
      </c>
      <c r="B33" s="151">
        <v>12.238898910567395</v>
      </c>
      <c r="C33" s="151">
        <v>7.3524888751098327</v>
      </c>
      <c r="D33" s="151">
        <v>9.6413411785759866</v>
      </c>
      <c r="E33" s="151">
        <v>14.610705053956776</v>
      </c>
      <c r="F33" s="151">
        <v>15.121093026658416</v>
      </c>
      <c r="G33" s="151">
        <v>11.135350848338705</v>
      </c>
      <c r="H33" s="151">
        <v>6.8695374541863243</v>
      </c>
      <c r="I33" s="151">
        <v>7.3303598907167302</v>
      </c>
      <c r="J33" s="151">
        <v>12.711643489425905</v>
      </c>
      <c r="K33" s="151">
        <v>6.9291117833136733</v>
      </c>
      <c r="L33" s="151">
        <v>6.0722412208992376</v>
      </c>
      <c r="M33" s="151">
        <v>5.7445025790537629</v>
      </c>
      <c r="N33" s="151">
        <v>5.0913741640050612</v>
      </c>
      <c r="O33" s="151">
        <v>5.349225769621774</v>
      </c>
      <c r="P33" s="151">
        <v>5.050187303923992</v>
      </c>
      <c r="Q33" s="151">
        <v>4.7199156384908934</v>
      </c>
    </row>
    <row r="34" spans="1:17" x14ac:dyDescent="0.25">
      <c r="A34" s="156" t="s">
        <v>322</v>
      </c>
      <c r="B34" s="204">
        <v>25.352004886175308</v>
      </c>
      <c r="C34" s="204">
        <v>15.230155527013224</v>
      </c>
      <c r="D34" s="204">
        <v>19.971349584193113</v>
      </c>
      <c r="E34" s="204">
        <v>30.265031897481894</v>
      </c>
      <c r="F34" s="204">
        <v>31.322264126649568</v>
      </c>
      <c r="G34" s="204">
        <v>23.066083900130174</v>
      </c>
      <c r="H34" s="204">
        <v>14.229756155100244</v>
      </c>
      <c r="I34" s="204">
        <v>15.184316916484654</v>
      </c>
      <c r="J34" s="204">
        <v>26.331261513810794</v>
      </c>
      <c r="K34" s="204">
        <v>14.353160122578322</v>
      </c>
      <c r="L34" s="204">
        <v>12.57821395757699</v>
      </c>
      <c r="M34" s="204">
        <v>11.89932677089708</v>
      </c>
      <c r="N34" s="204">
        <v>10.546417911153341</v>
      </c>
      <c r="O34" s="204">
        <v>11.080539094216531</v>
      </c>
      <c r="P34" s="204">
        <v>10.461102272413985</v>
      </c>
      <c r="Q34" s="204">
        <v>9.7769681083025599</v>
      </c>
    </row>
    <row r="35" spans="1:17" x14ac:dyDescent="0.25">
      <c r="A35" s="152" t="s">
        <v>330</v>
      </c>
      <c r="B35" s="151">
        <v>11.408402198778886</v>
      </c>
      <c r="C35" s="151">
        <v>6.8535699871559519</v>
      </c>
      <c r="D35" s="151">
        <v>8.9871073128869003</v>
      </c>
      <c r="E35" s="151">
        <v>13.61926435386685</v>
      </c>
      <c r="F35" s="151">
        <v>14.095018856992301</v>
      </c>
      <c r="G35" s="151">
        <v>10.379737755058578</v>
      </c>
      <c r="H35" s="151">
        <v>6.4033902697951088</v>
      </c>
      <c r="I35" s="151">
        <v>6.8329426124180941</v>
      </c>
      <c r="J35" s="151">
        <v>11.849067681214859</v>
      </c>
      <c r="K35" s="151">
        <v>6.4589220551602438</v>
      </c>
      <c r="L35" s="151">
        <v>5.6601962809096449</v>
      </c>
      <c r="M35" s="151">
        <v>5.3546970469036861</v>
      </c>
      <c r="N35" s="151">
        <v>4.745888060019003</v>
      </c>
      <c r="O35" s="151">
        <v>4.9862425923974385</v>
      </c>
      <c r="P35" s="151">
        <v>4.7074960225862927</v>
      </c>
      <c r="Q35" s="151">
        <v>4.399635648736151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0.10107037747972461</v>
      </c>
      <c r="H37" s="83">
        <v>0</v>
      </c>
      <c r="I37" s="83">
        <v>1.648905966729816</v>
      </c>
      <c r="J37" s="83">
        <v>9.468987912446912E-2</v>
      </c>
      <c r="K37" s="83">
        <v>0.19632554720679518</v>
      </c>
      <c r="L37" s="83">
        <v>0.30325688631008024</v>
      </c>
      <c r="M37" s="83">
        <v>0</v>
      </c>
      <c r="N37" s="83">
        <v>0.22112398233154743</v>
      </c>
      <c r="O37" s="83">
        <v>1.0206999062614166</v>
      </c>
      <c r="P37" s="83">
        <v>0.99594312856844669</v>
      </c>
      <c r="Q37" s="83">
        <v>0.25734459617442329</v>
      </c>
    </row>
    <row r="38" spans="1:17" x14ac:dyDescent="0.25">
      <c r="A38" s="154" t="s">
        <v>125</v>
      </c>
      <c r="B38" s="83">
        <v>0.38363710567043058</v>
      </c>
      <c r="C38" s="83">
        <v>0.18630274926629001</v>
      </c>
      <c r="D38" s="83">
        <v>0.3593699143988206</v>
      </c>
      <c r="E38" s="83">
        <v>0.48214586504085605</v>
      </c>
      <c r="F38" s="83">
        <v>0.30381749858080531</v>
      </c>
      <c r="G38" s="83">
        <v>6.8102428349443747</v>
      </c>
      <c r="H38" s="83">
        <v>0</v>
      </c>
      <c r="I38" s="83">
        <v>1.2133041716884925</v>
      </c>
      <c r="J38" s="83">
        <v>0.3476981621889203</v>
      </c>
      <c r="K38" s="83">
        <v>0.11938971176164123</v>
      </c>
      <c r="L38" s="83">
        <v>0.40977416303501391</v>
      </c>
      <c r="M38" s="83">
        <v>1.6834019174820281</v>
      </c>
      <c r="N38" s="83">
        <v>1.4352726558504354</v>
      </c>
      <c r="O38" s="83">
        <v>1.2965066030625736</v>
      </c>
      <c r="P38" s="83">
        <v>1.0703318405051776</v>
      </c>
      <c r="Q38" s="83">
        <v>1.7371499629685305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0.30451031035585713</v>
      </c>
      <c r="E39" s="83">
        <v>0.27391674694052581</v>
      </c>
      <c r="F39" s="83">
        <v>0</v>
      </c>
      <c r="G39" s="83">
        <v>0.30348036381757176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0.22145560289826471</v>
      </c>
      <c r="N39" s="83">
        <v>0</v>
      </c>
      <c r="O39" s="83">
        <v>0</v>
      </c>
      <c r="P39" s="83">
        <v>0</v>
      </c>
      <c r="Q39" s="83">
        <v>0.11334787017645137</v>
      </c>
    </row>
    <row r="40" spans="1:17" x14ac:dyDescent="0.25">
      <c r="A40" s="154" t="s">
        <v>26</v>
      </c>
      <c r="B40" s="83">
        <v>11.024765093108455</v>
      </c>
      <c r="C40" s="83">
        <v>6.6672672378896616</v>
      </c>
      <c r="D40" s="83">
        <v>8.3232270881322226</v>
      </c>
      <c r="E40" s="83">
        <v>12.863201741885469</v>
      </c>
      <c r="F40" s="83">
        <v>13.791201358411495</v>
      </c>
      <c r="G40" s="83">
        <v>3.1649441788169073</v>
      </c>
      <c r="H40" s="83">
        <v>6.4033902697951088</v>
      </c>
      <c r="I40" s="83">
        <v>3.970732473999786</v>
      </c>
      <c r="J40" s="83">
        <v>11.406679639901469</v>
      </c>
      <c r="K40" s="83">
        <v>6.1432067961918078</v>
      </c>
      <c r="L40" s="83">
        <v>4.9471652315645507</v>
      </c>
      <c r="M40" s="83">
        <v>3.4498395265233928</v>
      </c>
      <c r="N40" s="83">
        <v>3.0894914218370202</v>
      </c>
      <c r="O40" s="83">
        <v>2.6690360830734488</v>
      </c>
      <c r="P40" s="83">
        <v>2.6412210535126683</v>
      </c>
      <c r="Q40" s="83">
        <v>2.2917932194167463</v>
      </c>
    </row>
    <row r="41" spans="1:17" x14ac:dyDescent="0.25">
      <c r="A41" s="152" t="s">
        <v>329</v>
      </c>
      <c r="B41" s="151">
        <v>12.676002443087658</v>
      </c>
      <c r="C41" s="151">
        <v>7.6150777635066103</v>
      </c>
      <c r="D41" s="151">
        <v>9.9856747920965567</v>
      </c>
      <c r="E41" s="151">
        <v>15.132515948740947</v>
      </c>
      <c r="F41" s="151">
        <v>15.661132063324787</v>
      </c>
      <c r="G41" s="151">
        <v>11.533041950065087</v>
      </c>
      <c r="H41" s="151">
        <v>7.114878077550121</v>
      </c>
      <c r="I41" s="151">
        <v>7.5921584582423272</v>
      </c>
      <c r="J41" s="151">
        <v>13.165630756905399</v>
      </c>
      <c r="K41" s="151">
        <v>7.1765800612891608</v>
      </c>
      <c r="L41" s="151">
        <v>6.2891069787884959</v>
      </c>
      <c r="M41" s="151">
        <v>5.949663385448539</v>
      </c>
      <c r="N41" s="151">
        <v>5.2732089555766715</v>
      </c>
      <c r="O41" s="151">
        <v>5.5402695471082657</v>
      </c>
      <c r="P41" s="151">
        <v>5.2305511362069916</v>
      </c>
      <c r="Q41" s="151">
        <v>4.8884840541512817</v>
      </c>
    </row>
    <row r="42" spans="1:17" x14ac:dyDescent="0.25">
      <c r="A42" s="150" t="s">
        <v>33</v>
      </c>
      <c r="B42" s="87">
        <v>1.4571083172388798E-2</v>
      </c>
      <c r="C42" s="87">
        <v>8.061673777687127E-2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0.16761725414966575</v>
      </c>
      <c r="C45" s="87">
        <v>5.2366616669866091E-2</v>
      </c>
      <c r="D45" s="87">
        <v>5.3338130843604426E-4</v>
      </c>
      <c r="E45" s="87">
        <v>2.8195579290238076E-4</v>
      </c>
      <c r="F45" s="87">
        <v>0.16778430842630129</v>
      </c>
      <c r="G45" s="87">
        <v>4.1164919059872001E-3</v>
      </c>
      <c r="H45" s="87">
        <v>0</v>
      </c>
      <c r="I45" s="87">
        <v>7.2407894739322893E-3</v>
      </c>
      <c r="J45" s="87">
        <v>0.30007632421582514</v>
      </c>
      <c r="K45" s="87">
        <v>2.300432073873639E-2</v>
      </c>
      <c r="L45" s="87">
        <v>1.7117706822897809E-2</v>
      </c>
      <c r="M45" s="87">
        <v>5.4405753858592044E-3</v>
      </c>
      <c r="N45" s="87">
        <v>4.2476156592167337E-2</v>
      </c>
      <c r="O45" s="87">
        <v>0.13336061134057289</v>
      </c>
      <c r="P45" s="87">
        <v>0.10139388791531258</v>
      </c>
      <c r="Q45" s="87">
        <v>1.1615532610282196E-2</v>
      </c>
    </row>
    <row r="46" spans="1:17" x14ac:dyDescent="0.25">
      <c r="A46" s="150" t="s">
        <v>29</v>
      </c>
      <c r="B46" s="87">
        <v>0.58281228129281759</v>
      </c>
      <c r="C46" s="87">
        <v>0.26175739639855244</v>
      </c>
      <c r="D46" s="87">
        <v>0.10320690487062863</v>
      </c>
      <c r="E46" s="87">
        <v>6.4174434598867222E-2</v>
      </c>
      <c r="F46" s="87">
        <v>0.18911463564434819</v>
      </c>
      <c r="G46" s="87">
        <v>5.5009659380223293E-2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0.15082791427440401</v>
      </c>
      <c r="N46" s="87">
        <v>0.11875694919236073</v>
      </c>
      <c r="O46" s="87">
        <v>0</v>
      </c>
      <c r="P46" s="87">
        <v>0</v>
      </c>
      <c r="Q46" s="87">
        <v>0.24673248171075329</v>
      </c>
    </row>
    <row r="47" spans="1:17" x14ac:dyDescent="0.25">
      <c r="A47" s="150" t="s">
        <v>28</v>
      </c>
      <c r="B47" s="87">
        <v>0.18730390670099284</v>
      </c>
      <c r="C47" s="87">
        <v>0.19072476316538073</v>
      </c>
      <c r="D47" s="87">
        <v>0.13564596569563492</v>
      </c>
      <c r="E47" s="87">
        <v>9.4851589654742094E-2</v>
      </c>
      <c r="F47" s="87">
        <v>0.10928718714649302</v>
      </c>
      <c r="G47" s="87">
        <v>0.60306273262178867</v>
      </c>
      <c r="H47" s="87">
        <v>0</v>
      </c>
      <c r="I47" s="87">
        <v>0</v>
      </c>
      <c r="J47" s="87">
        <v>0.27152136873364291</v>
      </c>
      <c r="K47" s="87">
        <v>0</v>
      </c>
      <c r="L47" s="87">
        <v>0</v>
      </c>
      <c r="M47" s="87">
        <v>0.31053002987337891</v>
      </c>
      <c r="N47" s="87">
        <v>0</v>
      </c>
      <c r="O47" s="87">
        <v>0.15209965339767187</v>
      </c>
      <c r="P47" s="87">
        <v>0.35533433399713898</v>
      </c>
      <c r="Q47" s="87">
        <v>0.69077850096272342</v>
      </c>
    </row>
    <row r="48" spans="1:17" x14ac:dyDescent="0.25">
      <c r="A48" s="150" t="s">
        <v>26</v>
      </c>
      <c r="B48" s="87">
        <v>4.3176390268828024</v>
      </c>
      <c r="C48" s="87">
        <v>1.6870108278222757</v>
      </c>
      <c r="D48" s="87">
        <v>1.093405256607816E-2</v>
      </c>
      <c r="E48" s="87">
        <v>6.8485369403050887E-3</v>
      </c>
      <c r="F48" s="87">
        <v>6.4095187879952764</v>
      </c>
      <c r="G48" s="87">
        <v>1.9956924695931654E-3</v>
      </c>
      <c r="H48" s="87">
        <v>4.4040266248577362E-2</v>
      </c>
      <c r="I48" s="87">
        <v>2.3653337046927601E-2</v>
      </c>
      <c r="J48" s="87">
        <v>8.7578032739675287</v>
      </c>
      <c r="K48" s="87">
        <v>0.93873697397470557</v>
      </c>
      <c r="L48" s="87">
        <v>0.19829187280151897</v>
      </c>
      <c r="M48" s="87">
        <v>1.1318081755741666E-2</v>
      </c>
      <c r="N48" s="87">
        <v>9.2722356603173406E-2</v>
      </c>
      <c r="O48" s="87">
        <v>0.27869512259239837</v>
      </c>
      <c r="P48" s="87">
        <v>0.25234626238759122</v>
      </c>
      <c r="Q48" s="87">
        <v>1.5799187579801317E-2</v>
      </c>
    </row>
    <row r="49" spans="1:17" x14ac:dyDescent="0.25">
      <c r="A49" s="150" t="s">
        <v>25</v>
      </c>
      <c r="B49" s="87">
        <v>2.9144688864969018E-2</v>
      </c>
      <c r="C49" s="87">
        <v>0</v>
      </c>
      <c r="D49" s="87">
        <v>4.9307792808822554E-2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4.9228855871657968</v>
      </c>
      <c r="C50" s="87">
        <v>3.8893238227143265</v>
      </c>
      <c r="D50" s="87">
        <v>7.3472217221322556</v>
      </c>
      <c r="E50" s="87">
        <v>13.39183526108463</v>
      </c>
      <c r="F50" s="87">
        <v>5.2983551040573991</v>
      </c>
      <c r="G50" s="87">
        <v>7.7867563239744824</v>
      </c>
      <c r="H50" s="87">
        <v>6.0729414403112409</v>
      </c>
      <c r="I50" s="87">
        <v>6.0644795146502659</v>
      </c>
      <c r="J50" s="87">
        <v>3.6178707876007508</v>
      </c>
      <c r="K50" s="87">
        <v>5.4861298291395197</v>
      </c>
      <c r="L50" s="87">
        <v>5.2194966928940127</v>
      </c>
      <c r="M50" s="87">
        <v>4.743442010377251</v>
      </c>
      <c r="N50" s="87">
        <v>4.6313193818934781</v>
      </c>
      <c r="O50" s="87">
        <v>4.2647606433290974</v>
      </c>
      <c r="P50" s="87">
        <v>3.7413542066993375</v>
      </c>
      <c r="Q50" s="87">
        <v>3.9235583512877215</v>
      </c>
    </row>
    <row r="51" spans="1:17" x14ac:dyDescent="0.25">
      <c r="A51" s="150" t="s">
        <v>22</v>
      </c>
      <c r="B51" s="87">
        <v>2.4540286148582235</v>
      </c>
      <c r="C51" s="87">
        <v>1.4532775989593376</v>
      </c>
      <c r="D51" s="87">
        <v>2.3388249727147006</v>
      </c>
      <c r="E51" s="87">
        <v>1.5745241706694997</v>
      </c>
      <c r="F51" s="87">
        <v>3.4870720400549704</v>
      </c>
      <c r="G51" s="87">
        <v>3.0821010497130117</v>
      </c>
      <c r="H51" s="87">
        <v>0.99789637099030248</v>
      </c>
      <c r="I51" s="87">
        <v>1.4967848170712015</v>
      </c>
      <c r="J51" s="87">
        <v>0.21835900238765277</v>
      </c>
      <c r="K51" s="87">
        <v>0.72870893743619891</v>
      </c>
      <c r="L51" s="87">
        <v>0.85420070627006628</v>
      </c>
      <c r="M51" s="87">
        <v>0.72810477378190419</v>
      </c>
      <c r="N51" s="87">
        <v>0.38793411129549116</v>
      </c>
      <c r="O51" s="87">
        <v>0.7113535164485244</v>
      </c>
      <c r="P51" s="87">
        <v>0.78012244520761143</v>
      </c>
      <c r="Q51" s="87">
        <v>0</v>
      </c>
    </row>
    <row r="52" spans="1:17" x14ac:dyDescent="0.25">
      <c r="A52" s="152" t="s">
        <v>328</v>
      </c>
      <c r="B52" s="151">
        <v>1.2676002443087659</v>
      </c>
      <c r="C52" s="151">
        <v>0.76150777635066125</v>
      </c>
      <c r="D52" s="151">
        <v>0.99856747920965572</v>
      </c>
      <c r="E52" s="151">
        <v>1.5132515948740948</v>
      </c>
      <c r="F52" s="151">
        <v>1.5661132063324787</v>
      </c>
      <c r="G52" s="151">
        <v>1.1533041950065088</v>
      </c>
      <c r="H52" s="151">
        <v>0.71148780775501219</v>
      </c>
      <c r="I52" s="151">
        <v>0.75921584582423274</v>
      </c>
      <c r="J52" s="151">
        <v>1.31656307569054</v>
      </c>
      <c r="K52" s="151">
        <v>0.71765800612891617</v>
      </c>
      <c r="L52" s="151">
        <v>0.62891069787884968</v>
      </c>
      <c r="M52" s="151">
        <v>0.59496633854485403</v>
      </c>
      <c r="N52" s="151">
        <v>0.52732089555766704</v>
      </c>
      <c r="O52" s="151">
        <v>0.55402695471082664</v>
      </c>
      <c r="P52" s="151">
        <v>0.52305511362069923</v>
      </c>
      <c r="Q52" s="151">
        <v>0.48884840541512825</v>
      </c>
    </row>
    <row r="53" spans="1:17" x14ac:dyDescent="0.25">
      <c r="A53" s="156" t="s">
        <v>321</v>
      </c>
      <c r="B53" s="204">
        <v>13.113105975607921</v>
      </c>
      <c r="C53" s="204">
        <v>7.8776666519033895</v>
      </c>
      <c r="D53" s="204">
        <v>10.330008405617125</v>
      </c>
      <c r="E53" s="204">
        <v>15.654326843525116</v>
      </c>
      <c r="F53" s="204">
        <v>16.201171099991157</v>
      </c>
      <c r="G53" s="204">
        <v>11.930733051791467</v>
      </c>
      <c r="H53" s="204">
        <v>7.3602187009139168</v>
      </c>
      <c r="I53" s="204">
        <v>7.8539570257679241</v>
      </c>
      <c r="J53" s="204">
        <v>13.619618024384895</v>
      </c>
      <c r="K53" s="204">
        <v>7.4240483392646492</v>
      </c>
      <c r="L53" s="204">
        <v>6.5059727366777542</v>
      </c>
      <c r="M53" s="204">
        <v>6.154824191843316</v>
      </c>
      <c r="N53" s="204">
        <v>5.4550437471482791</v>
      </c>
      <c r="O53" s="204">
        <v>5.7313133245947565</v>
      </c>
      <c r="P53" s="204">
        <v>5.4109149684899904</v>
      </c>
      <c r="Q53" s="204">
        <v>5.0570524698116701</v>
      </c>
    </row>
    <row r="54" spans="1:17" x14ac:dyDescent="0.25">
      <c r="A54" s="152" t="s">
        <v>327</v>
      </c>
      <c r="B54" s="151">
        <v>2.6226211951215843</v>
      </c>
      <c r="C54" s="151">
        <v>1.5755333303806782</v>
      </c>
      <c r="D54" s="151">
        <v>2.0660016811234256</v>
      </c>
      <c r="E54" s="151">
        <v>3.1308653687050234</v>
      </c>
      <c r="F54" s="151">
        <v>3.2402342199982317</v>
      </c>
      <c r="G54" s="151">
        <v>2.3861466103582938</v>
      </c>
      <c r="H54" s="151">
        <v>1.4720437401827837</v>
      </c>
      <c r="I54" s="151">
        <v>1.570791405153585</v>
      </c>
      <c r="J54" s="151">
        <v>2.7239236048769793</v>
      </c>
      <c r="K54" s="151">
        <v>1.4848096678529299</v>
      </c>
      <c r="L54" s="151">
        <v>1.3011945473355508</v>
      </c>
      <c r="M54" s="151">
        <v>1.2309648383686633</v>
      </c>
      <c r="N54" s="151">
        <v>1.0910087494296559</v>
      </c>
      <c r="O54" s="151">
        <v>1.1462626649189516</v>
      </c>
      <c r="P54" s="151">
        <v>1.0821829936979983</v>
      </c>
      <c r="Q54" s="151">
        <v>1.0114104939623341</v>
      </c>
    </row>
    <row r="55" spans="1:17" x14ac:dyDescent="0.25">
      <c r="A55" s="152" t="s">
        <v>326</v>
      </c>
      <c r="B55" s="151">
        <v>1.0490484780486335</v>
      </c>
      <c r="C55" s="151">
        <v>0.63021333215227116</v>
      </c>
      <c r="D55" s="151">
        <v>0.8264006724493701</v>
      </c>
      <c r="E55" s="151">
        <v>1.2523461474820095</v>
      </c>
      <c r="F55" s="151">
        <v>1.2960936879992928</v>
      </c>
      <c r="G55" s="151">
        <v>0.95445864414331738</v>
      </c>
      <c r="H55" s="151">
        <v>0.5888174960731134</v>
      </c>
      <c r="I55" s="151">
        <v>0.62831656206143371</v>
      </c>
      <c r="J55" s="151">
        <v>1.0895694419507915</v>
      </c>
      <c r="K55" s="151">
        <v>0.59392386714117185</v>
      </c>
      <c r="L55" s="151">
        <v>0.52047781893422029</v>
      </c>
      <c r="M55" s="151">
        <v>0.49238593534746528</v>
      </c>
      <c r="N55" s="151">
        <v>0.43640349977186232</v>
      </c>
      <c r="O55" s="151">
        <v>0.45850506596758045</v>
      </c>
      <c r="P55" s="151">
        <v>0.43287319747919928</v>
      </c>
      <c r="Q55" s="151">
        <v>0.40456419758493362</v>
      </c>
    </row>
    <row r="56" spans="1:17" x14ac:dyDescent="0.25">
      <c r="A56" s="150" t="s">
        <v>33</v>
      </c>
      <c r="B56" s="87">
        <v>1.2058827453011417E-3</v>
      </c>
      <c r="C56" s="87">
        <v>6.6717300229134835E-3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1.3871772757213715E-2</v>
      </c>
      <c r="C59" s="87">
        <v>4.3337889657820202E-3</v>
      </c>
      <c r="D59" s="87">
        <v>4.4141901387810553E-5</v>
      </c>
      <c r="E59" s="87">
        <v>2.3334272516059097E-5</v>
      </c>
      <c r="F59" s="87">
        <v>1.3885597938728383E-2</v>
      </c>
      <c r="G59" s="87">
        <v>3.4067519221963032E-4</v>
      </c>
      <c r="H59" s="87">
        <v>0</v>
      </c>
      <c r="I59" s="87">
        <v>5.9923774956680996E-4</v>
      </c>
      <c r="J59" s="87">
        <v>2.4833902693723455E-2</v>
      </c>
      <c r="K59" s="87">
        <v>1.9038058542402527E-3</v>
      </c>
      <c r="L59" s="87">
        <v>1.4166378060329222E-3</v>
      </c>
      <c r="M59" s="87">
        <v>4.5025451469179621E-4</v>
      </c>
      <c r="N59" s="87">
        <v>3.5152681317655726E-3</v>
      </c>
      <c r="O59" s="87">
        <v>1.1036740248874995E-2</v>
      </c>
      <c r="P59" s="87">
        <v>8.3912183102327655E-3</v>
      </c>
      <c r="Q59" s="87">
        <v>9.6128545740266445E-4</v>
      </c>
    </row>
    <row r="60" spans="1:17" x14ac:dyDescent="0.25">
      <c r="A60" s="150" t="s">
        <v>29</v>
      </c>
      <c r="B60" s="87">
        <v>4.8232740520784897E-2</v>
      </c>
      <c r="C60" s="87">
        <v>2.1662681081259509E-2</v>
      </c>
      <c r="D60" s="87">
        <v>8.5412610927416768E-3</v>
      </c>
      <c r="E60" s="87">
        <v>5.3109876909407348E-3</v>
      </c>
      <c r="F60" s="87">
        <v>1.5650866398152954E-2</v>
      </c>
      <c r="G60" s="87">
        <v>4.55252353491503E-3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1.2482310146847227E-2</v>
      </c>
      <c r="N60" s="87">
        <v>9.8281613124712314E-3</v>
      </c>
      <c r="O60" s="87">
        <v>0</v>
      </c>
      <c r="P60" s="87">
        <v>0</v>
      </c>
      <c r="Q60" s="87">
        <v>2.0419239865717514E-2</v>
      </c>
    </row>
    <row r="61" spans="1:17" x14ac:dyDescent="0.25">
      <c r="A61" s="150" t="s">
        <v>28</v>
      </c>
      <c r="B61" s="87">
        <v>1.5501012968358027E-2</v>
      </c>
      <c r="C61" s="87">
        <v>1.5784118330928056E-2</v>
      </c>
      <c r="D61" s="87">
        <v>1.1225873023087026E-2</v>
      </c>
      <c r="E61" s="87">
        <v>7.8497867300476205E-3</v>
      </c>
      <c r="F61" s="87">
        <v>9.044456867295974E-3</v>
      </c>
      <c r="G61" s="87">
        <v>4.9908639941113546E-2</v>
      </c>
      <c r="H61" s="87">
        <v>0</v>
      </c>
      <c r="I61" s="87">
        <v>0</v>
      </c>
      <c r="J61" s="87">
        <v>2.2470733964163544E-2</v>
      </c>
      <c r="K61" s="87">
        <v>0</v>
      </c>
      <c r="L61" s="87">
        <v>0</v>
      </c>
      <c r="M61" s="87">
        <v>2.5699036955038255E-2</v>
      </c>
      <c r="N61" s="87">
        <v>0</v>
      </c>
      <c r="O61" s="87">
        <v>1.2587557522565945E-2</v>
      </c>
      <c r="P61" s="87">
        <v>2.9406979365280465E-2</v>
      </c>
      <c r="Q61" s="87">
        <v>5.7167875941742621E-2</v>
      </c>
    </row>
    <row r="62" spans="1:17" x14ac:dyDescent="0.25">
      <c r="A62" s="150" t="s">
        <v>26</v>
      </c>
      <c r="B62" s="87">
        <v>0.35732185050064569</v>
      </c>
      <c r="C62" s="87">
        <v>0.13961468919908485</v>
      </c>
      <c r="D62" s="87">
        <v>9.0488710891681301E-4</v>
      </c>
      <c r="E62" s="87">
        <v>5.6677547092180041E-4</v>
      </c>
      <c r="F62" s="87">
        <v>0.53044293417891941</v>
      </c>
      <c r="G62" s="87">
        <v>1.6516075610426196E-4</v>
      </c>
      <c r="H62" s="87">
        <v>3.6447116895374368E-3</v>
      </c>
      <c r="I62" s="87">
        <v>1.9575175487112494E-3</v>
      </c>
      <c r="J62" s="87">
        <v>0.72478371922489881</v>
      </c>
      <c r="K62" s="87">
        <v>7.7688577156527341E-2</v>
      </c>
      <c r="L62" s="87">
        <v>1.6410361887022256E-2</v>
      </c>
      <c r="M62" s="87">
        <v>9.3666883495793101E-4</v>
      </c>
      <c r="N62" s="87">
        <v>7.6735743395729703E-3</v>
      </c>
      <c r="O62" s="87">
        <v>2.3064423938681237E-2</v>
      </c>
      <c r="P62" s="87">
        <v>2.0883828611386858E-2</v>
      </c>
      <c r="Q62" s="87">
        <v>1.3075189721214883E-3</v>
      </c>
    </row>
    <row r="63" spans="1:17" x14ac:dyDescent="0.25">
      <c r="A63" s="150" t="s">
        <v>25</v>
      </c>
      <c r="B63" s="87">
        <v>2.4119742508939873E-3</v>
      </c>
      <c r="C63" s="87">
        <v>0</v>
      </c>
      <c r="D63" s="87">
        <v>4.0806449221094518E-3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0.40741122100682453</v>
      </c>
      <c r="C64" s="87">
        <v>0.32187507498325457</v>
      </c>
      <c r="D64" s="87">
        <v>0.6080459356247383</v>
      </c>
      <c r="E64" s="87">
        <v>1.1082898147104521</v>
      </c>
      <c r="F64" s="87">
        <v>0.4384845603357847</v>
      </c>
      <c r="G64" s="87">
        <v>0.6444212130185778</v>
      </c>
      <c r="H64" s="87">
        <v>0.50258825712920618</v>
      </c>
      <c r="I64" s="87">
        <v>0.50188795983312529</v>
      </c>
      <c r="J64" s="87">
        <v>0.29940999621523451</v>
      </c>
      <c r="K64" s="87">
        <v>0.45402453758396016</v>
      </c>
      <c r="L64" s="87">
        <v>0.43195834699812519</v>
      </c>
      <c r="M64" s="87">
        <v>0.39256071810018628</v>
      </c>
      <c r="N64" s="87">
        <v>0.38328160401877054</v>
      </c>
      <c r="O64" s="87">
        <v>0.35294570841344247</v>
      </c>
      <c r="P64" s="87">
        <v>0.30962931365787616</v>
      </c>
      <c r="Q64" s="87">
        <v>0.32470827734794933</v>
      </c>
    </row>
    <row r="65" spans="1:17" x14ac:dyDescent="0.25">
      <c r="A65" s="150" t="s">
        <v>22</v>
      </c>
      <c r="B65" s="87">
        <v>0.20309202329861159</v>
      </c>
      <c r="C65" s="87">
        <v>0.12027124956904861</v>
      </c>
      <c r="D65" s="87">
        <v>0.19355792877638897</v>
      </c>
      <c r="E65" s="87">
        <v>0.130305448607131</v>
      </c>
      <c r="F65" s="87">
        <v>0.28858527228041136</v>
      </c>
      <c r="G65" s="87">
        <v>0.25507043170038712</v>
      </c>
      <c r="H65" s="87">
        <v>8.2584527254369849E-2</v>
      </c>
      <c r="I65" s="87">
        <v>0.12387184693003042</v>
      </c>
      <c r="J65" s="87">
        <v>1.8071089852771258E-2</v>
      </c>
      <c r="K65" s="87">
        <v>6.0306946546444036E-2</v>
      </c>
      <c r="L65" s="87">
        <v>7.0692472243039969E-2</v>
      </c>
      <c r="M65" s="87">
        <v>6.0256946795743803E-2</v>
      </c>
      <c r="N65" s="87">
        <v>3.2104891969282026E-2</v>
      </c>
      <c r="O65" s="87">
        <v>5.8870635844015799E-2</v>
      </c>
      <c r="P65" s="87">
        <v>6.4561857534423006E-2</v>
      </c>
      <c r="Q65" s="87">
        <v>0</v>
      </c>
    </row>
    <row r="66" spans="1:17" x14ac:dyDescent="0.25">
      <c r="A66" s="152" t="s">
        <v>325</v>
      </c>
      <c r="B66" s="151">
        <v>9.4414363024377028</v>
      </c>
      <c r="C66" s="151">
        <v>5.6719199893704406</v>
      </c>
      <c r="D66" s="151">
        <v>7.4376060520443303</v>
      </c>
      <c r="E66" s="151">
        <v>11.271115327338082</v>
      </c>
      <c r="F66" s="151">
        <v>11.664843191993633</v>
      </c>
      <c r="G66" s="151">
        <v>8.5901277972898562</v>
      </c>
      <c r="H66" s="151">
        <v>5.2993574646580202</v>
      </c>
      <c r="I66" s="151">
        <v>5.6548490585529052</v>
      </c>
      <c r="J66" s="151">
        <v>9.8061249775571238</v>
      </c>
      <c r="K66" s="151">
        <v>5.3453148042705472</v>
      </c>
      <c r="L66" s="151">
        <v>4.6843003704079829</v>
      </c>
      <c r="M66" s="151">
        <v>4.4314734181271875</v>
      </c>
      <c r="N66" s="151">
        <v>3.927631497946761</v>
      </c>
      <c r="O66" s="151">
        <v>4.1265455937082249</v>
      </c>
      <c r="P66" s="151">
        <v>3.8958587773127933</v>
      </c>
      <c r="Q66" s="151">
        <v>3.6410777782644024</v>
      </c>
    </row>
    <row r="67" spans="1:17" x14ac:dyDescent="0.25">
      <c r="A67" s="156" t="s">
        <v>333</v>
      </c>
      <c r="B67" s="204">
        <v>136.81074210386527</v>
      </c>
      <c r="C67" s="204">
        <v>108.36514751386514</v>
      </c>
      <c r="D67" s="204">
        <v>162.31835675896735</v>
      </c>
      <c r="E67" s="204">
        <v>147.65743958610867</v>
      </c>
      <c r="F67" s="204">
        <v>116.00535171290093</v>
      </c>
      <c r="G67" s="204">
        <v>148.1137558128064</v>
      </c>
      <c r="H67" s="204">
        <v>186.7608766210389</v>
      </c>
      <c r="I67" s="204">
        <v>206.50160768804</v>
      </c>
      <c r="J67" s="204">
        <v>156.05048164886466</v>
      </c>
      <c r="K67" s="204">
        <v>112.27513577030894</v>
      </c>
      <c r="L67" s="204">
        <v>116.25184267900926</v>
      </c>
      <c r="M67" s="204">
        <v>153.64015070759712</v>
      </c>
      <c r="N67" s="204">
        <v>164.84719185524153</v>
      </c>
      <c r="O67" s="204">
        <v>141.66720808940815</v>
      </c>
      <c r="P67" s="204">
        <v>138.2148550486742</v>
      </c>
      <c r="Q67" s="204">
        <v>144.87988731367227</v>
      </c>
    </row>
    <row r="68" spans="1:17" x14ac:dyDescent="0.25">
      <c r="A68" s="72" t="s">
        <v>319</v>
      </c>
      <c r="B68" s="306">
        <v>123.15926994769046</v>
      </c>
      <c r="C68" s="306">
        <v>111.94894625528849</v>
      </c>
      <c r="D68" s="306">
        <v>182.31368488562936</v>
      </c>
      <c r="E68" s="306">
        <v>163.78200629632641</v>
      </c>
      <c r="F68" s="306">
        <v>150.20498711085855</v>
      </c>
      <c r="G68" s="306">
        <v>166.14026144610798</v>
      </c>
      <c r="H68" s="306">
        <v>113.83915704996173</v>
      </c>
      <c r="I68" s="306">
        <v>135.15670999532466</v>
      </c>
      <c r="J68" s="306">
        <v>86.204792986115052</v>
      </c>
      <c r="K68" s="306">
        <v>106.21731677003308</v>
      </c>
      <c r="L68" s="306">
        <v>111.7972232201695</v>
      </c>
      <c r="M68" s="306">
        <v>132.84563746672774</v>
      </c>
      <c r="N68" s="306">
        <v>112.8762416129824</v>
      </c>
      <c r="O68" s="306">
        <v>114.84960035092823</v>
      </c>
      <c r="P68" s="306">
        <v>105.11157266942598</v>
      </c>
      <c r="Q68" s="306">
        <v>105.54598237865666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0.99999999999999978</v>
      </c>
      <c r="D72" s="77">
        <f t="shared" si="0"/>
        <v>1</v>
      </c>
      <c r="E72" s="77">
        <f t="shared" si="0"/>
        <v>1</v>
      </c>
      <c r="F72" s="77">
        <f t="shared" si="0"/>
        <v>0.99999999999999989</v>
      </c>
      <c r="G72" s="77">
        <f t="shared" si="0"/>
        <v>0.99999999999999978</v>
      </c>
      <c r="H72" s="77">
        <f t="shared" si="0"/>
        <v>0.99999999999999967</v>
      </c>
      <c r="I72" s="77">
        <f t="shared" si="0"/>
        <v>1</v>
      </c>
      <c r="J72" s="77">
        <f t="shared" si="0"/>
        <v>1.0000000000000002</v>
      </c>
      <c r="K72" s="77">
        <f t="shared" si="0"/>
        <v>1</v>
      </c>
      <c r="L72" s="77">
        <f t="shared" si="0"/>
        <v>1.0000000000000002</v>
      </c>
      <c r="M72" s="77">
        <f t="shared" si="0"/>
        <v>0.99999999999999989</v>
      </c>
      <c r="N72" s="77">
        <f t="shared" si="0"/>
        <v>1</v>
      </c>
      <c r="O72" s="77">
        <f t="shared" si="0"/>
        <v>1</v>
      </c>
      <c r="P72" s="77">
        <f t="shared" si="0"/>
        <v>0.99999999999999978</v>
      </c>
      <c r="Q72" s="77">
        <f t="shared" si="0"/>
        <v>1.0000000000000002</v>
      </c>
    </row>
    <row r="73" spans="1:17" x14ac:dyDescent="0.25">
      <c r="A73" s="132" t="s">
        <v>83</v>
      </c>
      <c r="B73" s="203">
        <f t="shared" ref="B73:Q73" si="1">IF(B$6=0,0,B$6/B$5)</f>
        <v>1.4777092614362457E-2</v>
      </c>
      <c r="C73" s="203">
        <f t="shared" si="1"/>
        <v>1.5991707227789767E-2</v>
      </c>
      <c r="D73" s="203">
        <f t="shared" si="1"/>
        <v>1.5233044137750082E-2</v>
      </c>
      <c r="E73" s="203">
        <f t="shared" si="1"/>
        <v>1.3947051175351203E-2</v>
      </c>
      <c r="F73" s="203">
        <f t="shared" si="1"/>
        <v>1.3520644232900418E-2</v>
      </c>
      <c r="G73" s="203">
        <f t="shared" si="1"/>
        <v>1.4001750431080233E-2</v>
      </c>
      <c r="H73" s="203">
        <f t="shared" si="1"/>
        <v>1.4471465093618298E-2</v>
      </c>
      <c r="I73" s="203">
        <f t="shared" si="1"/>
        <v>1.3984218327362186E-2</v>
      </c>
      <c r="J73" s="203">
        <f t="shared" si="1"/>
        <v>1.3818073099162477E-2</v>
      </c>
      <c r="K73" s="203">
        <f t="shared" si="1"/>
        <v>1.3904757748731433E-2</v>
      </c>
      <c r="L73" s="203">
        <f t="shared" si="1"/>
        <v>1.426238514937027E-2</v>
      </c>
      <c r="M73" s="203">
        <f t="shared" si="1"/>
        <v>1.4401217196586011E-2</v>
      </c>
      <c r="N73" s="203">
        <f t="shared" si="1"/>
        <v>1.4479702952588439E-2</v>
      </c>
      <c r="O73" s="203">
        <f t="shared" si="1"/>
        <v>1.4296828357289888E-2</v>
      </c>
      <c r="P73" s="203">
        <f t="shared" si="1"/>
        <v>1.4278889098788192E-2</v>
      </c>
      <c r="Q73" s="203">
        <f t="shared" si="1"/>
        <v>1.4214063656415053E-2</v>
      </c>
    </row>
    <row r="74" spans="1:17" x14ac:dyDescent="0.25">
      <c r="A74" s="76" t="s">
        <v>82</v>
      </c>
      <c r="B74" s="202">
        <f t="shared" ref="B74:Q74" si="2">IF(B$7=0,0,B$7/B$5)</f>
        <v>7.6355741794419058E-3</v>
      </c>
      <c r="C74" s="202">
        <f t="shared" si="2"/>
        <v>7.7043561415821998E-3</v>
      </c>
      <c r="D74" s="202">
        <f t="shared" si="2"/>
        <v>7.7785656721083901E-3</v>
      </c>
      <c r="E74" s="202">
        <f t="shared" si="2"/>
        <v>7.6339615401805746E-3</v>
      </c>
      <c r="F74" s="202">
        <f t="shared" si="2"/>
        <v>7.5352840755280497E-3</v>
      </c>
      <c r="G74" s="202">
        <f t="shared" si="2"/>
        <v>7.7742322379522671E-3</v>
      </c>
      <c r="H74" s="202">
        <f t="shared" si="2"/>
        <v>8.0944449108944529E-3</v>
      </c>
      <c r="I74" s="202">
        <f t="shared" si="2"/>
        <v>8.0612852062849939E-3</v>
      </c>
      <c r="J74" s="202">
        <f t="shared" si="2"/>
        <v>7.8619592696357356E-3</v>
      </c>
      <c r="K74" s="202">
        <f t="shared" si="2"/>
        <v>7.9675613994108392E-3</v>
      </c>
      <c r="L74" s="202">
        <f t="shared" si="2"/>
        <v>8.0010224073564958E-3</v>
      </c>
      <c r="M74" s="202">
        <f t="shared" si="2"/>
        <v>8.0681483790559852E-3</v>
      </c>
      <c r="N74" s="202">
        <f t="shared" si="2"/>
        <v>8.0852568053844283E-3</v>
      </c>
      <c r="O74" s="202">
        <f t="shared" si="2"/>
        <v>8.031330364339076E-3</v>
      </c>
      <c r="P74" s="202">
        <f t="shared" si="2"/>
        <v>8.030939627167168E-3</v>
      </c>
      <c r="Q74" s="202">
        <f t="shared" si="2"/>
        <v>8.0780762442463714E-3</v>
      </c>
    </row>
    <row r="75" spans="1:17" x14ac:dyDescent="0.25">
      <c r="A75" s="76" t="s">
        <v>81</v>
      </c>
      <c r="B75" s="202">
        <f t="shared" ref="B75:Q75" si="3">IF(B$8=0,0,B$8/B$5)</f>
        <v>2.3056786020200542E-2</v>
      </c>
      <c r="C75" s="202">
        <f t="shared" si="3"/>
        <v>2.651676015735575E-2</v>
      </c>
      <c r="D75" s="202">
        <f t="shared" si="3"/>
        <v>2.3551884418673865E-2</v>
      </c>
      <c r="E75" s="202">
        <f t="shared" si="3"/>
        <v>2.0380953338180165E-2</v>
      </c>
      <c r="F75" s="202">
        <f t="shared" si="3"/>
        <v>1.9677522259976789E-2</v>
      </c>
      <c r="G75" s="202">
        <f t="shared" si="3"/>
        <v>1.9595836975498392E-2</v>
      </c>
      <c r="H75" s="202">
        <f t="shared" si="3"/>
        <v>1.8919845978375923E-2</v>
      </c>
      <c r="I75" s="202">
        <f t="shared" si="3"/>
        <v>1.7570056275048384E-2</v>
      </c>
      <c r="J75" s="202">
        <f t="shared" si="3"/>
        <v>1.8399502281435217E-2</v>
      </c>
      <c r="K75" s="202">
        <f t="shared" si="3"/>
        <v>1.7955732218722677E-2</v>
      </c>
      <c r="L75" s="202">
        <f t="shared" si="3"/>
        <v>1.8883869390525321E-2</v>
      </c>
      <c r="M75" s="202">
        <f t="shared" si="3"/>
        <v>1.8872829267815906E-2</v>
      </c>
      <c r="N75" s="202">
        <f t="shared" si="3"/>
        <v>1.9009537865662337E-2</v>
      </c>
      <c r="O75" s="202">
        <f t="shared" si="3"/>
        <v>1.8787467940937611E-2</v>
      </c>
      <c r="P75" s="202">
        <f t="shared" si="3"/>
        <v>1.8732077718194851E-2</v>
      </c>
      <c r="Q75" s="202">
        <f t="shared" si="3"/>
        <v>1.8198902109976656E-2</v>
      </c>
    </row>
    <row r="76" spans="1:17" x14ac:dyDescent="0.25">
      <c r="A76" s="76" t="s">
        <v>80</v>
      </c>
      <c r="B76" s="202">
        <f t="shared" ref="B76:Q76" si="4">IF(B$9=0,0,B$9/B$5)</f>
        <v>1.7725443777023599E-2</v>
      </c>
      <c r="C76" s="202">
        <f t="shared" si="4"/>
        <v>2.0948176631248424E-2</v>
      </c>
      <c r="D76" s="202">
        <f t="shared" si="4"/>
        <v>1.9532443502481438E-2</v>
      </c>
      <c r="E76" s="202">
        <f t="shared" si="4"/>
        <v>1.5754458548141875E-2</v>
      </c>
      <c r="F76" s="202">
        <f t="shared" si="4"/>
        <v>1.4243190884484372E-2</v>
      </c>
      <c r="G76" s="202">
        <f t="shared" si="4"/>
        <v>1.6598765257667309E-2</v>
      </c>
      <c r="H76" s="202">
        <f t="shared" si="4"/>
        <v>1.9341608797801113E-2</v>
      </c>
      <c r="I76" s="202">
        <f t="shared" si="4"/>
        <v>1.8020420531045675E-2</v>
      </c>
      <c r="J76" s="202">
        <f t="shared" si="4"/>
        <v>1.6611576690768112E-2</v>
      </c>
      <c r="K76" s="202">
        <f t="shared" si="4"/>
        <v>1.7354811829393794E-2</v>
      </c>
      <c r="L76" s="202">
        <f t="shared" si="4"/>
        <v>1.8371030145902471E-2</v>
      </c>
      <c r="M76" s="202">
        <f t="shared" si="4"/>
        <v>1.9041462656176941E-2</v>
      </c>
      <c r="N76" s="202">
        <f t="shared" si="4"/>
        <v>1.9314256637432164E-2</v>
      </c>
      <c r="O76" s="202">
        <f t="shared" si="4"/>
        <v>1.8606956666574012E-2</v>
      </c>
      <c r="P76" s="202">
        <f t="shared" si="4"/>
        <v>1.8562544831492743E-2</v>
      </c>
      <c r="Q76" s="202">
        <f t="shared" si="4"/>
        <v>1.8649510670508785E-2</v>
      </c>
    </row>
    <row r="77" spans="1:17" x14ac:dyDescent="0.25">
      <c r="A77" s="129" t="s">
        <v>79</v>
      </c>
      <c r="B77" s="201">
        <f t="shared" ref="B77:Q77" si="5">IF(B$10=0,0,B$10/B$5)</f>
        <v>1.8432277822464725E-2</v>
      </c>
      <c r="C77" s="201">
        <f t="shared" si="5"/>
        <v>1.9203916001014499E-2</v>
      </c>
      <c r="D77" s="201">
        <f t="shared" si="5"/>
        <v>1.9979537325518618E-2</v>
      </c>
      <c r="E77" s="201">
        <f t="shared" si="5"/>
        <v>1.8392141003702893E-2</v>
      </c>
      <c r="F77" s="201">
        <f t="shared" si="5"/>
        <v>1.7321314003491944E-2</v>
      </c>
      <c r="G77" s="201">
        <f t="shared" si="5"/>
        <v>1.9899162813960251E-2</v>
      </c>
      <c r="H77" s="201">
        <f t="shared" si="5"/>
        <v>2.3348905698954169E-2</v>
      </c>
      <c r="I77" s="201">
        <f t="shared" si="5"/>
        <v>2.2979603829480388E-2</v>
      </c>
      <c r="J77" s="201">
        <f t="shared" si="5"/>
        <v>2.0835680421297898E-2</v>
      </c>
      <c r="K77" s="201">
        <f t="shared" si="5"/>
        <v>2.1971486148785874E-2</v>
      </c>
      <c r="L77" s="201">
        <f t="shared" si="5"/>
        <v>2.2340456995993296E-2</v>
      </c>
      <c r="M77" s="201">
        <f t="shared" si="5"/>
        <v>2.3064734504064967E-2</v>
      </c>
      <c r="N77" s="201">
        <f t="shared" si="5"/>
        <v>2.3250516848715722E-2</v>
      </c>
      <c r="O77" s="201">
        <f t="shared" si="5"/>
        <v>2.2666697860252157E-2</v>
      </c>
      <c r="P77" s="201">
        <f t="shared" si="5"/>
        <v>2.2662010720777601E-2</v>
      </c>
      <c r="Q77" s="201">
        <f t="shared" si="5"/>
        <v>2.3166142472977713E-2</v>
      </c>
    </row>
    <row r="78" spans="1:17" x14ac:dyDescent="0.25">
      <c r="A78" s="127" t="s">
        <v>324</v>
      </c>
      <c r="B78" s="200">
        <f t="shared" ref="B78:Q78" si="6">IF(B$15=0,0,B$15/B$5)</f>
        <v>0.20068458257141839</v>
      </c>
      <c r="C78" s="200">
        <f t="shared" si="6"/>
        <v>0.14806483536888487</v>
      </c>
      <c r="D78" s="200">
        <f t="shared" si="6"/>
        <v>0.17178765293842019</v>
      </c>
      <c r="E78" s="200">
        <f t="shared" si="6"/>
        <v>0.20938865243268509</v>
      </c>
      <c r="F78" s="200">
        <f t="shared" si="6"/>
        <v>0.21762462813562339</v>
      </c>
      <c r="G78" s="200">
        <f t="shared" si="6"/>
        <v>0.15323739550298379</v>
      </c>
      <c r="H78" s="200">
        <f t="shared" si="6"/>
        <v>0.10912767993542813</v>
      </c>
      <c r="I78" s="200">
        <f t="shared" si="6"/>
        <v>0.1456529856797619</v>
      </c>
      <c r="J78" s="200">
        <f t="shared" si="6"/>
        <v>0.23054161450596405</v>
      </c>
      <c r="K78" s="200">
        <f t="shared" si="6"/>
        <v>0.10454137943000079</v>
      </c>
      <c r="L78" s="200">
        <f t="shared" si="6"/>
        <v>8.3673192198037011E-2</v>
      </c>
      <c r="M78" s="200">
        <f t="shared" si="6"/>
        <v>8.8295795265562915E-2</v>
      </c>
      <c r="N78" s="200">
        <f t="shared" si="6"/>
        <v>7.8865285772148325E-2</v>
      </c>
      <c r="O78" s="200">
        <f t="shared" si="6"/>
        <v>8.2624910741601679E-2</v>
      </c>
      <c r="P78" s="200">
        <f t="shared" si="6"/>
        <v>7.3916420954385151E-2</v>
      </c>
      <c r="Q78" s="200">
        <f t="shared" si="6"/>
        <v>7.0535537244368632E-2</v>
      </c>
    </row>
    <row r="79" spans="1:17" x14ac:dyDescent="0.25">
      <c r="A79" s="127" t="s">
        <v>323</v>
      </c>
      <c r="B79" s="200">
        <f t="shared" ref="B79:Q79" si="7">IF(B$26=0,0,B$26/B$5)</f>
        <v>0.36132103195409776</v>
      </c>
      <c r="C79" s="200">
        <f t="shared" si="7"/>
        <v>0.37460289855258588</v>
      </c>
      <c r="D79" s="200">
        <f t="shared" si="7"/>
        <v>0.28994190083547855</v>
      </c>
      <c r="E79" s="200">
        <f t="shared" si="7"/>
        <v>0.32602084822206318</v>
      </c>
      <c r="F79" s="200">
        <f t="shared" si="7"/>
        <v>0.33429830631260377</v>
      </c>
      <c r="G79" s="200">
        <f t="shared" si="7"/>
        <v>0.34418908159572353</v>
      </c>
      <c r="H79" s="200">
        <f t="shared" si="7"/>
        <v>0.4465783071847631</v>
      </c>
      <c r="I79" s="200">
        <f t="shared" si="7"/>
        <v>0.32885895040325119</v>
      </c>
      <c r="J79" s="200">
        <f t="shared" si="7"/>
        <v>0.41659042724653988</v>
      </c>
      <c r="K79" s="200">
        <f t="shared" si="7"/>
        <v>0.44974915532500481</v>
      </c>
      <c r="L79" s="200">
        <f t="shared" si="7"/>
        <v>0.44796975001461259</v>
      </c>
      <c r="M79" s="200">
        <f t="shared" si="7"/>
        <v>0.39316381784896942</v>
      </c>
      <c r="N79" s="200">
        <f t="shared" si="7"/>
        <v>0.38620440978819404</v>
      </c>
      <c r="O79" s="200">
        <f t="shared" si="7"/>
        <v>0.37733080411870801</v>
      </c>
      <c r="P79" s="200">
        <f t="shared" si="7"/>
        <v>0.38242169761858658</v>
      </c>
      <c r="Q79" s="200">
        <f t="shared" si="7"/>
        <v>0.37916412865436028</v>
      </c>
    </row>
    <row r="80" spans="1:17" x14ac:dyDescent="0.25">
      <c r="A80" s="142" t="s">
        <v>332</v>
      </c>
      <c r="B80" s="199">
        <f t="shared" ref="B80:Q80" si="8">IF(B$27=0,0,B$27/B$5)</f>
        <v>0.34670632364282827</v>
      </c>
      <c r="C80" s="199">
        <f t="shared" si="8"/>
        <v>0.36291466117990367</v>
      </c>
      <c r="D80" s="199">
        <f t="shared" si="8"/>
        <v>0.2783137930154409</v>
      </c>
      <c r="E80" s="199">
        <f t="shared" si="8"/>
        <v>0.3101376661674265</v>
      </c>
      <c r="F80" s="199">
        <f t="shared" si="8"/>
        <v>0.31618680110910435</v>
      </c>
      <c r="G80" s="199">
        <f t="shared" si="8"/>
        <v>0.33064802433816093</v>
      </c>
      <c r="H80" s="199">
        <f t="shared" si="8"/>
        <v>0.43890009788632811</v>
      </c>
      <c r="I80" s="199">
        <f t="shared" si="8"/>
        <v>0.31991706430694677</v>
      </c>
      <c r="J80" s="199">
        <f t="shared" si="8"/>
        <v>0.40418800903359514</v>
      </c>
      <c r="K80" s="199">
        <f t="shared" si="8"/>
        <v>0.43917811043227012</v>
      </c>
      <c r="L80" s="199">
        <f t="shared" si="8"/>
        <v>0.4384732098033185</v>
      </c>
      <c r="M80" s="199">
        <f t="shared" si="8"/>
        <v>0.38495672654329</v>
      </c>
      <c r="N80" s="199">
        <f t="shared" si="8"/>
        <v>0.3783904796156351</v>
      </c>
      <c r="O80" s="199">
        <f t="shared" si="8"/>
        <v>0.36837418781278453</v>
      </c>
      <c r="P80" s="199">
        <f t="shared" si="8"/>
        <v>0.37343193192124341</v>
      </c>
      <c r="Q80" s="199">
        <f t="shared" si="8"/>
        <v>0.37083685952622769</v>
      </c>
    </row>
    <row r="81" spans="1:17" x14ac:dyDescent="0.25">
      <c r="A81" s="142" t="s">
        <v>331</v>
      </c>
      <c r="B81" s="199">
        <f t="shared" ref="B81:Q81" si="9">IF(B$33=0,0,B$33/B$5)</f>
        <v>1.4614708311269466E-2</v>
      </c>
      <c r="C81" s="199">
        <f t="shared" si="9"/>
        <v>1.1688237372682207E-2</v>
      </c>
      <c r="D81" s="199">
        <f t="shared" si="9"/>
        <v>1.1628107820037641E-2</v>
      </c>
      <c r="E81" s="199">
        <f t="shared" si="9"/>
        <v>1.5883182054636659E-2</v>
      </c>
      <c r="F81" s="199">
        <f t="shared" si="9"/>
        <v>1.8111505203499394E-2</v>
      </c>
      <c r="G81" s="199">
        <f t="shared" si="9"/>
        <v>1.35410572575626E-2</v>
      </c>
      <c r="H81" s="199">
        <f t="shared" si="9"/>
        <v>7.6782092984349322E-3</v>
      </c>
      <c r="I81" s="199">
        <f t="shared" si="9"/>
        <v>8.9418860963043981E-3</v>
      </c>
      <c r="J81" s="199">
        <f t="shared" si="9"/>
        <v>1.2402418212944747E-2</v>
      </c>
      <c r="K81" s="199">
        <f t="shared" si="9"/>
        <v>1.0571044892734723E-2</v>
      </c>
      <c r="L81" s="199">
        <f t="shared" si="9"/>
        <v>9.4965402112941119E-3</v>
      </c>
      <c r="M81" s="199">
        <f t="shared" si="9"/>
        <v>8.2070913056794641E-3</v>
      </c>
      <c r="N81" s="199">
        <f t="shared" si="9"/>
        <v>7.8139301725589378E-3</v>
      </c>
      <c r="O81" s="199">
        <f t="shared" si="9"/>
        <v>8.9566163059235353E-3</v>
      </c>
      <c r="P81" s="199">
        <f t="shared" si="9"/>
        <v>8.9897656973431418E-3</v>
      </c>
      <c r="Q81" s="199">
        <f t="shared" si="9"/>
        <v>8.3272691281325861E-3</v>
      </c>
    </row>
    <row r="82" spans="1:17" x14ac:dyDescent="0.25">
      <c r="A82" s="127" t="s">
        <v>322</v>
      </c>
      <c r="B82" s="200">
        <f t="shared" ref="B82:Q82" si="10">IF(B$34=0,0,B$34/B$5)</f>
        <v>3.0273324359058166E-2</v>
      </c>
      <c r="C82" s="200">
        <f t="shared" si="10"/>
        <v>2.4211348843413142E-2</v>
      </c>
      <c r="D82" s="200">
        <f t="shared" si="10"/>
        <v>2.4086794770077968E-2</v>
      </c>
      <c r="E82" s="200">
        <f t="shared" si="10"/>
        <v>3.2900877113175936E-2</v>
      </c>
      <c r="F82" s="200">
        <f t="shared" si="10"/>
        <v>3.7516689350105881E-2</v>
      </c>
      <c r="G82" s="200">
        <f t="shared" si="10"/>
        <v>2.8049332890665385E-2</v>
      </c>
      <c r="H82" s="200">
        <f t="shared" si="10"/>
        <v>1.5904862118186647E-2</v>
      </c>
      <c r="I82" s="200">
        <f t="shared" si="10"/>
        <v>1.8522478342344825E-2</v>
      </c>
      <c r="J82" s="200">
        <f t="shared" si="10"/>
        <v>2.5690723441099825E-2</v>
      </c>
      <c r="K82" s="200">
        <f t="shared" si="10"/>
        <v>2.1897164420664781E-2</v>
      </c>
      <c r="L82" s="200">
        <f t="shared" si="10"/>
        <v>1.9671404723394941E-2</v>
      </c>
      <c r="M82" s="200">
        <f t="shared" si="10"/>
        <v>1.7000403418907458E-2</v>
      </c>
      <c r="N82" s="200">
        <f t="shared" si="10"/>
        <v>1.6185998214586373E-2</v>
      </c>
      <c r="O82" s="200">
        <f t="shared" si="10"/>
        <v>1.8552990919413037E-2</v>
      </c>
      <c r="P82" s="200">
        <f t="shared" si="10"/>
        <v>1.8621657515925084E-2</v>
      </c>
      <c r="Q82" s="200">
        <f t="shared" si="10"/>
        <v>1.7249343193988919E-2</v>
      </c>
    </row>
    <row r="83" spans="1:17" x14ac:dyDescent="0.25">
      <c r="A83" s="142" t="s">
        <v>330</v>
      </c>
      <c r="B83" s="199">
        <f t="shared" ref="B83:Q83" si="11">IF(B$35=0,0,B$35/B$5)</f>
        <v>1.3622995961576172E-2</v>
      </c>
      <c r="C83" s="199">
        <f t="shared" si="11"/>
        <v>1.0895106979535916E-2</v>
      </c>
      <c r="D83" s="199">
        <f t="shared" si="11"/>
        <v>1.0839057646535085E-2</v>
      </c>
      <c r="E83" s="199">
        <f t="shared" si="11"/>
        <v>1.4805394700929168E-2</v>
      </c>
      <c r="F83" s="199">
        <f t="shared" si="11"/>
        <v>1.6882510207547639E-2</v>
      </c>
      <c r="G83" s="199">
        <f t="shared" si="11"/>
        <v>1.2622199800799422E-2</v>
      </c>
      <c r="H83" s="199">
        <f t="shared" si="11"/>
        <v>7.1571879531839898E-3</v>
      </c>
      <c r="I83" s="199">
        <f t="shared" si="11"/>
        <v>8.3351152540551698E-3</v>
      </c>
      <c r="J83" s="199">
        <f t="shared" si="11"/>
        <v>1.1560825548494922E-2</v>
      </c>
      <c r="K83" s="199">
        <f t="shared" si="11"/>
        <v>9.8537239892991495E-3</v>
      </c>
      <c r="L83" s="199">
        <f t="shared" si="11"/>
        <v>8.8521321255277223E-3</v>
      </c>
      <c r="M83" s="199">
        <f t="shared" si="11"/>
        <v>7.6501815385083567E-3</v>
      </c>
      <c r="N83" s="199">
        <f t="shared" si="11"/>
        <v>7.2836991965638661E-3</v>
      </c>
      <c r="O83" s="199">
        <f t="shared" si="11"/>
        <v>8.3488459137358671E-3</v>
      </c>
      <c r="P83" s="199">
        <f t="shared" si="11"/>
        <v>8.3797458821662871E-3</v>
      </c>
      <c r="Q83" s="199">
        <f t="shared" si="11"/>
        <v>7.7622044372950118E-3</v>
      </c>
    </row>
    <row r="84" spans="1:17" x14ac:dyDescent="0.25">
      <c r="A84" s="142" t="s">
        <v>329</v>
      </c>
      <c r="B84" s="199">
        <f t="shared" ref="B84:Q84" si="12">IF(B$41=0,0,B$41/B$5)</f>
        <v>1.5136662179529088E-2</v>
      </c>
      <c r="C84" s="199">
        <f t="shared" si="12"/>
        <v>1.2105674421706569E-2</v>
      </c>
      <c r="D84" s="199">
        <f t="shared" si="12"/>
        <v>1.2043397385038984E-2</v>
      </c>
      <c r="E84" s="199">
        <f t="shared" si="12"/>
        <v>1.6450438556587968E-2</v>
      </c>
      <c r="F84" s="199">
        <f t="shared" si="12"/>
        <v>1.8758344675052944E-2</v>
      </c>
      <c r="G84" s="199">
        <f t="shared" si="12"/>
        <v>1.4024666445332692E-2</v>
      </c>
      <c r="H84" s="199">
        <f t="shared" si="12"/>
        <v>7.9524310590933216E-3</v>
      </c>
      <c r="I84" s="199">
        <f t="shared" si="12"/>
        <v>9.2612391711724123E-3</v>
      </c>
      <c r="J84" s="199">
        <f t="shared" si="12"/>
        <v>1.2845361720549914E-2</v>
      </c>
      <c r="K84" s="199">
        <f t="shared" si="12"/>
        <v>1.094858221033239E-2</v>
      </c>
      <c r="L84" s="199">
        <f t="shared" si="12"/>
        <v>9.8357023616974723E-3</v>
      </c>
      <c r="M84" s="199">
        <f t="shared" si="12"/>
        <v>8.500201709453729E-3</v>
      </c>
      <c r="N84" s="199">
        <f t="shared" si="12"/>
        <v>8.0929991072931865E-3</v>
      </c>
      <c r="O84" s="199">
        <f t="shared" si="12"/>
        <v>9.2764954597065186E-3</v>
      </c>
      <c r="P84" s="199">
        <f t="shared" si="12"/>
        <v>9.3108287579625401E-3</v>
      </c>
      <c r="Q84" s="199">
        <f t="shared" si="12"/>
        <v>8.624671596994463E-3</v>
      </c>
    </row>
    <row r="85" spans="1:17" x14ac:dyDescent="0.25">
      <c r="A85" s="142" t="s">
        <v>328</v>
      </c>
      <c r="B85" s="199">
        <f t="shared" ref="B85:Q85" si="13">IF(B$52=0,0,B$52/B$5)</f>
        <v>1.5136662179529089E-3</v>
      </c>
      <c r="C85" s="199">
        <f t="shared" si="13"/>
        <v>1.2105674421706571E-3</v>
      </c>
      <c r="D85" s="199">
        <f t="shared" si="13"/>
        <v>1.2043397385038985E-3</v>
      </c>
      <c r="E85" s="199">
        <f t="shared" si="13"/>
        <v>1.6450438556587968E-3</v>
      </c>
      <c r="F85" s="199">
        <f t="shared" si="13"/>
        <v>1.8758344675052943E-3</v>
      </c>
      <c r="G85" s="199">
        <f t="shared" si="13"/>
        <v>1.4024666445332694E-3</v>
      </c>
      <c r="H85" s="199">
        <f t="shared" si="13"/>
        <v>7.9524310590933225E-4</v>
      </c>
      <c r="I85" s="199">
        <f t="shared" si="13"/>
        <v>9.2612391711724125E-4</v>
      </c>
      <c r="J85" s="199">
        <f t="shared" si="13"/>
        <v>1.2845361720549915E-3</v>
      </c>
      <c r="K85" s="199">
        <f t="shared" si="13"/>
        <v>1.0948582210332392E-3</v>
      </c>
      <c r="L85" s="199">
        <f t="shared" si="13"/>
        <v>9.835702361697474E-4</v>
      </c>
      <c r="M85" s="199">
        <f t="shared" si="13"/>
        <v>8.5002017094537303E-4</v>
      </c>
      <c r="N85" s="199">
        <f t="shared" si="13"/>
        <v>8.0929991072931854E-4</v>
      </c>
      <c r="O85" s="199">
        <f t="shared" si="13"/>
        <v>9.2764954597065205E-4</v>
      </c>
      <c r="P85" s="199">
        <f t="shared" si="13"/>
        <v>9.3108287579625416E-4</v>
      </c>
      <c r="Q85" s="199">
        <f t="shared" si="13"/>
        <v>8.6246715969944638E-4</v>
      </c>
    </row>
    <row r="86" spans="1:17" x14ac:dyDescent="0.25">
      <c r="A86" s="127" t="s">
        <v>321</v>
      </c>
      <c r="B86" s="200">
        <f t="shared" ref="B86:Q86" si="14">IF(B$53=0,0,B$53/B$5)</f>
        <v>1.5658616047788711E-2</v>
      </c>
      <c r="C86" s="200">
        <f t="shared" si="14"/>
        <v>1.2523111470730932E-2</v>
      </c>
      <c r="D86" s="200">
        <f t="shared" si="14"/>
        <v>1.2458686950040326E-2</v>
      </c>
      <c r="E86" s="200">
        <f t="shared" si="14"/>
        <v>1.7017695058539273E-2</v>
      </c>
      <c r="F86" s="200">
        <f t="shared" si="14"/>
        <v>1.940518414660649E-2</v>
      </c>
      <c r="G86" s="200">
        <f t="shared" si="14"/>
        <v>1.4508275633102783E-2</v>
      </c>
      <c r="H86" s="200">
        <f t="shared" si="14"/>
        <v>8.2266528197517102E-3</v>
      </c>
      <c r="I86" s="200">
        <f t="shared" si="14"/>
        <v>9.5805922460404265E-3</v>
      </c>
      <c r="J86" s="200">
        <f t="shared" si="14"/>
        <v>1.3288305228155082E-2</v>
      </c>
      <c r="K86" s="200">
        <f t="shared" si="14"/>
        <v>1.132611952793006E-2</v>
      </c>
      <c r="L86" s="200">
        <f t="shared" si="14"/>
        <v>1.0174864512100833E-2</v>
      </c>
      <c r="M86" s="200">
        <f t="shared" si="14"/>
        <v>8.793312113227994E-3</v>
      </c>
      <c r="N86" s="200">
        <f t="shared" si="14"/>
        <v>8.3720680420274318E-3</v>
      </c>
      <c r="O86" s="200">
        <f t="shared" si="14"/>
        <v>9.5963746134895E-3</v>
      </c>
      <c r="P86" s="200">
        <f t="shared" si="14"/>
        <v>9.6318918185819367E-3</v>
      </c>
      <c r="Q86" s="200">
        <f t="shared" si="14"/>
        <v>8.9220740658563398E-3</v>
      </c>
    </row>
    <row r="87" spans="1:17" x14ac:dyDescent="0.25">
      <c r="A87" s="142" t="s">
        <v>327</v>
      </c>
      <c r="B87" s="199">
        <f t="shared" ref="B87:Q87" si="15">IF(B$54=0,0,B$54/B$5)</f>
        <v>3.1317232095577421E-3</v>
      </c>
      <c r="C87" s="199">
        <f t="shared" si="15"/>
        <v>2.5046222941461868E-3</v>
      </c>
      <c r="D87" s="199">
        <f t="shared" si="15"/>
        <v>2.4917373900080657E-3</v>
      </c>
      <c r="E87" s="199">
        <f t="shared" si="15"/>
        <v>3.4035390117078553E-3</v>
      </c>
      <c r="F87" s="199">
        <f t="shared" si="15"/>
        <v>3.8810368293212983E-3</v>
      </c>
      <c r="G87" s="199">
        <f t="shared" si="15"/>
        <v>2.9016551266205569E-3</v>
      </c>
      <c r="H87" s="199">
        <f t="shared" si="15"/>
        <v>1.6453305639503426E-3</v>
      </c>
      <c r="I87" s="199">
        <f t="shared" si="15"/>
        <v>1.9161184492080853E-3</v>
      </c>
      <c r="J87" s="199">
        <f t="shared" si="15"/>
        <v>2.6576610456310167E-3</v>
      </c>
      <c r="K87" s="199">
        <f t="shared" si="15"/>
        <v>2.2652239055860118E-3</v>
      </c>
      <c r="L87" s="199">
        <f t="shared" si="15"/>
        <v>2.0349729024201667E-3</v>
      </c>
      <c r="M87" s="199">
        <f t="shared" si="15"/>
        <v>1.7586624226455991E-3</v>
      </c>
      <c r="N87" s="199">
        <f t="shared" si="15"/>
        <v>1.6744136084054866E-3</v>
      </c>
      <c r="O87" s="199">
        <f t="shared" si="15"/>
        <v>1.9192749226979006E-3</v>
      </c>
      <c r="P87" s="199">
        <f t="shared" si="15"/>
        <v>1.9263783637163878E-3</v>
      </c>
      <c r="Q87" s="199">
        <f t="shared" si="15"/>
        <v>1.784414813171268E-3</v>
      </c>
    </row>
    <row r="88" spans="1:17" x14ac:dyDescent="0.25">
      <c r="A88" s="142" t="s">
        <v>326</v>
      </c>
      <c r="B88" s="199">
        <f t="shared" ref="B88:Q88" si="16">IF(B$55=0,0,B$55/B$5)</f>
        <v>1.2526892838230967E-3</v>
      </c>
      <c r="C88" s="199">
        <f t="shared" si="16"/>
        <v>1.0018489176584747E-3</v>
      </c>
      <c r="D88" s="199">
        <f t="shared" si="16"/>
        <v>9.9669495600322624E-4</v>
      </c>
      <c r="E88" s="199">
        <f t="shared" si="16"/>
        <v>1.3614156046831423E-3</v>
      </c>
      <c r="F88" s="199">
        <f t="shared" si="16"/>
        <v>1.5524147317285196E-3</v>
      </c>
      <c r="G88" s="199">
        <f t="shared" si="16"/>
        <v>1.1606620506482226E-3</v>
      </c>
      <c r="H88" s="199">
        <f t="shared" si="16"/>
        <v>6.5813222558013689E-4</v>
      </c>
      <c r="I88" s="199">
        <f t="shared" si="16"/>
        <v>7.6644737968323382E-4</v>
      </c>
      <c r="J88" s="199">
        <f t="shared" si="16"/>
        <v>1.0630644182524065E-3</v>
      </c>
      <c r="K88" s="199">
        <f t="shared" si="16"/>
        <v>9.0608956223440455E-4</v>
      </c>
      <c r="L88" s="199">
        <f t="shared" si="16"/>
        <v>8.1398916096806656E-4</v>
      </c>
      <c r="M88" s="199">
        <f t="shared" si="16"/>
        <v>7.0346496905823958E-4</v>
      </c>
      <c r="N88" s="199">
        <f t="shared" si="16"/>
        <v>6.6976544336219462E-4</v>
      </c>
      <c r="O88" s="199">
        <f t="shared" si="16"/>
        <v>7.677099690791599E-4</v>
      </c>
      <c r="P88" s="199">
        <f t="shared" si="16"/>
        <v>7.7055134548655502E-4</v>
      </c>
      <c r="Q88" s="199">
        <f t="shared" si="16"/>
        <v>7.1376592526850721E-4</v>
      </c>
    </row>
    <row r="89" spans="1:17" x14ac:dyDescent="0.25">
      <c r="A89" s="142" t="s">
        <v>325</v>
      </c>
      <c r="B89" s="199">
        <f t="shared" ref="B89:Q89" si="17">IF(B$66=0,0,B$66/B$5)</f>
        <v>1.127420355440787E-2</v>
      </c>
      <c r="C89" s="199">
        <f t="shared" si="17"/>
        <v>9.0166402589262722E-3</v>
      </c>
      <c r="D89" s="199">
        <f t="shared" si="17"/>
        <v>8.9702546040290355E-3</v>
      </c>
      <c r="E89" s="199">
        <f t="shared" si="17"/>
        <v>1.2252740442148276E-2</v>
      </c>
      <c r="F89" s="199">
        <f t="shared" si="17"/>
        <v>1.3971732585556673E-2</v>
      </c>
      <c r="G89" s="199">
        <f t="shared" si="17"/>
        <v>1.0445958455834004E-2</v>
      </c>
      <c r="H89" s="199">
        <f t="shared" si="17"/>
        <v>5.9231900302212318E-3</v>
      </c>
      <c r="I89" s="199">
        <f t="shared" si="17"/>
        <v>6.8980264171491067E-3</v>
      </c>
      <c r="J89" s="199">
        <f t="shared" si="17"/>
        <v>9.5675797642716595E-3</v>
      </c>
      <c r="K89" s="199">
        <f t="shared" si="17"/>
        <v>8.1548060601096418E-3</v>
      </c>
      <c r="L89" s="199">
        <f t="shared" si="17"/>
        <v>7.3259024487125997E-3</v>
      </c>
      <c r="M89" s="199">
        <f t="shared" si="17"/>
        <v>6.3311847215241556E-3</v>
      </c>
      <c r="N89" s="199">
        <f t="shared" si="17"/>
        <v>6.0278889902597513E-3</v>
      </c>
      <c r="O89" s="199">
        <f t="shared" si="17"/>
        <v>6.9093897217124408E-3</v>
      </c>
      <c r="P89" s="199">
        <f t="shared" si="17"/>
        <v>6.9349621093789948E-3</v>
      </c>
      <c r="Q89" s="199">
        <f t="shared" si="17"/>
        <v>6.4238933274165643E-3</v>
      </c>
    </row>
    <row r="90" spans="1:17" x14ac:dyDescent="0.25">
      <c r="A90" s="127" t="s">
        <v>320</v>
      </c>
      <c r="B90" s="200">
        <f t="shared" ref="B90:Q90" si="18">IF(B$67=0,0,B$67/B$5)</f>
        <v>0.16336838013834112</v>
      </c>
      <c r="C90" s="200">
        <f t="shared" si="18"/>
        <v>0.17226786583187564</v>
      </c>
      <c r="D90" s="200">
        <f t="shared" si="18"/>
        <v>0.19576688746983878</v>
      </c>
      <c r="E90" s="200">
        <f t="shared" si="18"/>
        <v>0.16051723623238476</v>
      </c>
      <c r="F90" s="200">
        <f t="shared" si="18"/>
        <v>0.13894706735008336</v>
      </c>
      <c r="G90" s="200">
        <f t="shared" si="18"/>
        <v>0.18011258696829269</v>
      </c>
      <c r="H90" s="200">
        <f t="shared" si="18"/>
        <v>0.2087460922979088</v>
      </c>
      <c r="I90" s="200">
        <f t="shared" si="18"/>
        <v>0.2518994813595225</v>
      </c>
      <c r="J90" s="200">
        <f t="shared" si="18"/>
        <v>0.15225437508144649</v>
      </c>
      <c r="K90" s="200">
        <f t="shared" si="18"/>
        <v>0.17128681679287808</v>
      </c>
      <c r="L90" s="200">
        <f t="shared" si="18"/>
        <v>0.18180936139996734</v>
      </c>
      <c r="M90" s="200">
        <f t="shared" si="18"/>
        <v>0.2195035562649717</v>
      </c>
      <c r="N90" s="200">
        <f t="shared" si="18"/>
        <v>0.25299740400261878</v>
      </c>
      <c r="O90" s="200">
        <f t="shared" si="18"/>
        <v>0.23720420124985162</v>
      </c>
      <c r="P90" s="200">
        <f t="shared" si="18"/>
        <v>0.24603427318713297</v>
      </c>
      <c r="Q90" s="200">
        <f t="shared" si="18"/>
        <v>0.25560918993463461</v>
      </c>
    </row>
    <row r="91" spans="1:17" x14ac:dyDescent="0.25">
      <c r="A91" s="72" t="s">
        <v>319</v>
      </c>
      <c r="B91" s="71">
        <f t="shared" ref="B91:Q91" si="19">IF(B$68=0,0,B$68/B$5)</f>
        <v>0.14706689051580266</v>
      </c>
      <c r="C91" s="71">
        <f t="shared" si="19"/>
        <v>0.17796502377351892</v>
      </c>
      <c r="D91" s="71">
        <f t="shared" si="19"/>
        <v>0.21988260197961179</v>
      </c>
      <c r="E91" s="71">
        <f t="shared" si="19"/>
        <v>0.17804612533559502</v>
      </c>
      <c r="F91" s="71">
        <f t="shared" si="19"/>
        <v>0.1799101692485956</v>
      </c>
      <c r="G91" s="71">
        <f t="shared" si="19"/>
        <v>0.20203357969307323</v>
      </c>
      <c r="H91" s="71">
        <f t="shared" si="19"/>
        <v>0.12724013516431767</v>
      </c>
      <c r="I91" s="71">
        <f t="shared" si="19"/>
        <v>0.1648699277998576</v>
      </c>
      <c r="J91" s="71">
        <f t="shared" si="19"/>
        <v>8.4107762734495217E-2</v>
      </c>
      <c r="K91" s="71">
        <f t="shared" si="19"/>
        <v>0.1620450151584768</v>
      </c>
      <c r="L91" s="71">
        <f t="shared" si="19"/>
        <v>0.17484266306273952</v>
      </c>
      <c r="M91" s="71">
        <f t="shared" si="19"/>
        <v>0.18979472308466053</v>
      </c>
      <c r="N91" s="71">
        <f t="shared" si="19"/>
        <v>0.173235563070642</v>
      </c>
      <c r="O91" s="71">
        <f t="shared" si="19"/>
        <v>0.19230143716754333</v>
      </c>
      <c r="P91" s="71">
        <f t="shared" si="19"/>
        <v>0.18710759690896772</v>
      </c>
      <c r="Q91" s="71">
        <f t="shared" si="19"/>
        <v>0.18621303175266685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213.74109888536034</v>
      </c>
      <c r="C95" s="230">
        <f t="shared" si="20"/>
        <v>213.65930537182572</v>
      </c>
      <c r="D95" s="230">
        <f t="shared" si="20"/>
        <v>206.79958804140733</v>
      </c>
      <c r="E95" s="230">
        <f t="shared" si="20"/>
        <v>212.56273696396869</v>
      </c>
      <c r="F95" s="230">
        <f t="shared" si="20"/>
        <v>208.28415240185296</v>
      </c>
      <c r="G95" s="230">
        <f t="shared" si="20"/>
        <v>207.47859306917388</v>
      </c>
      <c r="H95" s="230">
        <f t="shared" si="20"/>
        <v>215.70692623321989</v>
      </c>
      <c r="I95" s="230">
        <f t="shared" si="20"/>
        <v>203.63408588435578</v>
      </c>
      <c r="J95" s="230">
        <f t="shared" si="20"/>
        <v>207.42768370005379</v>
      </c>
      <c r="K95" s="230">
        <f t="shared" si="20"/>
        <v>207.60818856968211</v>
      </c>
      <c r="L95" s="230">
        <f t="shared" si="20"/>
        <v>206.80689414854933</v>
      </c>
      <c r="M95" s="230">
        <f t="shared" si="20"/>
        <v>203.3653055892822</v>
      </c>
      <c r="N95" s="230">
        <f t="shared" si="20"/>
        <v>204.81476617012785</v>
      </c>
      <c r="O95" s="230">
        <f t="shared" si="20"/>
        <v>202.24713434609819</v>
      </c>
      <c r="P95" s="230">
        <f t="shared" si="20"/>
        <v>203.10599320354063</v>
      </c>
      <c r="Q95" s="230">
        <f t="shared" si="20"/>
        <v>204.07460125999069</v>
      </c>
    </row>
    <row r="96" spans="1:17" x14ac:dyDescent="0.25">
      <c r="A96" s="132" t="s">
        <v>83</v>
      </c>
      <c r="B96" s="275">
        <f>IF(B$6=0,0,B$6/OIS!B$5*1000)</f>
        <v>3.1584720137245736</v>
      </c>
      <c r="C96" s="275">
        <f>IF(C$6=0,0,C$6/OIS!C$5*1000)</f>
        <v>3.4167770579991665</v>
      </c>
      <c r="D96" s="275">
        <f>IF(D$6=0,0,D$6/OIS!D$5*1000)</f>
        <v>3.1501872523032919</v>
      </c>
      <c r="E96" s="275">
        <f>IF(E$6=0,0,E$6/OIS!E$5*1000)</f>
        <v>2.9646233704091882</v>
      </c>
      <c r="F96" s="275">
        <f>IF(F$6=0,0,F$6/OIS!F$5*1000)</f>
        <v>2.8161359239766646</v>
      </c>
      <c r="G96" s="275">
        <f>IF(G$6=0,0,G$6/OIS!G$5*1000)</f>
        <v>2.9050634799462256</v>
      </c>
      <c r="H96" s="275">
        <f>IF(H$6=0,0,H$6/OIS!H$5*1000)</f>
        <v>3.1215952534357392</v>
      </c>
      <c r="I96" s="275">
        <f>IF(I$6=0,0,I$6/OIS!I$5*1000)</f>
        <v>2.8476635158996531</v>
      </c>
      <c r="J96" s="275">
        <f>IF(J$6=0,0,J$6/OIS!J$5*1000)</f>
        <v>2.8662508961572963</v>
      </c>
      <c r="K96" s="275">
        <f>IF(K$6=0,0,K$6/OIS!K$5*1000)</f>
        <v>2.8867415687143847</v>
      </c>
      <c r="L96" s="275">
        <f>IF(L$6=0,0,L$6/OIS!L$5*1000)</f>
        <v>2.9495595758916591</v>
      </c>
      <c r="M96" s="275">
        <f>IF(M$6=0,0,M$6/OIS!M$5*1000)</f>
        <v>2.9287079360413397</v>
      </c>
      <c r="N96" s="275">
        <f>IF(N$6=0,0,N$6/OIS!N$5*1000)</f>
        <v>2.9656569744473109</v>
      </c>
      <c r="O96" s="275">
        <f>IF(O$6=0,0,O$6/OIS!O$5*1000)</f>
        <v>2.8914925654999144</v>
      </c>
      <c r="P96" s="275">
        <f>IF(P$6=0,0,P$6/OIS!P$5*1000)</f>
        <v>2.9001279522525851</v>
      </c>
      <c r="Q96" s="275">
        <f>IF(Q$6=0,0,Q$6/OIS!Q$5*1000)</f>
        <v>2.9007293729670267</v>
      </c>
    </row>
    <row r="97" spans="1:17" x14ac:dyDescent="0.25">
      <c r="A97" s="76" t="s">
        <v>82</v>
      </c>
      <c r="B97" s="274">
        <f>IF(B$7=0,0,B$7/OIS!B$5*1000)</f>
        <v>1.6320360157345966</v>
      </c>
      <c r="C97" s="274">
        <f>IF(C$7=0,0,C$7/OIS!C$5*1000)</f>
        <v>1.6461073815476122</v>
      </c>
      <c r="D97" s="274">
        <f>IF(D$7=0,0,D$7/OIS!D$5*1000)</f>
        <v>1.6086041765450476</v>
      </c>
      <c r="E97" s="274">
        <f>IF(E$7=0,0,E$7/OIS!E$5*1000)</f>
        <v>1.622695758858457</v>
      </c>
      <c r="F97" s="274">
        <f>IF(F$7=0,0,F$7/OIS!F$5*1000)</f>
        <v>1.56948025677854</v>
      </c>
      <c r="G97" s="274">
        <f>IF(G$7=0,0,G$7/OIS!G$5*1000)</f>
        <v>1.6129867669233515</v>
      </c>
      <c r="H97" s="274">
        <f>IF(H$7=0,0,H$7/OIS!H$5*1000)</f>
        <v>1.7460278312931721</v>
      </c>
      <c r="I97" s="274">
        <f>IF(I$7=0,0,I$7/OIS!I$5*1000)</f>
        <v>1.6415524440349247</v>
      </c>
      <c r="J97" s="274">
        <f>IF(J$7=0,0,J$7/OIS!J$5*1000)</f>
        <v>1.6307880006447073</v>
      </c>
      <c r="K97" s="274">
        <f>IF(K$7=0,0,K$7/OIS!K$5*1000)</f>
        <v>1.6541309894494063</v>
      </c>
      <c r="L97" s="274">
        <f>IF(L$7=0,0,L$7/OIS!L$5*1000)</f>
        <v>1.654666594078346</v>
      </c>
      <c r="M97" s="274">
        <f>IF(M$7=0,0,M$7/OIS!M$5*1000)</f>
        <v>1.6407814606463924</v>
      </c>
      <c r="N97" s="274">
        <f>IF(N$7=0,0,N$7/OIS!N$5*1000)</f>
        <v>1.6559799820202463</v>
      </c>
      <c r="O97" s="274">
        <f>IF(O$7=0,0,O$7/OIS!O$5*1000)</f>
        <v>1.6243135511743831</v>
      </c>
      <c r="P97" s="274">
        <f>IF(P$7=0,0,P$7/OIS!P$5*1000)</f>
        <v>1.6311319693334601</v>
      </c>
      <c r="Q97" s="274">
        <f>IF(Q$7=0,0,Q$7/OIS!Q$5*1000)</f>
        <v>1.6485301884923809</v>
      </c>
    </row>
    <row r="98" spans="1:17" x14ac:dyDescent="0.25">
      <c r="A98" s="76" t="s">
        <v>81</v>
      </c>
      <c r="B98" s="274">
        <f>IF(B$8=0,0,B$8/OIS!B$5*1000)</f>
        <v>4.9281827807222784</v>
      </c>
      <c r="C98" s="274">
        <f>IF(C$8=0,0,C$8/OIS!C$5*1000)</f>
        <v>5.6655525559319342</v>
      </c>
      <c r="D98" s="274">
        <f>IF(D$8=0,0,D$8/OIS!D$5*1000)</f>
        <v>4.8705199953805955</v>
      </c>
      <c r="E98" s="274">
        <f>IF(E$8=0,0,E$8/OIS!E$5*1000)</f>
        <v>4.3322312234985105</v>
      </c>
      <c r="F98" s="274">
        <f>IF(F$8=0,0,F$8/OIS!F$5*1000)</f>
        <v>4.0985160452878597</v>
      </c>
      <c r="G98" s="274">
        <f>IF(G$8=0,0,G$8/OIS!G$5*1000)</f>
        <v>4.0657166856893028</v>
      </c>
      <c r="H98" s="274">
        <f>IF(H$8=0,0,H$8/OIS!H$5*1000)</f>
        <v>4.0811418208014185</v>
      </c>
      <c r="I98" s="274">
        <f>IF(I$8=0,0,I$8/OIS!I$5*1000)</f>
        <v>3.5778623485061662</v>
      </c>
      <c r="J98" s="274">
        <f>IF(J$8=0,0,J$8/OIS!J$5*1000)</f>
        <v>3.8165661394719628</v>
      </c>
      <c r="K98" s="274">
        <f>IF(K$8=0,0,K$8/OIS!K$5*1000)</f>
        <v>3.7277570403712947</v>
      </c>
      <c r="L98" s="274">
        <f>IF(L$8=0,0,L$8/OIS!L$5*1000)</f>
        <v>3.9053143781614006</v>
      </c>
      <c r="M98" s="274">
        <f>IF(M$8=0,0,M$8/OIS!M$5*1000)</f>
        <v>3.838078691383731</v>
      </c>
      <c r="N98" s="274">
        <f>IF(N$8=0,0,N$8/OIS!N$5*1000)</f>
        <v>3.8934340529578222</v>
      </c>
      <c r="O98" s="274">
        <f>IF(O$8=0,0,O$8/OIS!O$5*1000)</f>
        <v>3.7997115526738225</v>
      </c>
      <c r="P98" s="274">
        <f>IF(P$8=0,0,P$8/OIS!P$5*1000)</f>
        <v>3.8045972497198788</v>
      </c>
      <c r="Q98" s="274">
        <f>IF(Q$8=0,0,Q$8/OIS!Q$5*1000)</f>
        <v>3.7139336914630885</v>
      </c>
    </row>
    <row r="99" spans="1:17" x14ac:dyDescent="0.25">
      <c r="A99" s="76" t="s">
        <v>80</v>
      </c>
      <c r="B99" s="274">
        <f>IF(B$9=0,0,B$9/OIS!B$5*1000)</f>
        <v>3.7886558311316962</v>
      </c>
      <c r="C99" s="274">
        <f>IF(C$9=0,0,C$9/OIS!C$5*1000)</f>
        <v>4.4757728678388506</v>
      </c>
      <c r="D99" s="274">
        <f>IF(D$9=0,0,D$9/OIS!D$5*1000)</f>
        <v>4.0393012697552244</v>
      </c>
      <c r="E99" s="274">
        <f>IF(E$9=0,0,E$9/OIS!E$5*1000)</f>
        <v>3.3488108283784292</v>
      </c>
      <c r="F99" s="274">
        <f>IF(F$9=0,0,F$9/OIS!F$5*1000)</f>
        <v>2.9666309408726255</v>
      </c>
      <c r="G99" s="274">
        <f>IF(G$9=0,0,G$9/OIS!G$5*1000)</f>
        <v>3.4438884623462975</v>
      </c>
      <c r="H99" s="274">
        <f>IF(H$9=0,0,H$9/OIS!H$5*1000)</f>
        <v>4.1721189821790814</v>
      </c>
      <c r="I99" s="274">
        <f>IF(I$9=0,0,I$9/OIS!I$5*1000)</f>
        <v>3.6695718620911628</v>
      </c>
      <c r="J99" s="274">
        <f>IF(J$9=0,0,J$9/OIS!J$5*1000)</f>
        <v>3.4457008755718346</v>
      </c>
      <c r="K99" s="274">
        <f>IF(K$9=0,0,K$9/OIS!K$5*1000)</f>
        <v>3.6030010468681377</v>
      </c>
      <c r="L99" s="274">
        <f>IF(L$9=0,0,L$9/OIS!L$5*1000)</f>
        <v>3.7992556867834608</v>
      </c>
      <c r="M99" s="274">
        <f>IF(M$9=0,0,M$9/OIS!M$5*1000)</f>
        <v>3.8723728719403292</v>
      </c>
      <c r="N99" s="274">
        <f>IF(N$9=0,0,N$9/OIS!N$5*1000)</f>
        <v>3.9558449569455081</v>
      </c>
      <c r="O99" s="274">
        <f>IF(O$9=0,0,O$9/OIS!O$5*1000)</f>
        <v>3.7632036647166216</v>
      </c>
      <c r="P99" s="274">
        <f>IF(P$9=0,0,P$9/OIS!P$5*1000)</f>
        <v>3.770164104385584</v>
      </c>
      <c r="Q99" s="274">
        <f>IF(Q$9=0,0,Q$9/OIS!Q$5*1000)</f>
        <v>3.8058914537780208</v>
      </c>
    </row>
    <row r="100" spans="1:17" x14ac:dyDescent="0.25">
      <c r="A100" s="129" t="s">
        <v>79</v>
      </c>
      <c r="B100" s="273">
        <f>IF(B$10=0,0,B$10/OIS!B$5*1000)</f>
        <v>3.9397353167338673</v>
      </c>
      <c r="C100" s="273">
        <f>IF(C$10=0,0,C$10/OIS!C$5*1000)</f>
        <v>4.1030953531956476</v>
      </c>
      <c r="D100" s="273">
        <f>IF(D$10=0,0,D$10/OIS!D$5*1000)</f>
        <v>4.131760088175171</v>
      </c>
      <c r="E100" s="273">
        <f>IF(E$10=0,0,E$10/OIS!E$5*1000)</f>
        <v>3.9094838303743216</v>
      </c>
      <c r="F100" s="273">
        <f>IF(F$10=0,0,F$10/OIS!F$5*1000)</f>
        <v>3.6077552057036653</v>
      </c>
      <c r="G100" s="273">
        <f>IF(G$10=0,0,G$10/OIS!G$5*1000)</f>
        <v>4.1286503038948963</v>
      </c>
      <c r="H100" s="273">
        <f>IF(H$10=0,0,H$10/OIS!H$5*1000)</f>
        <v>5.0365206792307156</v>
      </c>
      <c r="I100" s="273">
        <f>IF(I$10=0,0,I$10/OIS!I$5*1000)</f>
        <v>4.6794306198008799</v>
      </c>
      <c r="J100" s="273">
        <f>IF(J$10=0,0,J$10/OIS!J$5*1000)</f>
        <v>4.3218969281043842</v>
      </c>
      <c r="K100" s="273">
        <f>IF(K$10=0,0,K$10/OIS!K$5*1000)</f>
        <v>4.5614604395332972</v>
      </c>
      <c r="L100" s="273">
        <f>IF(L$10=0,0,L$10/OIS!L$5*1000)</f>
        <v>4.6201605252006033</v>
      </c>
      <c r="M100" s="273">
        <f>IF(M$10=0,0,M$10/OIS!M$5*1000)</f>
        <v>4.6905667807548337</v>
      </c>
      <c r="N100" s="273">
        <f>IF(N$10=0,0,N$10/OIS!N$5*1000)</f>
        <v>4.7620491717043265</v>
      </c>
      <c r="O100" s="273">
        <f>IF(O$10=0,0,O$10/OIS!O$5*1000)</f>
        <v>4.5842746873248341</v>
      </c>
      <c r="P100" s="273">
        <f>IF(P$10=0,0,P$10/OIS!P$5*1000)</f>
        <v>4.6027901954328208</v>
      </c>
      <c r="Q100" s="273">
        <f>IF(Q$10=0,0,Q$10/OIS!Q$5*1000)</f>
        <v>4.7276212879050599</v>
      </c>
    </row>
    <row r="101" spans="1:17" x14ac:dyDescent="0.25">
      <c r="A101" s="127" t="s">
        <v>324</v>
      </c>
      <c r="B101" s="296">
        <f>IF(B$15=0,0,B$15/OIS!B$5*1000)</f>
        <v>42.894543208164798</v>
      </c>
      <c r="C101" s="296">
        <f>IF(C$15=0,0,C$15/OIS!C$5*1000)</f>
        <v>31.635429874909679</v>
      </c>
      <c r="D101" s="296">
        <f>IF(D$15=0,0,D$15/OIS!D$5*1000)</f>
        <v>35.525615858265553</v>
      </c>
      <c r="E101" s="296">
        <f>IF(E$15=0,0,E$15/OIS!E$5*1000)</f>
        <v>44.508225050288708</v>
      </c>
      <c r="F101" s="296">
        <f>IF(F$15=0,0,F$15/OIS!F$5*1000)</f>
        <v>45.327761212996755</v>
      </c>
      <c r="G101" s="296">
        <f>IF(G$15=0,0,G$15/OIS!G$5*1000)</f>
        <v>31.793479224543635</v>
      </c>
      <c r="H101" s="296">
        <f>IF(H$15=0,0,H$15/OIS!H$5*1000)</f>
        <v>23.539596405833827</v>
      </c>
      <c r="I101" s="296">
        <f>IF(I$15=0,0,I$15/OIS!I$5*1000)</f>
        <v>29.659912595225471</v>
      </c>
      <c r="J101" s="296">
        <f>IF(J$15=0,0,J$15/OIS!J$5*1000)</f>
        <v>47.820713093442848</v>
      </c>
      <c r="K101" s="296">
        <f>IF(K$15=0,0,K$15/OIS!K$5*1000)</f>
        <v>21.703646414038296</v>
      </c>
      <c r="L101" s="296">
        <f>IF(L$15=0,0,L$15/OIS!L$5*1000)</f>
        <v>17.304193001970663</v>
      </c>
      <c r="M101" s="296">
        <f>IF(M$15=0,0,M$15/OIS!M$5*1000)</f>
        <v>17.956301386429899</v>
      </c>
      <c r="N101" s="296">
        <f>IF(N$15=0,0,N$15/OIS!N$5*1000)</f>
        <v>16.152775064362867</v>
      </c>
      <c r="O101" s="296">
        <f>IF(O$15=0,0,O$15/OIS!O$5*1000)</f>
        <v>16.710651423091086</v>
      </c>
      <c r="P101" s="296">
        <f>IF(P$15=0,0,P$15/OIS!P$5*1000)</f>
        <v>15.0128680919914</v>
      </c>
      <c r="Q101" s="296">
        <f>IF(Q$15=0,0,Q$15/OIS!Q$5*1000)</f>
        <v>14.394511637803747</v>
      </c>
    </row>
    <row r="102" spans="1:17" x14ac:dyDescent="0.25">
      <c r="A102" s="127" t="s">
        <v>323</v>
      </c>
      <c r="B102" s="296">
        <f>IF(B$26=0,0,B$26/OIS!B$5*1000)</f>
        <v>77.229154420261253</v>
      </c>
      <c r="C102" s="296">
        <f>IF(C$26=0,0,C$26/OIS!C$5*1000)</f>
        <v>80.037395095017999</v>
      </c>
      <c r="D102" s="296">
        <f>IF(D$26=0,0,D$26/OIS!D$5*1000)</f>
        <v>59.959865648719543</v>
      </c>
      <c r="E102" s="296">
        <f>IF(E$26=0,0,E$26/OIS!E$5*1000)</f>
        <v>69.299883805396377</v>
      </c>
      <c r="F102" s="296">
        <f>IF(F$26=0,0,F$26/OIS!F$5*1000)</f>
        <v>69.629039379695683</v>
      </c>
      <c r="G102" s="296">
        <f>IF(G$26=0,0,G$26/OIS!G$5*1000)</f>
        <v>71.411866399251821</v>
      </c>
      <c r="H102" s="296">
        <f>IF(H$26=0,0,H$26/OIS!H$5*1000)</f>
        <v>96.330033965259915</v>
      </c>
      <c r="I102" s="296">
        <f>IF(I$26=0,0,I$26/OIS!I$5*1000)</f>
        <v>66.966891750254746</v>
      </c>
      <c r="J102" s="296">
        <f>IF(J$26=0,0,J$26/OIS!J$5*1000)</f>
        <v>86.412387375365554</v>
      </c>
      <c r="K102" s="296">
        <f>IF(K$26=0,0,K$26/OIS!K$5*1000)</f>
        <v>93.371607447768866</v>
      </c>
      <c r="L102" s="296">
        <f>IF(L$26=0,0,L$26/OIS!L$5*1000)</f>
        <v>92.643232673024087</v>
      </c>
      <c r="M102" s="296">
        <f>IF(M$26=0,0,M$26/OIS!M$5*1000)</f>
        <v>79.955879963504557</v>
      </c>
      <c r="N102" s="296">
        <f>IF(N$26=0,0,N$26/OIS!N$5*1000)</f>
        <v>79.100365884641192</v>
      </c>
      <c r="O102" s="296">
        <f>IF(O$26=0,0,O$26/OIS!O$5*1000)</f>
        <v>76.314073833517611</v>
      </c>
      <c r="P102" s="296">
        <f>IF(P$26=0,0,P$26/OIS!P$5*1000)</f>
        <v>77.672138717407122</v>
      </c>
      <c r="Q102" s="296">
        <f>IF(Q$26=0,0,Q$26/OIS!Q$5*1000)</f>
        <v>77.377768367230374</v>
      </c>
    </row>
    <row r="103" spans="1:17" x14ac:dyDescent="0.25">
      <c r="A103" s="127" t="s">
        <v>322</v>
      </c>
      <c r="B103" s="296">
        <f>IF(B$34=0,0,B$34/OIS!B$5*1000)</f>
        <v>6.4706536154180396</v>
      </c>
      <c r="C103" s="296">
        <f>IF(C$34=0,0,C$34/OIS!C$5*1000)</f>
        <v>5.1729799759986088</v>
      </c>
      <c r="D103" s="296">
        <f>IF(D$34=0,0,D$34/OIS!D$5*1000)</f>
        <v>4.9811392356900486</v>
      </c>
      <c r="E103" s="296">
        <f>IF(E$34=0,0,E$34/OIS!E$5*1000)</f>
        <v>6.9935004876918736</v>
      </c>
      <c r="F103" s="296">
        <f>IF(F$34=0,0,F$34/OIS!F$5*1000)</f>
        <v>7.8141318422104264</v>
      </c>
      <c r="G103" s="296">
        <f>IF(G$34=0,0,G$34/OIS!G$5*1000)</f>
        <v>5.8196361246841581</v>
      </c>
      <c r="H103" s="296">
        <f>IF(H$34=0,0,H$34/OIS!H$5*1000)</f>
        <v>3.4307889196772203</v>
      </c>
      <c r="I103" s="296">
        <f>IF(I$34=0,0,I$34/OIS!I$5*1000)</f>
        <v>3.7718079455561653</v>
      </c>
      <c r="J103" s="296">
        <f>IF(J$34=0,0,J$34/OIS!J$5*1000)</f>
        <v>5.3289672559660115</v>
      </c>
      <c r="K103" s="296">
        <f>IF(K$34=0,0,K$34/OIS!K$5*1000)</f>
        <v>4.546030640186709</v>
      </c>
      <c r="L103" s="296">
        <f>IF(L$34=0,0,L$34/OIS!L$5*1000)</f>
        <v>4.0681821143844106</v>
      </c>
      <c r="M103" s="296">
        <f>IF(M$34=0,0,M$34/OIS!M$5*1000)</f>
        <v>3.4572922364271936</v>
      </c>
      <c r="N103" s="296">
        <f>IF(N$34=0,0,N$34/OIS!N$5*1000)</f>
        <v>3.3151314395506142</v>
      </c>
      <c r="O103" s="296">
        <f>IF(O$34=0,0,O$34/OIS!O$5*1000)</f>
        <v>3.7522892470004687</v>
      </c>
      <c r="P103" s="296">
        <f>IF(P$34=0,0,P$34/OIS!P$5*1000)</f>
        <v>3.782170244868142</v>
      </c>
      <c r="Q103" s="296">
        <f>IF(Q$34=0,0,Q$34/OIS!Q$5*1000)</f>
        <v>3.5201528343100219</v>
      </c>
    </row>
    <row r="104" spans="1:17" x14ac:dyDescent="0.25">
      <c r="A104" s="127" t="s">
        <v>321</v>
      </c>
      <c r="B104" s="296">
        <f>IF(B$53=0,0,B$53/OIS!B$5*1000)</f>
        <v>3.3468898010782966</v>
      </c>
      <c r="C104" s="296">
        <f>IF(C$53=0,0,C$53/OIS!C$5*1000)</f>
        <v>2.6756792979303139</v>
      </c>
      <c r="D104" s="296">
        <f>IF(D$53=0,0,D$53/OIS!D$5*1000)</f>
        <v>2.5764513288051969</v>
      </c>
      <c r="E104" s="296">
        <f>IF(E$53=0,0,E$53/OIS!E$5*1000)</f>
        <v>3.6173278384613137</v>
      </c>
      <c r="F104" s="296">
        <f>IF(F$53=0,0,F$53/OIS!F$5*1000)</f>
        <v>4.0417923321778071</v>
      </c>
      <c r="G104" s="296">
        <f>IF(G$53=0,0,G$53/OIS!G$5*1000)</f>
        <v>3.0101566162159439</v>
      </c>
      <c r="H104" s="296">
        <f>IF(H$53=0,0,H$53/OIS!H$5*1000)</f>
        <v>1.7745459929364928</v>
      </c>
      <c r="I104" s="296">
        <f>IF(I$53=0,0,I$53/OIS!I$5*1000)</f>
        <v>1.9509351442531888</v>
      </c>
      <c r="J104" s="296">
        <f>IF(J$53=0,0,J$53/OIS!J$5*1000)</f>
        <v>2.7563623737755236</v>
      </c>
      <c r="K104" s="296">
        <f>IF(K$53=0,0,K$53/OIS!K$5*1000)</f>
        <v>2.3513951587172635</v>
      </c>
      <c r="L104" s="296">
        <f>IF(L$53=0,0,L$53/OIS!L$5*1000)</f>
        <v>2.1042321281298682</v>
      </c>
      <c r="M104" s="296">
        <f>IF(M$53=0,0,M$53/OIS!M$5*1000)</f>
        <v>1.7882546050485482</v>
      </c>
      <c r="N104" s="296">
        <f>IF(N$53=0,0,N$53/OIS!N$5*1000)</f>
        <v>1.7147231583882485</v>
      </c>
      <c r="O104" s="296">
        <f>IF(O$53=0,0,O$53/OIS!O$5*1000)</f>
        <v>1.9408392656898974</v>
      </c>
      <c r="P104" s="296">
        <f>IF(P$53=0,0,P$53/OIS!P$5*1000)</f>
        <v>1.9562949542421417</v>
      </c>
      <c r="Q104" s="296">
        <f>IF(Q$53=0,0,Q$53/OIS!Q$5*1000)</f>
        <v>1.8207687074017358</v>
      </c>
    </row>
    <row r="105" spans="1:17" x14ac:dyDescent="0.25">
      <c r="A105" s="127" t="s">
        <v>320</v>
      </c>
      <c r="B105" s="296">
        <f>IF(B$67=0,0,B$67/OIS!B$5*1000)</f>
        <v>34.918537093890308</v>
      </c>
      <c r="C105" s="296">
        <f>IF(C$67=0,0,C$67/OIS!C$5*1000)</f>
        <v>36.806632551525425</v>
      </c>
      <c r="D105" s="296">
        <f>IF(D$67=0,0,D$67/OIS!D$5*1000)</f>
        <v>40.484511680911211</v>
      </c>
      <c r="E105" s="296">
        <f>IF(E$67=0,0,E$67/OIS!E$5*1000)</f>
        <v>34.119983063447627</v>
      </c>
      <c r="F105" s="296">
        <f>IF(F$67=0,0,F$67/OIS!F$5*1000)</f>
        <v>28.940472151735285</v>
      </c>
      <c r="G105" s="296">
        <f>IF(G$67=0,0,G$67/OIS!G$5*1000)</f>
        <v>37.369506138230598</v>
      </c>
      <c r="H105" s="296">
        <f>IF(H$67=0,0,H$67/OIS!H$5*1000)</f>
        <v>45.027977932777937</v>
      </c>
      <c r="I105" s="296">
        <f>IF(I$67=0,0,I$67/OIS!I$5*1000)</f>
        <v>51.295320621389678</v>
      </c>
      <c r="J105" s="296">
        <f>IF(J$67=0,0,J$67/OIS!J$5*1000)</f>
        <v>31.581772356343635</v>
      </c>
      <c r="K105" s="296">
        <f>IF(K$67=0,0,K$67/OIS!K$5*1000)</f>
        <v>35.560545760236437</v>
      </c>
      <c r="L105" s="296">
        <f>IF(L$67=0,0,L$67/OIS!L$5*1000)</f>
        <v>37.599429358258391</v>
      </c>
      <c r="M105" s="296">
        <f>IF(M$67=0,0,M$67/OIS!M$5*1000)</f>
        <v>44.639407797760178</v>
      </c>
      <c r="N105" s="296">
        <f>IF(N$67=0,0,N$67/OIS!N$5*1000)</f>
        <v>51.817604142445724</v>
      </c>
      <c r="O105" s="296">
        <f>IF(O$67=0,0,O$67/OIS!O$5*1000)</f>
        <v>47.97386995763766</v>
      </c>
      <c r="P105" s="296">
        <f>IF(P$67=0,0,P$67/OIS!P$5*1000)</f>
        <v>49.971035417783895</v>
      </c>
      <c r="Q105" s="296">
        <f>IF(Q$67=0,0,Q$67/OIS!Q$5*1000)</f>
        <v>52.163343514299768</v>
      </c>
    </row>
    <row r="106" spans="1:17" x14ac:dyDescent="0.25">
      <c r="A106" s="72" t="s">
        <v>319</v>
      </c>
      <c r="B106" s="295">
        <f>IF(B$68=0,0,B$68/OIS!B$5*1000)</f>
        <v>31.434238788500636</v>
      </c>
      <c r="C106" s="295">
        <f>IF(C$68=0,0,C$68/OIS!C$5*1000)</f>
        <v>38.023883359930501</v>
      </c>
      <c r="D106" s="295">
        <f>IF(D$68=0,0,D$68/OIS!D$5*1000)</f>
        <v>45.471631506856461</v>
      </c>
      <c r="E106" s="295">
        <f>IF(E$68=0,0,E$68/OIS!E$5*1000)</f>
        <v>37.845971707163891</v>
      </c>
      <c r="F106" s="295">
        <f>IF(F$68=0,0,F$68/OIS!F$5*1000)</f>
        <v>37.472437110417637</v>
      </c>
      <c r="G106" s="295">
        <f>IF(G$68=0,0,G$68/OIS!G$5*1000)</f>
        <v>41.917642867447654</v>
      </c>
      <c r="H106" s="295">
        <f>IF(H$68=0,0,H$68/OIS!H$5*1000)</f>
        <v>27.446578449794405</v>
      </c>
      <c r="I106" s="295">
        <f>IF(I$68=0,0,I$68/OIS!I$5*1000)</f>
        <v>33.573137037343734</v>
      </c>
      <c r="J106" s="295">
        <f>IF(J$68=0,0,J$68/OIS!J$5*1000)</f>
        <v>17.446278405210045</v>
      </c>
      <c r="K106" s="295">
        <f>IF(K$68=0,0,K$68/OIS!K$5*1000)</f>
        <v>33.641872063798061</v>
      </c>
      <c r="L106" s="295">
        <f>IF(L$68=0,0,L$68/OIS!L$5*1000)</f>
        <v>36.15866811266644</v>
      </c>
      <c r="M106" s="295">
        <f>IF(M$68=0,0,M$68/OIS!M$5*1000)</f>
        <v>38.59766185934518</v>
      </c>
      <c r="N106" s="295">
        <f>IF(N$68=0,0,N$68/OIS!N$5*1000)</f>
        <v>35.481201342663972</v>
      </c>
      <c r="O106" s="295">
        <f>IF(O$68=0,0,O$68/OIS!O$5*1000)</f>
        <v>38.892414597771904</v>
      </c>
      <c r="P106" s="295">
        <f>IF(P$68=0,0,P$68/OIS!P$5*1000)</f>
        <v>38.002674306123623</v>
      </c>
      <c r="Q106" s="295">
        <f>IF(Q$68=0,0,Q$68/OIS!Q$5*1000)</f>
        <v>38.00135020433946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189.53196422244932</v>
      </c>
      <c r="C5" s="96">
        <v>142.42356307090074</v>
      </c>
      <c r="D5" s="96">
        <v>193.95323947218807</v>
      </c>
      <c r="E5" s="96">
        <v>209.34607944364822</v>
      </c>
      <c r="F5" s="96">
        <v>193.90576376862174</v>
      </c>
      <c r="G5" s="96">
        <v>191.73276789215464</v>
      </c>
      <c r="H5" s="96">
        <v>200.6419614196202</v>
      </c>
      <c r="I5" s="96">
        <v>194.74395869030499</v>
      </c>
      <c r="J5" s="96">
        <v>239.02697768728711</v>
      </c>
      <c r="K5" s="96">
        <v>152.73320908013793</v>
      </c>
      <c r="L5" s="96">
        <v>149.56738385395573</v>
      </c>
      <c r="M5" s="96">
        <v>166.49630721458556</v>
      </c>
      <c r="N5" s="96">
        <v>153.89429839392733</v>
      </c>
      <c r="O5" s="96">
        <v>142.85086914187087</v>
      </c>
      <c r="P5" s="96">
        <v>133.79955834427227</v>
      </c>
      <c r="Q5" s="96">
        <v>134.35721233519777</v>
      </c>
    </row>
    <row r="6" spans="1:17" x14ac:dyDescent="0.25">
      <c r="A6" s="132" t="s">
        <v>83</v>
      </c>
      <c r="B6" s="160">
        <v>3.5858239392762505</v>
      </c>
      <c r="C6" s="160">
        <v>2.9149288229918517</v>
      </c>
      <c r="D6" s="160">
        <v>3.6680044205769806</v>
      </c>
      <c r="E6" s="160">
        <v>3.7258966385141452</v>
      </c>
      <c r="F6" s="160">
        <v>3.2782402190118716</v>
      </c>
      <c r="G6" s="160">
        <v>3.4216462096932121</v>
      </c>
      <c r="H6" s="160">
        <v>3.959975394010061</v>
      </c>
      <c r="I6" s="160">
        <v>3.5329228547631883</v>
      </c>
      <c r="J6" s="160">
        <v>4.419844797322602</v>
      </c>
      <c r="K6" s="160">
        <v>2.8443777879890932</v>
      </c>
      <c r="L6" s="160">
        <v>2.8460332233067289</v>
      </c>
      <c r="M6" s="160">
        <v>3.1457670943210649</v>
      </c>
      <c r="N6" s="160">
        <v>2.944349377111033</v>
      </c>
      <c r="O6" s="160">
        <v>2.6647155897917481</v>
      </c>
      <c r="P6" s="160">
        <v>2.5033278715268876</v>
      </c>
      <c r="Q6" s="160">
        <v>2.5142826168978907</v>
      </c>
    </row>
    <row r="7" spans="1:17" x14ac:dyDescent="0.25">
      <c r="A7" s="76" t="s">
        <v>82</v>
      </c>
      <c r="B7" s="159">
        <v>0.48511510361518212</v>
      </c>
      <c r="C7" s="159">
        <v>0.36768219791005768</v>
      </c>
      <c r="D7" s="159">
        <v>0.49039473756160268</v>
      </c>
      <c r="E7" s="159">
        <v>0.53395112329387173</v>
      </c>
      <c r="F7" s="159">
        <v>0.47835040587534478</v>
      </c>
      <c r="G7" s="159">
        <v>0.49740873605717811</v>
      </c>
      <c r="H7" s="159">
        <v>0.57992280338336866</v>
      </c>
      <c r="I7" s="159">
        <v>0.53321624680644142</v>
      </c>
      <c r="J7" s="159">
        <v>0.65840550225683858</v>
      </c>
      <c r="K7" s="159">
        <v>0.4267292368192821</v>
      </c>
      <c r="L7" s="159">
        <v>0.41801938358206248</v>
      </c>
      <c r="M7" s="159">
        <v>0.4614284520608965</v>
      </c>
      <c r="N7" s="159">
        <v>0.43045388989365874</v>
      </c>
      <c r="O7" s="159">
        <v>0.39192392766883805</v>
      </c>
      <c r="P7" s="159">
        <v>0.36863180585417604</v>
      </c>
      <c r="Q7" s="159">
        <v>0.37411654342645612</v>
      </c>
    </row>
    <row r="8" spans="1:17" x14ac:dyDescent="0.25">
      <c r="A8" s="76" t="s">
        <v>81</v>
      </c>
      <c r="B8" s="159">
        <v>8.0329741711249998</v>
      </c>
      <c r="C8" s="159">
        <v>6.9395485619557018</v>
      </c>
      <c r="D8" s="159">
        <v>8.1422877378701823</v>
      </c>
      <c r="E8" s="159">
        <v>7.8171876539855747</v>
      </c>
      <c r="F8" s="159">
        <v>6.8500136276839241</v>
      </c>
      <c r="G8" s="159">
        <v>6.8753406709439551</v>
      </c>
      <c r="H8" s="159">
        <v>7.4331897096829582</v>
      </c>
      <c r="I8" s="159">
        <v>6.3730414839099963</v>
      </c>
      <c r="J8" s="159">
        <v>8.4497380030970746</v>
      </c>
      <c r="K8" s="159">
        <v>5.2735686754074855</v>
      </c>
      <c r="L8" s="159">
        <v>5.4102387139917019</v>
      </c>
      <c r="M8" s="159">
        <v>5.9189137348614347</v>
      </c>
      <c r="N8" s="159">
        <v>5.5498198140317596</v>
      </c>
      <c r="O8" s="159">
        <v>5.0275575018197634</v>
      </c>
      <c r="P8" s="159">
        <v>4.7150564824953731</v>
      </c>
      <c r="Q8" s="159">
        <v>4.6218799427474586</v>
      </c>
    </row>
    <row r="9" spans="1:17" x14ac:dyDescent="0.25">
      <c r="A9" s="76" t="s">
        <v>80</v>
      </c>
      <c r="B9" s="159">
        <v>4.322933275523452</v>
      </c>
      <c r="C9" s="159">
        <v>3.8376096686628891</v>
      </c>
      <c r="D9" s="159">
        <v>4.72695181078379</v>
      </c>
      <c r="E9" s="159">
        <v>4.2299315385005842</v>
      </c>
      <c r="F9" s="159">
        <v>3.4708203212022308</v>
      </c>
      <c r="G9" s="159">
        <v>4.0767117141907114</v>
      </c>
      <c r="H9" s="159">
        <v>5.3192944225970038</v>
      </c>
      <c r="I9" s="159">
        <v>4.5755397041156476</v>
      </c>
      <c r="J9" s="159">
        <v>5.3401300940340981</v>
      </c>
      <c r="K9" s="159">
        <v>3.5680029842752949</v>
      </c>
      <c r="L9" s="159">
        <v>3.6843659780229863</v>
      </c>
      <c r="M9" s="159">
        <v>4.1803160578691969</v>
      </c>
      <c r="N9" s="159">
        <v>3.9472000315272835</v>
      </c>
      <c r="O9" s="159">
        <v>3.4855230082068358</v>
      </c>
      <c r="P9" s="159">
        <v>3.2707118008672666</v>
      </c>
      <c r="Q9" s="159">
        <v>3.3154671258302462</v>
      </c>
    </row>
    <row r="10" spans="1:17" x14ac:dyDescent="0.25">
      <c r="A10" s="129" t="s">
        <v>79</v>
      </c>
      <c r="B10" s="158">
        <v>6.6883387425120358</v>
      </c>
      <c r="C10" s="158">
        <v>5.2224550585418177</v>
      </c>
      <c r="D10" s="158">
        <v>7.1589353136129432</v>
      </c>
      <c r="E10" s="158">
        <v>7.3726062671848247</v>
      </c>
      <c r="F10" s="158">
        <v>6.3205540195055914</v>
      </c>
      <c r="G10" s="158">
        <v>7.2602904578165823</v>
      </c>
      <c r="H10" s="158">
        <v>9.5130971110333213</v>
      </c>
      <c r="I10" s="158">
        <v>8.6114314749004297</v>
      </c>
      <c r="J10" s="158">
        <v>9.9237642464042253</v>
      </c>
      <c r="K10" s="158">
        <v>6.6732471133349787</v>
      </c>
      <c r="L10" s="158">
        <v>6.743959757194796</v>
      </c>
      <c r="M10" s="158">
        <v>7.4673376279301351</v>
      </c>
      <c r="N10" s="158">
        <v>6.9971874346052294</v>
      </c>
      <c r="O10" s="158">
        <v>6.2621089647897739</v>
      </c>
      <c r="P10" s="158">
        <v>5.8879686630722414</v>
      </c>
      <c r="Q10" s="158">
        <v>6.067860438728955</v>
      </c>
    </row>
    <row r="11" spans="1:17" x14ac:dyDescent="0.25">
      <c r="A11" s="92" t="s">
        <v>125</v>
      </c>
      <c r="B11" s="91">
        <v>1.1434517162754836</v>
      </c>
      <c r="C11" s="91">
        <v>0.85489324247380982</v>
      </c>
      <c r="D11" s="91">
        <v>1.2375529338860116</v>
      </c>
      <c r="E11" s="91">
        <v>1.1953352767540553</v>
      </c>
      <c r="F11" s="91">
        <v>1.0489583399490321</v>
      </c>
      <c r="G11" s="91">
        <v>1.2143844445071617</v>
      </c>
      <c r="H11" s="91">
        <v>1.4753496906705696</v>
      </c>
      <c r="I11" s="91">
        <v>1.4534878464337675</v>
      </c>
      <c r="J11" s="91">
        <v>1.6982978585531767</v>
      </c>
      <c r="K11" s="91">
        <v>1.1561614710155201</v>
      </c>
      <c r="L11" s="91">
        <v>0.93776751367440636</v>
      </c>
      <c r="M11" s="91">
        <v>1.2634173801153334</v>
      </c>
      <c r="N11" s="91">
        <v>1.216179023468855</v>
      </c>
      <c r="O11" s="91">
        <v>1.0810097036817354</v>
      </c>
      <c r="P11" s="91">
        <v>1.0220142756846688</v>
      </c>
      <c r="Q11" s="91">
        <v>1.0541071689297588</v>
      </c>
    </row>
    <row r="12" spans="1:17" x14ac:dyDescent="0.25">
      <c r="A12" s="92" t="s">
        <v>26</v>
      </c>
      <c r="B12" s="91">
        <v>3.3451025234755662</v>
      </c>
      <c r="C12" s="91">
        <v>2.637288155286059</v>
      </c>
      <c r="D12" s="91">
        <v>3.745885733759629</v>
      </c>
      <c r="E12" s="91">
        <v>3.5272357336212599</v>
      </c>
      <c r="F12" s="91">
        <v>2.9584132529021816</v>
      </c>
      <c r="G12" s="91">
        <v>3.6617210825558346</v>
      </c>
      <c r="H12" s="91">
        <v>5.1273795546985239</v>
      </c>
      <c r="I12" s="91">
        <v>4.6030363468490361</v>
      </c>
      <c r="J12" s="91">
        <v>5.1506193218731333</v>
      </c>
      <c r="K12" s="91">
        <v>3.5599250296743215</v>
      </c>
      <c r="L12" s="91">
        <v>2.8718692564016148</v>
      </c>
      <c r="M12" s="91">
        <v>4.0204008447676234</v>
      </c>
      <c r="N12" s="91">
        <v>3.8360814657859454</v>
      </c>
      <c r="O12" s="91">
        <v>3.3850569645994946</v>
      </c>
      <c r="P12" s="91">
        <v>3.1915642667997233</v>
      </c>
      <c r="Q12" s="91">
        <v>3.3121083934139559</v>
      </c>
    </row>
    <row r="13" spans="1:17" x14ac:dyDescent="0.25">
      <c r="A13" s="92" t="s">
        <v>126</v>
      </c>
      <c r="B13" s="91">
        <v>4.522967571885337E-2</v>
      </c>
      <c r="C13" s="91">
        <v>0.28932654582741729</v>
      </c>
      <c r="D13" s="91">
        <v>0</v>
      </c>
      <c r="E13" s="91">
        <v>0.43553605527308925</v>
      </c>
      <c r="F13" s="91">
        <v>0.19929903658983628</v>
      </c>
      <c r="G13" s="91">
        <v>0.23192577716193236</v>
      </c>
      <c r="H13" s="91">
        <v>0.23990256838100604</v>
      </c>
      <c r="I13" s="91">
        <v>0.25344183053241293</v>
      </c>
      <c r="J13" s="91">
        <v>0.1020260542013017</v>
      </c>
      <c r="K13" s="91">
        <v>0</v>
      </c>
      <c r="L13" s="91">
        <v>1.3274224108693367</v>
      </c>
      <c r="M13" s="91">
        <v>0.20705722929822343</v>
      </c>
      <c r="N13" s="91">
        <v>0</v>
      </c>
      <c r="O13" s="91">
        <v>3.6537555872012531E-2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2.1545548270421326</v>
      </c>
      <c r="C14" s="157">
        <v>1.4409471149545314</v>
      </c>
      <c r="D14" s="157">
        <v>2.1754966459673031</v>
      </c>
      <c r="E14" s="157">
        <v>2.21449920153642</v>
      </c>
      <c r="F14" s="157">
        <v>2.1138833900645415</v>
      </c>
      <c r="G14" s="157">
        <v>2.1522591535916531</v>
      </c>
      <c r="H14" s="157">
        <v>2.6704652972832204</v>
      </c>
      <c r="I14" s="157">
        <v>2.3014654510852131</v>
      </c>
      <c r="J14" s="157">
        <v>2.9728210117766127</v>
      </c>
      <c r="K14" s="157">
        <v>1.9571606126451375</v>
      </c>
      <c r="L14" s="157">
        <v>1.606900576249439</v>
      </c>
      <c r="M14" s="157">
        <v>1.9764621737489541</v>
      </c>
      <c r="N14" s="157">
        <v>1.9449269453504288</v>
      </c>
      <c r="O14" s="157">
        <v>1.7595047406365312</v>
      </c>
      <c r="P14" s="157">
        <v>1.6743901205878498</v>
      </c>
      <c r="Q14" s="157">
        <v>1.7016448763852401</v>
      </c>
    </row>
    <row r="15" spans="1:17" x14ac:dyDescent="0.25">
      <c r="A15" s="156" t="s">
        <v>324</v>
      </c>
      <c r="B15" s="204">
        <v>41.573262088521631</v>
      </c>
      <c r="C15" s="204">
        <v>22.647939343121205</v>
      </c>
      <c r="D15" s="204">
        <v>33.744367771874174</v>
      </c>
      <c r="E15" s="204">
        <v>44.732669930294463</v>
      </c>
      <c r="F15" s="204">
        <v>45.664603999156789</v>
      </c>
      <c r="G15" s="204">
        <v>30.840119024386158</v>
      </c>
      <c r="H15" s="204">
        <v>24.328929570600152</v>
      </c>
      <c r="I15" s="204">
        <v>29.822789482564769</v>
      </c>
      <c r="J15" s="204">
        <v>61.929525940510658</v>
      </c>
      <c r="K15" s="204">
        <v>17.372913144632705</v>
      </c>
      <c r="L15" s="204">
        <v>13.674700503132538</v>
      </c>
      <c r="M15" s="204">
        <v>15.638758256591879</v>
      </c>
      <c r="N15" s="204">
        <v>12.886535116790535</v>
      </c>
      <c r="O15" s="204">
        <v>12.534782114987228</v>
      </c>
      <c r="P15" s="204">
        <v>10.573424011424455</v>
      </c>
      <c r="Q15" s="204">
        <v>9.8298155257979118</v>
      </c>
    </row>
    <row r="16" spans="1:17" x14ac:dyDescent="0.25">
      <c r="A16" s="88" t="s">
        <v>33</v>
      </c>
      <c r="B16" s="87">
        <v>3.2884436349987035E-2</v>
      </c>
      <c r="C16" s="87">
        <v>0.17507470618476284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0.2952913346642928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0.43194536666259414</v>
      </c>
      <c r="C19" s="87">
        <v>0.1298566618586009</v>
      </c>
      <c r="D19" s="87">
        <v>9.3357242549729086E-4</v>
      </c>
      <c r="E19" s="87">
        <v>7.3855571232322634E-4</v>
      </c>
      <c r="F19" s="87">
        <v>0.37365103569969249</v>
      </c>
      <c r="G19" s="87">
        <v>6.0785070664952636E-3</v>
      </c>
      <c r="H19" s="87">
        <v>0</v>
      </c>
      <c r="I19" s="87">
        <v>1.6035641832974467E-2</v>
      </c>
      <c r="J19" s="87">
        <v>0.83077354448864993</v>
      </c>
      <c r="K19" s="87">
        <v>3.8896742001310158E-2</v>
      </c>
      <c r="L19" s="87">
        <v>1.9337500995832996E-2</v>
      </c>
      <c r="M19" s="87">
        <v>8.1515706372425056E-3</v>
      </c>
      <c r="N19" s="87">
        <v>7.9210916296577588E-2</v>
      </c>
      <c r="O19" s="87">
        <v>0.2066220417725293</v>
      </c>
      <c r="P19" s="87">
        <v>0.12902955521692955</v>
      </c>
      <c r="Q19" s="87">
        <v>1.43166860985777E-2</v>
      </c>
    </row>
    <row r="20" spans="1:17" x14ac:dyDescent="0.25">
      <c r="A20" s="88" t="s">
        <v>29</v>
      </c>
      <c r="B20" s="87">
        <v>1.3573135935961722</v>
      </c>
      <c r="C20" s="87">
        <v>0.58661084391394058</v>
      </c>
      <c r="D20" s="87">
        <v>0.16325270388527982</v>
      </c>
      <c r="E20" s="87">
        <v>0.15191676252118513</v>
      </c>
      <c r="F20" s="87">
        <v>0.38061105149088259</v>
      </c>
      <c r="G20" s="87">
        <v>7.3409120640457376E-2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0.20423002719900488</v>
      </c>
      <c r="N20" s="87">
        <v>0.20014293400036567</v>
      </c>
      <c r="O20" s="87">
        <v>0</v>
      </c>
      <c r="P20" s="87">
        <v>0</v>
      </c>
      <c r="Q20" s="87">
        <v>0.27483441046795204</v>
      </c>
    </row>
    <row r="21" spans="1:17" x14ac:dyDescent="0.25">
      <c r="A21" s="88" t="s">
        <v>28</v>
      </c>
      <c r="B21" s="87">
        <v>4.5935217425080221</v>
      </c>
      <c r="C21" s="87">
        <v>2.1398863385525546</v>
      </c>
      <c r="D21" s="87">
        <v>12.224642799915872</v>
      </c>
      <c r="E21" s="87">
        <v>2.6751050001834815</v>
      </c>
      <c r="F21" s="87">
        <v>4.6167003453799067</v>
      </c>
      <c r="G21" s="87">
        <v>10.039738283318417</v>
      </c>
      <c r="H21" s="87">
        <v>4.7547129774259833</v>
      </c>
      <c r="I21" s="87">
        <v>10.136831297466044</v>
      </c>
      <c r="J21" s="87">
        <v>21.638532921703479</v>
      </c>
      <c r="K21" s="87">
        <v>3.3343011092745374</v>
      </c>
      <c r="L21" s="87">
        <v>2.5554558979343711</v>
      </c>
      <c r="M21" s="87">
        <v>2.9815675050437229</v>
      </c>
      <c r="N21" s="87">
        <v>1.270225662299111</v>
      </c>
      <c r="O21" s="87">
        <v>2.2513216222912571</v>
      </c>
      <c r="P21" s="87">
        <v>2.4540772839619867</v>
      </c>
      <c r="Q21" s="87">
        <v>3.0745240513324359</v>
      </c>
    </row>
    <row r="22" spans="1:17" x14ac:dyDescent="0.25">
      <c r="A22" s="88" t="s">
        <v>26</v>
      </c>
      <c r="B22" s="87">
        <v>11.79505225451874</v>
      </c>
      <c r="C22" s="87">
        <v>4.4347692711323559</v>
      </c>
      <c r="D22" s="87">
        <v>2.0287793764197568E-2</v>
      </c>
      <c r="E22" s="87">
        <v>1.9017064656598068E-2</v>
      </c>
      <c r="F22" s="87">
        <v>15.131560332438927</v>
      </c>
      <c r="G22" s="87">
        <v>3.1239690270881302E-3</v>
      </c>
      <c r="H22" s="87">
        <v>9.9367026966460659E-2</v>
      </c>
      <c r="I22" s="87">
        <v>5.5531101466994991E-2</v>
      </c>
      <c r="J22" s="87">
        <v>25.703339526782745</v>
      </c>
      <c r="K22" s="87">
        <v>1.6826398749049671</v>
      </c>
      <c r="L22" s="87">
        <v>0.23746692056976892</v>
      </c>
      <c r="M22" s="87">
        <v>1.7976814263367877E-2</v>
      </c>
      <c r="N22" s="87">
        <v>0.18330222035139027</v>
      </c>
      <c r="O22" s="87">
        <v>0.45774317752246996</v>
      </c>
      <c r="P22" s="87">
        <v>0.34042209588762035</v>
      </c>
      <c r="Q22" s="87">
        <v>2.0643416291816315E-2</v>
      </c>
    </row>
    <row r="23" spans="1:17" x14ac:dyDescent="0.25">
      <c r="A23" s="88" t="s">
        <v>25</v>
      </c>
      <c r="B23" s="87">
        <v>7.6755630439941575E-2</v>
      </c>
      <c r="C23" s="87">
        <v>5.0686759338859237E-2</v>
      </c>
      <c r="D23" s="87">
        <v>8.8199578070231488E-2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12.067906214136752</v>
      </c>
      <c r="C24" s="87">
        <v>9.0724989756607091</v>
      </c>
      <c r="D24" s="87">
        <v>12.564693318622508</v>
      </c>
      <c r="E24" s="87">
        <v>32.52865258925673</v>
      </c>
      <c r="F24" s="87">
        <v>11.440356035226191</v>
      </c>
      <c r="G24" s="87">
        <v>11.237909642144903</v>
      </c>
      <c r="H24" s="87">
        <v>12.820663710900496</v>
      </c>
      <c r="I24" s="87">
        <v>12.716687565309917</v>
      </c>
      <c r="J24" s="87">
        <v>9.6550189109489395</v>
      </c>
      <c r="K24" s="87">
        <v>9.0408125443138125</v>
      </c>
      <c r="L24" s="87">
        <v>6.9306111564350141</v>
      </c>
      <c r="M24" s="87">
        <v>8.4609955414786739</v>
      </c>
      <c r="N24" s="87">
        <v>8.4256681324987568</v>
      </c>
      <c r="O24" s="87">
        <v>6.6374646268962847</v>
      </c>
      <c r="P24" s="87">
        <v>5.0350523433886476</v>
      </c>
      <c r="Q24" s="87">
        <v>5.4487642654300759</v>
      </c>
    </row>
    <row r="25" spans="1:17" x14ac:dyDescent="0.25">
      <c r="A25" s="88" t="s">
        <v>22</v>
      </c>
      <c r="B25" s="87">
        <v>11.217882850309426</v>
      </c>
      <c r="C25" s="87">
        <v>6.0585557864794204</v>
      </c>
      <c r="D25" s="87">
        <v>8.6823580051905882</v>
      </c>
      <c r="E25" s="87">
        <v>9.357239957964147</v>
      </c>
      <c r="F25" s="87">
        <v>13.426433864256898</v>
      </c>
      <c r="G25" s="87">
        <v>9.4798595021887984</v>
      </c>
      <c r="H25" s="87">
        <v>6.6541858553072109</v>
      </c>
      <c r="I25" s="87">
        <v>6.897703876488837</v>
      </c>
      <c r="J25" s="87">
        <v>4.1018610365868424</v>
      </c>
      <c r="K25" s="87">
        <v>3.2762628741380775</v>
      </c>
      <c r="L25" s="87">
        <v>3.9318290271975518</v>
      </c>
      <c r="M25" s="87">
        <v>3.9658367979698679</v>
      </c>
      <c r="N25" s="87">
        <v>2.7279852513443341</v>
      </c>
      <c r="O25" s="87">
        <v>2.9816306465046871</v>
      </c>
      <c r="P25" s="87">
        <v>2.6148427329692718</v>
      </c>
      <c r="Q25" s="87">
        <v>0.99673269617705396</v>
      </c>
    </row>
    <row r="26" spans="1:17" x14ac:dyDescent="0.25">
      <c r="A26" s="156" t="s">
        <v>323</v>
      </c>
      <c r="B26" s="204">
        <v>48.082596352826755</v>
      </c>
      <c r="C26" s="204">
        <v>37.197769159332843</v>
      </c>
      <c r="D26" s="204">
        <v>37.664493257658975</v>
      </c>
      <c r="E26" s="204">
        <v>47.468658855305833</v>
      </c>
      <c r="F26" s="204">
        <v>44.614579568702126</v>
      </c>
      <c r="G26" s="204">
        <v>45.149075959412677</v>
      </c>
      <c r="H26" s="204">
        <v>65.015439597924058</v>
      </c>
      <c r="I26" s="204">
        <v>44.382945595015556</v>
      </c>
      <c r="J26" s="204">
        <v>73.021547864625319</v>
      </c>
      <c r="K26" s="204">
        <v>49.825672904404648</v>
      </c>
      <c r="L26" s="204">
        <v>48.044123886079191</v>
      </c>
      <c r="M26" s="204">
        <v>45.751384473294216</v>
      </c>
      <c r="N26" s="204">
        <v>41.817977105432519</v>
      </c>
      <c r="O26" s="204">
        <v>37.571336304751611</v>
      </c>
      <c r="P26" s="204">
        <v>35.826485932303143</v>
      </c>
      <c r="Q26" s="204">
        <v>35.637681257045308</v>
      </c>
    </row>
    <row r="27" spans="1:17" x14ac:dyDescent="0.25">
      <c r="A27" s="152" t="s">
        <v>332</v>
      </c>
      <c r="B27" s="151">
        <v>45.639438720663549</v>
      </c>
      <c r="C27" s="151">
        <v>35.7300481296976</v>
      </c>
      <c r="D27" s="151">
        <v>35.735576129220576</v>
      </c>
      <c r="E27" s="151">
        <v>44.54553449790172</v>
      </c>
      <c r="F27" s="151">
        <v>41.589343266034547</v>
      </c>
      <c r="G27" s="151">
        <v>42.869433622047218</v>
      </c>
      <c r="H27" s="151">
        <v>63.567997159495704</v>
      </c>
      <c r="I27" s="151">
        <v>42.826670163167044</v>
      </c>
      <c r="J27" s="151">
        <v>70.288625624272285</v>
      </c>
      <c r="K27" s="151">
        <v>48.335958083951837</v>
      </c>
      <c r="L27" s="151">
        <v>46.738630769064983</v>
      </c>
      <c r="M27" s="151">
        <v>44.516353073057047</v>
      </c>
      <c r="N27" s="151">
        <v>40.723364146978888</v>
      </c>
      <c r="O27" s="151">
        <v>36.421286896378128</v>
      </c>
      <c r="P27" s="151">
        <v>34.740727885963715</v>
      </c>
      <c r="Q27" s="151">
        <v>34.622929511391654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2.6829309266113297E-2</v>
      </c>
      <c r="E28" s="83">
        <v>2.6801138491383877E-2</v>
      </c>
      <c r="F28" s="83">
        <v>2.6822601938796767E-2</v>
      </c>
      <c r="G28" s="83">
        <v>0</v>
      </c>
      <c r="H28" s="83">
        <v>0.3819968475505171</v>
      </c>
      <c r="I28" s="83">
        <v>2.8439146015608759E-2</v>
      </c>
      <c r="J28" s="83">
        <v>5.7723885411245339E-2</v>
      </c>
      <c r="K28" s="83">
        <v>0</v>
      </c>
      <c r="L28" s="83">
        <v>0</v>
      </c>
      <c r="M28" s="83">
        <v>0</v>
      </c>
      <c r="N28" s="83">
        <v>0.12050383204207538</v>
      </c>
      <c r="O28" s="83">
        <v>2.7547675347731313E-2</v>
      </c>
      <c r="P28" s="83">
        <v>5.8533380949222967E-2</v>
      </c>
      <c r="Q28" s="83">
        <v>6.5410297945892315E-2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0.163744214677122</v>
      </c>
      <c r="F29" s="83">
        <v>0.16364003086149731</v>
      </c>
      <c r="G29" s="83">
        <v>1.2102896827331497</v>
      </c>
      <c r="H29" s="83">
        <v>20.735564355036246</v>
      </c>
      <c r="I29" s="83">
        <v>3.9112477066908142</v>
      </c>
      <c r="J29" s="83">
        <v>5.319222953290744</v>
      </c>
      <c r="K29" s="83">
        <v>10.268071746788733</v>
      </c>
      <c r="L29" s="83">
        <v>11.903704348080343</v>
      </c>
      <c r="M29" s="83">
        <v>8.8263741190396114</v>
      </c>
      <c r="N29" s="83">
        <v>7.6873158123627503</v>
      </c>
      <c r="O29" s="83">
        <v>6.4557078406025656</v>
      </c>
      <c r="P29" s="83">
        <v>6.8286636115037904</v>
      </c>
      <c r="Q29" s="83">
        <v>6.3947830055749018</v>
      </c>
    </row>
    <row r="30" spans="1:17" x14ac:dyDescent="0.25">
      <c r="A30" s="154" t="s">
        <v>125</v>
      </c>
      <c r="B30" s="83">
        <v>9.3183886702294245</v>
      </c>
      <c r="C30" s="83">
        <v>7.1936127185876382</v>
      </c>
      <c r="D30" s="83">
        <v>10.820315065708336</v>
      </c>
      <c r="E30" s="83">
        <v>11.939486347545811</v>
      </c>
      <c r="F30" s="83">
        <v>8.7104912855006464</v>
      </c>
      <c r="G30" s="83">
        <v>20.394427999559646</v>
      </c>
      <c r="H30" s="83">
        <v>12.546108107972611</v>
      </c>
      <c r="I30" s="83">
        <v>19.356366445136661</v>
      </c>
      <c r="J30" s="83">
        <v>11.293042221897247</v>
      </c>
      <c r="K30" s="83">
        <v>8.0837427558154165</v>
      </c>
      <c r="L30" s="83">
        <v>8.6484030909371352</v>
      </c>
      <c r="M30" s="83">
        <v>11.358116075320819</v>
      </c>
      <c r="N30" s="83">
        <v>12.262638555794558</v>
      </c>
      <c r="O30" s="83">
        <v>10.438001610355094</v>
      </c>
      <c r="P30" s="83">
        <v>10.292191866644375</v>
      </c>
      <c r="Q30" s="83">
        <v>14.537629857837377</v>
      </c>
    </row>
    <row r="31" spans="1:17" x14ac:dyDescent="0.25">
      <c r="A31" s="154" t="s">
        <v>29</v>
      </c>
      <c r="B31" s="83">
        <v>1.719675829835144</v>
      </c>
      <c r="C31" s="83">
        <v>2.3808226789316698</v>
      </c>
      <c r="D31" s="83">
        <v>3.4231488310526319</v>
      </c>
      <c r="E31" s="83">
        <v>2.6314870419267877</v>
      </c>
      <c r="F31" s="83">
        <v>1.327554519664224</v>
      </c>
      <c r="G31" s="83">
        <v>1.123508688089687</v>
      </c>
      <c r="H31" s="83">
        <v>1.5341286706298882</v>
      </c>
      <c r="I31" s="83">
        <v>0.57346745765107154</v>
      </c>
      <c r="J31" s="83">
        <v>0.43142736768934803</v>
      </c>
      <c r="K31" s="83">
        <v>0</v>
      </c>
      <c r="L31" s="83">
        <v>0.71221921504134067</v>
      </c>
      <c r="M31" s="83">
        <v>2.9502552966158491</v>
      </c>
      <c r="N31" s="83">
        <v>1.8521244233102983</v>
      </c>
      <c r="O31" s="83">
        <v>1.7095494968188902</v>
      </c>
      <c r="P31" s="83">
        <v>0.99718055069661327</v>
      </c>
      <c r="Q31" s="83">
        <v>0.2008137992343618</v>
      </c>
    </row>
    <row r="32" spans="1:17" x14ac:dyDescent="0.25">
      <c r="A32" s="154" t="s">
        <v>26</v>
      </c>
      <c r="B32" s="83">
        <v>34.601374220598984</v>
      </c>
      <c r="C32" s="83">
        <v>26.155612732178291</v>
      </c>
      <c r="D32" s="83">
        <v>21.465282923193492</v>
      </c>
      <c r="E32" s="83">
        <v>29.784015755260615</v>
      </c>
      <c r="F32" s="83">
        <v>31.360834828069379</v>
      </c>
      <c r="G32" s="83">
        <v>20.141207251664735</v>
      </c>
      <c r="H32" s="83">
        <v>28.370199178306446</v>
      </c>
      <c r="I32" s="83">
        <v>18.95714940767289</v>
      </c>
      <c r="J32" s="83">
        <v>53.187209195983705</v>
      </c>
      <c r="K32" s="83">
        <v>29.984143581347688</v>
      </c>
      <c r="L32" s="83">
        <v>25.47430411500617</v>
      </c>
      <c r="M32" s="83">
        <v>21.381607582080765</v>
      </c>
      <c r="N32" s="83">
        <v>18.800781523469208</v>
      </c>
      <c r="O32" s="83">
        <v>17.790480273253845</v>
      </c>
      <c r="P32" s="83">
        <v>16.564158476169716</v>
      </c>
      <c r="Q32" s="83">
        <v>13.424292550799123</v>
      </c>
    </row>
    <row r="33" spans="1:17" x14ac:dyDescent="0.25">
      <c r="A33" s="152" t="s">
        <v>331</v>
      </c>
      <c r="B33" s="151">
        <v>2.4431576321632051</v>
      </c>
      <c r="C33" s="151">
        <v>1.4677210296352443</v>
      </c>
      <c r="D33" s="151">
        <v>1.9289171284384004</v>
      </c>
      <c r="E33" s="151">
        <v>2.9231243574041113</v>
      </c>
      <c r="F33" s="151">
        <v>3.0252363026675764</v>
      </c>
      <c r="G33" s="151">
        <v>2.2796423373654595</v>
      </c>
      <c r="H33" s="151">
        <v>1.447442438428352</v>
      </c>
      <c r="I33" s="151">
        <v>1.5562754318485148</v>
      </c>
      <c r="J33" s="151">
        <v>2.7329222403530369</v>
      </c>
      <c r="K33" s="151">
        <v>1.489714820452809</v>
      </c>
      <c r="L33" s="151">
        <v>1.3054931170142092</v>
      </c>
      <c r="M33" s="151">
        <v>1.2350314002371721</v>
      </c>
      <c r="N33" s="151">
        <v>1.0946129584536275</v>
      </c>
      <c r="O33" s="151">
        <v>1.150049408373486</v>
      </c>
      <c r="P33" s="151">
        <v>1.0857580463394312</v>
      </c>
      <c r="Q33" s="151">
        <v>1.0147517456536559</v>
      </c>
    </row>
    <row r="34" spans="1:17" x14ac:dyDescent="0.25">
      <c r="A34" s="156" t="s">
        <v>322</v>
      </c>
      <c r="B34" s="204">
        <v>4.2518984334025864</v>
      </c>
      <c r="C34" s="204">
        <v>2.5319289900363864</v>
      </c>
      <c r="D34" s="204">
        <v>3.2793344985157926</v>
      </c>
      <c r="E34" s="204">
        <v>4.9092833365571913</v>
      </c>
      <c r="F34" s="204">
        <v>5.3050166997296682</v>
      </c>
      <c r="G34" s="204">
        <v>3.7923041706202958</v>
      </c>
      <c r="H34" s="204">
        <v>2.4476671630964231</v>
      </c>
      <c r="I34" s="204">
        <v>2.6015625806371867</v>
      </c>
      <c r="J34" s="204">
        <v>4.7828288483054537</v>
      </c>
      <c r="K34" s="204">
        <v>2.5274404563501691</v>
      </c>
      <c r="L34" s="204">
        <v>2.1997103742063326</v>
      </c>
      <c r="M34" s="204">
        <v>2.0527579607683171</v>
      </c>
      <c r="N34" s="204">
        <v>1.8150083411388001</v>
      </c>
      <c r="O34" s="204">
        <v>1.9148507836648099</v>
      </c>
      <c r="P34" s="204">
        <v>1.8136705776575881</v>
      </c>
      <c r="Q34" s="204">
        <v>1.6602300775801739</v>
      </c>
    </row>
    <row r="35" spans="1:17" x14ac:dyDescent="0.25">
      <c r="A35" s="152" t="s">
        <v>330</v>
      </c>
      <c r="B35" s="151">
        <v>2.1783683215865191</v>
      </c>
      <c r="C35" s="151">
        <v>1.3092964176758832</v>
      </c>
      <c r="D35" s="151">
        <v>1.7108932051580228</v>
      </c>
      <c r="E35" s="151">
        <v>2.5986493305031226</v>
      </c>
      <c r="F35" s="151">
        <v>2.6998593625415586</v>
      </c>
      <c r="G35" s="151">
        <v>1.9257091005476072</v>
      </c>
      <c r="H35" s="151">
        <v>1.2938978430253438</v>
      </c>
      <c r="I35" s="151">
        <v>1.3465980112617062</v>
      </c>
      <c r="J35" s="151">
        <v>2.4360352054361392</v>
      </c>
      <c r="K35" s="151">
        <v>1.326705452513443</v>
      </c>
      <c r="L35" s="151">
        <v>1.1557581761489693</v>
      </c>
      <c r="M35" s="151">
        <v>1.0711102518756264</v>
      </c>
      <c r="N35" s="151">
        <v>0.95236624090105315</v>
      </c>
      <c r="O35" s="151">
        <v>0.99149748392641013</v>
      </c>
      <c r="P35" s="151">
        <v>0.93798467999734436</v>
      </c>
      <c r="Q35" s="151">
        <v>0.87239150626941875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1.8324558147577871E-2</v>
      </c>
      <c r="H37" s="83">
        <v>0</v>
      </c>
      <c r="I37" s="83">
        <v>0.31003010592309299</v>
      </c>
      <c r="J37" s="83">
        <v>1.8029178884181596E-2</v>
      </c>
      <c r="K37" s="83">
        <v>3.7380852556305265E-2</v>
      </c>
      <c r="L37" s="83">
        <v>5.7740834624547425E-2</v>
      </c>
      <c r="M37" s="83">
        <v>0</v>
      </c>
      <c r="N37" s="83">
        <v>4.2102533764961446E-2</v>
      </c>
      <c r="O37" s="83">
        <v>0.1943436972061679</v>
      </c>
      <c r="P37" s="83">
        <v>0.18962994767190397</v>
      </c>
      <c r="Q37" s="83">
        <v>4.8999025051106954E-2</v>
      </c>
    </row>
    <row r="38" spans="1:17" x14ac:dyDescent="0.25">
      <c r="A38" s="154" t="s">
        <v>125</v>
      </c>
      <c r="B38" s="83">
        <v>6.7822932159527408E-2</v>
      </c>
      <c r="C38" s="83">
        <v>3.2936331073970301E-2</v>
      </c>
      <c r="D38" s="83">
        <v>6.3674368882299159E-2</v>
      </c>
      <c r="E38" s="83">
        <v>8.5428224332702946E-2</v>
      </c>
      <c r="F38" s="83">
        <v>5.383140519677039E-2</v>
      </c>
      <c r="G38" s="83">
        <v>1.2347306296852252</v>
      </c>
      <c r="H38" s="83">
        <v>0</v>
      </c>
      <c r="I38" s="83">
        <v>0.22812751512539731</v>
      </c>
      <c r="J38" s="83">
        <v>6.6202559574134151E-2</v>
      </c>
      <c r="K38" s="83">
        <v>2.2732085943969429E-2</v>
      </c>
      <c r="L38" s="83">
        <v>7.8021978228134933E-2</v>
      </c>
      <c r="M38" s="83">
        <v>0.32052374113143051</v>
      </c>
      <c r="N38" s="83">
        <v>0.27327933776203334</v>
      </c>
      <c r="O38" s="83">
        <v>0.24685795026109991</v>
      </c>
      <c r="P38" s="83">
        <v>0.20379373589163782</v>
      </c>
      <c r="Q38" s="83">
        <v>0.33075749721720499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5.029547926195635E-2</v>
      </c>
      <c r="E39" s="83">
        <v>4.5242389491344105E-2</v>
      </c>
      <c r="F39" s="83">
        <v>0</v>
      </c>
      <c r="G39" s="83">
        <v>5.1291362507472245E-2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3.9306382334722022E-2</v>
      </c>
      <c r="N39" s="83">
        <v>0</v>
      </c>
      <c r="O39" s="83">
        <v>0</v>
      </c>
      <c r="P39" s="83">
        <v>0</v>
      </c>
      <c r="Q39" s="83">
        <v>2.01182298558902E-2</v>
      </c>
    </row>
    <row r="40" spans="1:17" x14ac:dyDescent="0.25">
      <c r="A40" s="154" t="s">
        <v>26</v>
      </c>
      <c r="B40" s="83">
        <v>2.1105453894269917</v>
      </c>
      <c r="C40" s="83">
        <v>1.2763600866019129</v>
      </c>
      <c r="D40" s="83">
        <v>1.5969233570137673</v>
      </c>
      <c r="E40" s="83">
        <v>2.4679787166790756</v>
      </c>
      <c r="F40" s="83">
        <v>2.646027957344788</v>
      </c>
      <c r="G40" s="83">
        <v>0.62136255020733189</v>
      </c>
      <c r="H40" s="83">
        <v>1.2938978430253438</v>
      </c>
      <c r="I40" s="83">
        <v>0.8084403902132159</v>
      </c>
      <c r="J40" s="83">
        <v>2.3518034669778234</v>
      </c>
      <c r="K40" s="83">
        <v>1.2665925140131682</v>
      </c>
      <c r="L40" s="83">
        <v>1.0199953632962868</v>
      </c>
      <c r="M40" s="83">
        <v>0.71128012840947386</v>
      </c>
      <c r="N40" s="83">
        <v>0.63698436937405845</v>
      </c>
      <c r="O40" s="83">
        <v>0.55029583645914226</v>
      </c>
      <c r="P40" s="83">
        <v>0.54456099643380262</v>
      </c>
      <c r="Q40" s="83">
        <v>0.47251675414521671</v>
      </c>
    </row>
    <row r="41" spans="1:17" x14ac:dyDescent="0.25">
      <c r="A41" s="152" t="s">
        <v>329</v>
      </c>
      <c r="B41" s="151">
        <v>1.7702999547094527</v>
      </c>
      <c r="C41" s="151">
        <v>1.0404677899715267</v>
      </c>
      <c r="D41" s="151">
        <v>1.3290356012313338</v>
      </c>
      <c r="E41" s="151">
        <v>1.9478332409830856</v>
      </c>
      <c r="F41" s="151">
        <v>2.2296830463498658</v>
      </c>
      <c r="G41" s="151">
        <v>1.5836594563381912</v>
      </c>
      <c r="H41" s="151">
        <v>0.97412139550438037</v>
      </c>
      <c r="I41" s="151">
        <v>1.0618089426209536</v>
      </c>
      <c r="J41" s="151">
        <v>2.0075996304188504</v>
      </c>
      <c r="K41" s="151">
        <v>1.0158404832772843</v>
      </c>
      <c r="L41" s="151">
        <v>0.881922176841205</v>
      </c>
      <c r="M41" s="151">
        <v>0.8283629758098181</v>
      </c>
      <c r="N41" s="151">
        <v>0.7267852668540804</v>
      </c>
      <c r="O41" s="151">
        <v>0.78061602475025593</v>
      </c>
      <c r="P41" s="151">
        <v>0.74092808316762404</v>
      </c>
      <c r="Q41" s="151">
        <v>0.66189363545889823</v>
      </c>
    </row>
    <row r="42" spans="1:17" x14ac:dyDescent="0.25">
      <c r="A42" s="150" t="s">
        <v>33</v>
      </c>
      <c r="B42" s="87">
        <v>1.7874289278790232E-3</v>
      </c>
      <c r="C42" s="87">
        <v>9.889222885411204E-3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2.3478329852423832E-2</v>
      </c>
      <c r="C45" s="87">
        <v>7.3350485644678755E-3</v>
      </c>
      <c r="D45" s="87">
        <v>7.4877829605341382E-5</v>
      </c>
      <c r="E45" s="87">
        <v>3.9581885385312252E-5</v>
      </c>
      <c r="F45" s="87">
        <v>2.3554115335672757E-2</v>
      </c>
      <c r="G45" s="87">
        <v>5.9132931804846346E-4</v>
      </c>
      <c r="H45" s="87">
        <v>0</v>
      </c>
      <c r="I45" s="87">
        <v>1.0786645894875684E-3</v>
      </c>
      <c r="J45" s="87">
        <v>4.5268555768477027E-2</v>
      </c>
      <c r="K45" s="87">
        <v>3.4703583463266846E-3</v>
      </c>
      <c r="L45" s="87">
        <v>2.5823225739844075E-3</v>
      </c>
      <c r="M45" s="87">
        <v>8.2074782444426647E-4</v>
      </c>
      <c r="N45" s="87">
        <v>6.4078173063067852E-3</v>
      </c>
      <c r="O45" s="87">
        <v>2.0118355846850705E-2</v>
      </c>
      <c r="P45" s="87">
        <v>1.5295958058909652E-2</v>
      </c>
      <c r="Q45" s="87">
        <v>1.7522821472944214E-3</v>
      </c>
    </row>
    <row r="46" spans="1:17" x14ac:dyDescent="0.25">
      <c r="A46" s="150" t="s">
        <v>29</v>
      </c>
      <c r="B46" s="87">
        <v>7.3776590104096068E-2</v>
      </c>
      <c r="C46" s="87">
        <v>3.3135142756384094E-2</v>
      </c>
      <c r="D46" s="87">
        <v>1.3093797342634462E-2</v>
      </c>
      <c r="E46" s="87">
        <v>8.141771543958504E-3</v>
      </c>
      <c r="F46" s="87">
        <v>2.399285897350802E-2</v>
      </c>
      <c r="G46" s="87">
        <v>7.1413859969217293E-3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2.056307403434084E-2</v>
      </c>
      <c r="N46" s="87">
        <v>1.6190689568856442E-2</v>
      </c>
      <c r="O46" s="87">
        <v>0</v>
      </c>
      <c r="P46" s="87">
        <v>0</v>
      </c>
      <c r="Q46" s="87">
        <v>3.3638191660360771E-2</v>
      </c>
    </row>
    <row r="47" spans="1:17" x14ac:dyDescent="0.25">
      <c r="A47" s="150" t="s">
        <v>28</v>
      </c>
      <c r="B47" s="87">
        <v>2.4094773071767783E-2</v>
      </c>
      <c r="C47" s="87">
        <v>2.4534832020202305E-2</v>
      </c>
      <c r="D47" s="87">
        <v>1.7488391363983172E-2</v>
      </c>
      <c r="E47" s="87">
        <v>1.2228905687472633E-2</v>
      </c>
      <c r="F47" s="87">
        <v>1.4090040128250167E-2</v>
      </c>
      <c r="G47" s="87">
        <v>7.9559521774429431E-2</v>
      </c>
      <c r="H47" s="87">
        <v>0</v>
      </c>
      <c r="I47" s="87">
        <v>0</v>
      </c>
      <c r="J47" s="87">
        <v>3.7618064677313608E-2</v>
      </c>
      <c r="K47" s="87">
        <v>0</v>
      </c>
      <c r="L47" s="87">
        <v>0</v>
      </c>
      <c r="M47" s="87">
        <v>4.3022539266455495E-2</v>
      </c>
      <c r="N47" s="87">
        <v>0</v>
      </c>
      <c r="O47" s="87">
        <v>2.1072723025801599E-2</v>
      </c>
      <c r="P47" s="87">
        <v>4.922997412954E-2</v>
      </c>
      <c r="Q47" s="87">
        <v>9.5704255057748239E-2</v>
      </c>
    </row>
    <row r="48" spans="1:17" x14ac:dyDescent="0.25">
      <c r="A48" s="150" t="s">
        <v>26</v>
      </c>
      <c r="B48" s="87">
        <v>0.64111841179785944</v>
      </c>
      <c r="C48" s="87">
        <v>0.25050118731210169</v>
      </c>
      <c r="D48" s="87">
        <v>1.6271966941768898E-3</v>
      </c>
      <c r="E48" s="87">
        <v>1.0191936248583327E-3</v>
      </c>
      <c r="F48" s="87">
        <v>0.95385930514430139</v>
      </c>
      <c r="G48" s="87">
        <v>3.0390595160690605E-4</v>
      </c>
      <c r="H48" s="87">
        <v>6.9025016593610997E-3</v>
      </c>
      <c r="I48" s="87">
        <v>3.7353935309602658E-3</v>
      </c>
      <c r="J48" s="87">
        <v>1.4005658539842449</v>
      </c>
      <c r="K48" s="87">
        <v>0.15012474138687126</v>
      </c>
      <c r="L48" s="87">
        <v>3.1711242817467337E-2</v>
      </c>
      <c r="M48" s="87">
        <v>1.8100108376278429E-3</v>
      </c>
      <c r="N48" s="87">
        <v>1.4828349358494251E-2</v>
      </c>
      <c r="O48" s="87">
        <v>4.4569495359083978E-2</v>
      </c>
      <c r="P48" s="87">
        <v>4.0355731617215986E-2</v>
      </c>
      <c r="Q48" s="87">
        <v>2.5266384677463988E-3</v>
      </c>
    </row>
    <row r="49" spans="1:17" x14ac:dyDescent="0.25">
      <c r="A49" s="150" t="s">
        <v>25</v>
      </c>
      <c r="B49" s="87">
        <v>4.1720415325287273E-3</v>
      </c>
      <c r="C49" s="87">
        <v>0</v>
      </c>
      <c r="D49" s="87">
        <v>7.074108872150874E-3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0.61543332556675223</v>
      </c>
      <c r="C50" s="87">
        <v>0.48622285690720807</v>
      </c>
      <c r="D50" s="87">
        <v>0.92055849547336122</v>
      </c>
      <c r="E50" s="87">
        <v>1.6779087641298847</v>
      </c>
      <c r="F50" s="87">
        <v>0.66384900136907654</v>
      </c>
      <c r="G50" s="87">
        <v>0.99832401736908793</v>
      </c>
      <c r="H50" s="87">
        <v>0.80135513770181344</v>
      </c>
      <c r="I50" s="87">
        <v>0.80631887055115425</v>
      </c>
      <c r="J50" s="87">
        <v>0.48711415394764529</v>
      </c>
      <c r="K50" s="87">
        <v>0.73865863295257805</v>
      </c>
      <c r="L50" s="87">
        <v>0.7027588504004294</v>
      </c>
      <c r="M50" s="87">
        <v>0.63866231751658054</v>
      </c>
      <c r="N50" s="87">
        <v>0.62356600188821654</v>
      </c>
      <c r="O50" s="87">
        <v>0.57421212490072004</v>
      </c>
      <c r="P50" s="87">
        <v>0.50374009908281148</v>
      </c>
      <c r="Q50" s="87">
        <v>0.52827226812574846</v>
      </c>
    </row>
    <row r="51" spans="1:17" x14ac:dyDescent="0.25">
      <c r="A51" s="150" t="s">
        <v>22</v>
      </c>
      <c r="B51" s="87">
        <v>0.38643905385614574</v>
      </c>
      <c r="C51" s="87">
        <v>0.22884949952575154</v>
      </c>
      <c r="D51" s="87">
        <v>0.3691187336554218</v>
      </c>
      <c r="E51" s="87">
        <v>0.24849502411152616</v>
      </c>
      <c r="F51" s="87">
        <v>0.55033772539905668</v>
      </c>
      <c r="G51" s="87">
        <v>0.49773929592809663</v>
      </c>
      <c r="H51" s="87">
        <v>0.16586375614320581</v>
      </c>
      <c r="I51" s="87">
        <v>0.25067601394935152</v>
      </c>
      <c r="J51" s="87">
        <v>3.703300204116973E-2</v>
      </c>
      <c r="K51" s="87">
        <v>0.12358675059150816</v>
      </c>
      <c r="L51" s="87">
        <v>0.14486976104932381</v>
      </c>
      <c r="M51" s="87">
        <v>0.12348428633036915</v>
      </c>
      <c r="N51" s="87">
        <v>6.5792408732206417E-2</v>
      </c>
      <c r="O51" s="87">
        <v>0.12064332561779958</v>
      </c>
      <c r="P51" s="87">
        <v>0.13230632027914691</v>
      </c>
      <c r="Q51" s="87">
        <v>0</v>
      </c>
    </row>
    <row r="52" spans="1:17" x14ac:dyDescent="0.25">
      <c r="A52" s="152" t="s">
        <v>328</v>
      </c>
      <c r="B52" s="151">
        <v>0.30323015710661461</v>
      </c>
      <c r="C52" s="151">
        <v>0.18216478238897646</v>
      </c>
      <c r="D52" s="151">
        <v>0.2394056921264357</v>
      </c>
      <c r="E52" s="151">
        <v>0.36280076507098241</v>
      </c>
      <c r="F52" s="151">
        <v>0.37547429083824402</v>
      </c>
      <c r="G52" s="151">
        <v>0.28293561373449755</v>
      </c>
      <c r="H52" s="151">
        <v>0.17964792456669898</v>
      </c>
      <c r="I52" s="151">
        <v>0.19315562675452688</v>
      </c>
      <c r="J52" s="151">
        <v>0.33919401245046404</v>
      </c>
      <c r="K52" s="151">
        <v>0.18489452055944197</v>
      </c>
      <c r="L52" s="151">
        <v>0.16203002121615809</v>
      </c>
      <c r="M52" s="151">
        <v>0.15328473308287258</v>
      </c>
      <c r="N52" s="151">
        <v>0.13585683338366647</v>
      </c>
      <c r="O52" s="151">
        <v>0.14273727498814365</v>
      </c>
      <c r="P52" s="151">
        <v>0.13475781449261948</v>
      </c>
      <c r="Q52" s="151">
        <v>0.1259449358518569</v>
      </c>
    </row>
    <row r="53" spans="1:17" x14ac:dyDescent="0.25">
      <c r="A53" s="156" t="s">
        <v>321</v>
      </c>
      <c r="B53" s="204">
        <v>5.6833505949118157</v>
      </c>
      <c r="C53" s="204">
        <v>3.4105484948735301</v>
      </c>
      <c r="D53" s="204">
        <v>4.4760501142257185</v>
      </c>
      <c r="E53" s="204">
        <v>6.7724405646586865</v>
      </c>
      <c r="F53" s="204">
        <v>7.0434589706614297</v>
      </c>
      <c r="G53" s="204">
        <v>5.2919971396295544</v>
      </c>
      <c r="H53" s="204">
        <v>3.355055519544349</v>
      </c>
      <c r="I53" s="204">
        <v>3.6096482501440064</v>
      </c>
      <c r="J53" s="204">
        <v>6.3618137847098719</v>
      </c>
      <c r="K53" s="204">
        <v>3.4551770595915166</v>
      </c>
      <c r="L53" s="204">
        <v>3.0265650890539897</v>
      </c>
      <c r="M53" s="204">
        <v>2.8622516289624533</v>
      </c>
      <c r="N53" s="204">
        <v>2.5356329969142832</v>
      </c>
      <c r="O53" s="204">
        <v>2.6667916788677966</v>
      </c>
      <c r="P53" s="204">
        <v>2.5183460983006283</v>
      </c>
      <c r="Q53" s="204">
        <v>2.3487257860053177</v>
      </c>
    </row>
    <row r="54" spans="1:17" x14ac:dyDescent="0.25">
      <c r="A54" s="152" t="s">
        <v>327</v>
      </c>
      <c r="B54" s="151">
        <v>0.80949695935653498</v>
      </c>
      <c r="C54" s="151">
        <v>0.48630333754658278</v>
      </c>
      <c r="D54" s="151">
        <v>0.63911248695774603</v>
      </c>
      <c r="E54" s="151">
        <v>0.96852542299717859</v>
      </c>
      <c r="F54" s="151">
        <v>1.0023584054116488</v>
      </c>
      <c r="G54" s="151">
        <v>0.75531906587781383</v>
      </c>
      <c r="H54" s="151">
        <v>0.47958438593007197</v>
      </c>
      <c r="I54" s="151">
        <v>0.51564426847366662</v>
      </c>
      <c r="J54" s="151">
        <v>0.90550532417543572</v>
      </c>
      <c r="K54" s="151">
        <v>0.49359059014017764</v>
      </c>
      <c r="L54" s="151">
        <v>0.43255199532425964</v>
      </c>
      <c r="M54" s="151">
        <v>0.40920575489705052</v>
      </c>
      <c r="N54" s="151">
        <v>0.3626805941112855</v>
      </c>
      <c r="O54" s="151">
        <v>0.38104847879333642</v>
      </c>
      <c r="P54" s="151">
        <v>0.35974667599751042</v>
      </c>
      <c r="Q54" s="151">
        <v>0.33621999734870056</v>
      </c>
    </row>
    <row r="55" spans="1:17" x14ac:dyDescent="0.25">
      <c r="A55" s="152" t="s">
        <v>326</v>
      </c>
      <c r="B55" s="151">
        <v>0.28516230023138006</v>
      </c>
      <c r="C55" s="151">
        <v>0.16759995249146162</v>
      </c>
      <c r="D55" s="151">
        <v>0.21408284405606476</v>
      </c>
      <c r="E55" s="151">
        <v>0.31375960101464423</v>
      </c>
      <c r="F55" s="151">
        <v>0.3591603471448947</v>
      </c>
      <c r="G55" s="151">
        <v>0.25509799746150558</v>
      </c>
      <c r="H55" s="151">
        <v>0.15691278594209848</v>
      </c>
      <c r="I55" s="151">
        <v>0.17103761409389798</v>
      </c>
      <c r="J55" s="151">
        <v>0.32338685149425261</v>
      </c>
      <c r="K55" s="151">
        <v>0.16363295277101791</v>
      </c>
      <c r="L55" s="151">
        <v>0.14206121166307065</v>
      </c>
      <c r="M55" s="151">
        <v>0.13343382344898022</v>
      </c>
      <c r="N55" s="151">
        <v>0.11707154932645396</v>
      </c>
      <c r="O55" s="151">
        <v>0.12574268028594793</v>
      </c>
      <c r="P55" s="151">
        <v>0.1193496932200869</v>
      </c>
      <c r="Q55" s="151">
        <v>0.10661871797141163</v>
      </c>
    </row>
    <row r="56" spans="1:17" x14ac:dyDescent="0.25">
      <c r="A56" s="150" t="s">
        <v>33</v>
      </c>
      <c r="B56" s="87">
        <v>2.8792145829193479E-4</v>
      </c>
      <c r="C56" s="87">
        <v>1.5929693372033649E-3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3.7819209837844031E-3</v>
      </c>
      <c r="C59" s="87">
        <v>1.1815394986528335E-3</v>
      </c>
      <c r="D59" s="87">
        <v>1.20614216081234E-5</v>
      </c>
      <c r="E59" s="87">
        <v>6.3759033908030499E-6</v>
      </c>
      <c r="F59" s="87">
        <v>3.7941286114634974E-3</v>
      </c>
      <c r="G59" s="87">
        <v>9.5252122715344263E-5</v>
      </c>
      <c r="H59" s="87">
        <v>0</v>
      </c>
      <c r="I59" s="87">
        <v>1.7375274438556688E-4</v>
      </c>
      <c r="J59" s="87">
        <v>7.2919199126399246E-3</v>
      </c>
      <c r="K59" s="87">
        <v>5.5900999490682594E-4</v>
      </c>
      <c r="L59" s="87">
        <v>4.159639970491153E-4</v>
      </c>
      <c r="M59" s="87">
        <v>1.3220716461399915E-4</v>
      </c>
      <c r="N59" s="87">
        <v>1.032179839166739E-3</v>
      </c>
      <c r="O59" s="87">
        <v>3.2406918471073192E-3</v>
      </c>
      <c r="P59" s="87">
        <v>2.4638935185632253E-3</v>
      </c>
      <c r="Q59" s="87">
        <v>2.8225996755384258E-4</v>
      </c>
    </row>
    <row r="60" spans="1:17" x14ac:dyDescent="0.25">
      <c r="A60" s="150" t="s">
        <v>29</v>
      </c>
      <c r="B60" s="87">
        <v>1.1884032466557101E-2</v>
      </c>
      <c r="C60" s="87">
        <v>5.3374534082595172E-3</v>
      </c>
      <c r="D60" s="87">
        <v>2.1091665054027444E-3</v>
      </c>
      <c r="E60" s="87">
        <v>1.3114875223586902E-3</v>
      </c>
      <c r="F60" s="87">
        <v>3.8648020273691773E-3</v>
      </c>
      <c r="G60" s="87">
        <v>1.1503440715257751E-3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3.312327651515522E-3</v>
      </c>
      <c r="N60" s="87">
        <v>2.6080180748493929E-3</v>
      </c>
      <c r="O60" s="87">
        <v>0</v>
      </c>
      <c r="P60" s="87">
        <v>0</v>
      </c>
      <c r="Q60" s="87">
        <v>5.4184852030156831E-3</v>
      </c>
    </row>
    <row r="61" spans="1:17" x14ac:dyDescent="0.25">
      <c r="A61" s="150" t="s">
        <v>28</v>
      </c>
      <c r="B61" s="87">
        <v>3.8812184875337088E-3</v>
      </c>
      <c r="C61" s="87">
        <v>3.952103775441646E-3</v>
      </c>
      <c r="D61" s="87">
        <v>2.8170536272303817E-3</v>
      </c>
      <c r="E61" s="87">
        <v>1.9698485931016339E-3</v>
      </c>
      <c r="F61" s="87">
        <v>2.2696426346481518E-3</v>
      </c>
      <c r="G61" s="87">
        <v>1.2815554886137016E-2</v>
      </c>
      <c r="H61" s="87">
        <v>0</v>
      </c>
      <c r="I61" s="87">
        <v>0</v>
      </c>
      <c r="J61" s="87">
        <v>6.0595685070760586E-3</v>
      </c>
      <c r="K61" s="87">
        <v>0</v>
      </c>
      <c r="L61" s="87">
        <v>0</v>
      </c>
      <c r="M61" s="87">
        <v>6.9301285504641229E-3</v>
      </c>
      <c r="N61" s="87">
        <v>0</v>
      </c>
      <c r="O61" s="87">
        <v>3.3944225972499615E-3</v>
      </c>
      <c r="P61" s="87">
        <v>7.9300305158822668E-3</v>
      </c>
      <c r="Q61" s="87">
        <v>1.5416170260636596E-2</v>
      </c>
    </row>
    <row r="62" spans="1:17" x14ac:dyDescent="0.25">
      <c r="A62" s="150" t="s">
        <v>26</v>
      </c>
      <c r="B62" s="87">
        <v>0.10327221697238997</v>
      </c>
      <c r="C62" s="87">
        <v>4.0351068526313441E-2</v>
      </c>
      <c r="D62" s="87">
        <v>2.6211103435097534E-4</v>
      </c>
      <c r="E62" s="87">
        <v>1.6417308133155343E-4</v>
      </c>
      <c r="F62" s="87">
        <v>0.15364894114607666</v>
      </c>
      <c r="G62" s="87">
        <v>4.8953579862942009E-5</v>
      </c>
      <c r="H62" s="87">
        <v>1.1118642607983221E-3</v>
      </c>
      <c r="I62" s="87">
        <v>6.0170221929021573E-4</v>
      </c>
      <c r="J62" s="87">
        <v>0.22560503347763089</v>
      </c>
      <c r="K62" s="87">
        <v>2.4182295470118433E-2</v>
      </c>
      <c r="L62" s="87">
        <v>5.1080896889640123E-3</v>
      </c>
      <c r="M62" s="87">
        <v>2.9155898271849325E-4</v>
      </c>
      <c r="N62" s="87">
        <v>2.3885704795132997E-3</v>
      </c>
      <c r="O62" s="87">
        <v>7.1793143206819636E-3</v>
      </c>
      <c r="P62" s="87">
        <v>6.5005555837424518E-3</v>
      </c>
      <c r="Q62" s="87">
        <v>4.06994326243376E-4</v>
      </c>
    </row>
    <row r="63" spans="1:17" x14ac:dyDescent="0.25">
      <c r="A63" s="150" t="s">
        <v>25</v>
      </c>
      <c r="B63" s="87">
        <v>6.7203806728448031E-4</v>
      </c>
      <c r="C63" s="87">
        <v>0</v>
      </c>
      <c r="D63" s="87">
        <v>1.139506981685958E-3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9.9134828699956781E-2</v>
      </c>
      <c r="C64" s="87">
        <v>7.8321432439672989E-2</v>
      </c>
      <c r="D64" s="87">
        <v>0.14828480188816695</v>
      </c>
      <c r="E64" s="87">
        <v>0.27027980285758918</v>
      </c>
      <c r="F64" s="87">
        <v>0.10693369094492218</v>
      </c>
      <c r="G64" s="87">
        <v>0.16081137685840627</v>
      </c>
      <c r="H64" s="87">
        <v>0.12908336452326705</v>
      </c>
      <c r="I64" s="87">
        <v>0.12988292929379447</v>
      </c>
      <c r="J64" s="87">
        <v>7.846500376698641E-2</v>
      </c>
      <c r="K64" s="87">
        <v>0.118984127123866</v>
      </c>
      <c r="L64" s="87">
        <v>0.11320134181500167</v>
      </c>
      <c r="M64" s="87">
        <v>0.10287658599868328</v>
      </c>
      <c r="N64" s="87">
        <v>0.10044485115163031</v>
      </c>
      <c r="O64" s="87">
        <v>9.2494862196565955E-2</v>
      </c>
      <c r="P64" s="87">
        <v>8.1143133394483827E-2</v>
      </c>
      <c r="Q64" s="87">
        <v>8.5094808213962134E-2</v>
      </c>
    </row>
    <row r="65" spans="1:17" x14ac:dyDescent="0.25">
      <c r="A65" s="150" t="s">
        <v>22</v>
      </c>
      <c r="B65" s="87">
        <v>6.2248123095581684E-2</v>
      </c>
      <c r="C65" s="87">
        <v>3.6863385505917827E-2</v>
      </c>
      <c r="D65" s="87">
        <v>5.9458142597619626E-2</v>
      </c>
      <c r="E65" s="87">
        <v>4.0027913056872366E-2</v>
      </c>
      <c r="F65" s="87">
        <v>8.8649141780415067E-2</v>
      </c>
      <c r="G65" s="87">
        <v>8.0176515942858226E-2</v>
      </c>
      <c r="H65" s="87">
        <v>2.6717557158033128E-2</v>
      </c>
      <c r="I65" s="87">
        <v>4.0379229836427721E-2</v>
      </c>
      <c r="J65" s="87">
        <v>5.9653258299193473E-3</v>
      </c>
      <c r="K65" s="87">
        <v>1.9907520182126656E-2</v>
      </c>
      <c r="L65" s="87">
        <v>2.3335816162055843E-2</v>
      </c>
      <c r="M65" s="87">
        <v>1.9891015100984805E-2</v>
      </c>
      <c r="N65" s="87">
        <v>1.0597929781294219E-2</v>
      </c>
      <c r="O65" s="87">
        <v>1.9433389324342732E-2</v>
      </c>
      <c r="P65" s="87">
        <v>2.1312080207415127E-2</v>
      </c>
      <c r="Q65" s="87">
        <v>0</v>
      </c>
    </row>
    <row r="66" spans="1:17" x14ac:dyDescent="0.25">
      <c r="A66" s="152" t="s">
        <v>325</v>
      </c>
      <c r="B66" s="151">
        <v>4.5886913353239009</v>
      </c>
      <c r="C66" s="151">
        <v>2.7566452048354857</v>
      </c>
      <c r="D66" s="151">
        <v>3.6228547832119076</v>
      </c>
      <c r="E66" s="151">
        <v>5.4901555406468638</v>
      </c>
      <c r="F66" s="151">
        <v>5.6819402181048861</v>
      </c>
      <c r="G66" s="151">
        <v>4.2815800762902354</v>
      </c>
      <c r="H66" s="151">
        <v>2.7185583476721784</v>
      </c>
      <c r="I66" s="151">
        <v>2.9229663675764419</v>
      </c>
      <c r="J66" s="151">
        <v>5.1329216090401832</v>
      </c>
      <c r="K66" s="151">
        <v>2.7979535166803209</v>
      </c>
      <c r="L66" s="151">
        <v>2.4519518820666595</v>
      </c>
      <c r="M66" s="151">
        <v>2.3196120506164228</v>
      </c>
      <c r="N66" s="151">
        <v>2.0558808534765438</v>
      </c>
      <c r="O66" s="151">
        <v>2.1600005197885119</v>
      </c>
      <c r="P66" s="151">
        <v>2.0392497290830307</v>
      </c>
      <c r="Q66" s="151">
        <v>1.9058870706852054</v>
      </c>
    </row>
    <row r="67" spans="1:17" x14ac:dyDescent="0.25">
      <c r="A67" s="156" t="s">
        <v>333</v>
      </c>
      <c r="B67" s="204">
        <v>28.998747139210959</v>
      </c>
      <c r="C67" s="204">
        <v>22.969347751013242</v>
      </c>
      <c r="D67" s="204">
        <v>34.482095558219306</v>
      </c>
      <c r="E67" s="204">
        <v>31.367604030459784</v>
      </c>
      <c r="F67" s="204">
        <v>24.643593632290155</v>
      </c>
      <c r="G67" s="204">
        <v>32.196458189718562</v>
      </c>
      <c r="H67" s="204">
        <v>41.78396080266171</v>
      </c>
      <c r="I67" s="204">
        <v>46.551587621160913</v>
      </c>
      <c r="J67" s="204">
        <v>35.623827552423727</v>
      </c>
      <c r="K67" s="204">
        <v>25.630616662281515</v>
      </c>
      <c r="L67" s="204">
        <v>26.538435206929393</v>
      </c>
      <c r="M67" s="204">
        <v>35.07358757309963</v>
      </c>
      <c r="N67" s="204">
        <v>37.63197571133648</v>
      </c>
      <c r="O67" s="204">
        <v>32.340356386507324</v>
      </c>
      <c r="P67" s="204">
        <v>31.552239438237162</v>
      </c>
      <c r="Q67" s="204">
        <v>33.073759638180476</v>
      </c>
    </row>
    <row r="68" spans="1:17" x14ac:dyDescent="0.25">
      <c r="A68" s="72" t="s">
        <v>319</v>
      </c>
      <c r="B68" s="306">
        <v>37.826924381523668</v>
      </c>
      <c r="C68" s="306">
        <v>34.383805022461203</v>
      </c>
      <c r="D68" s="306">
        <v>56.120324251288586</v>
      </c>
      <c r="E68" s="306">
        <v>50.415849504893288</v>
      </c>
      <c r="F68" s="306">
        <v>46.236532304802608</v>
      </c>
      <c r="G68" s="306">
        <v>52.331415619685728</v>
      </c>
      <c r="H68" s="306">
        <v>36.9054293250868</v>
      </c>
      <c r="I68" s="306">
        <v>44.149273396286851</v>
      </c>
      <c r="J68" s="306">
        <v>28.515551053597218</v>
      </c>
      <c r="K68" s="306">
        <v>35.135463055051247</v>
      </c>
      <c r="L68" s="306">
        <v>36.98123173845601</v>
      </c>
      <c r="M68" s="306">
        <v>43.943804354826305</v>
      </c>
      <c r="N68" s="306">
        <v>37.338158575145734</v>
      </c>
      <c r="O68" s="306">
        <v>37.990922880815141</v>
      </c>
      <c r="P68" s="306">
        <v>34.769695662533358</v>
      </c>
      <c r="Q68" s="306">
        <v>34.913393382957572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0.99999999999999989</v>
      </c>
      <c r="D72" s="77">
        <f t="shared" si="0"/>
        <v>0.99999999999999978</v>
      </c>
      <c r="E72" s="77">
        <f t="shared" si="0"/>
        <v>1</v>
      </c>
      <c r="F72" s="77">
        <f t="shared" si="0"/>
        <v>0.99999999999999978</v>
      </c>
      <c r="G72" s="77">
        <f t="shared" si="0"/>
        <v>0.99999999999999978</v>
      </c>
      <c r="H72" s="77">
        <f t="shared" si="0"/>
        <v>1</v>
      </c>
      <c r="I72" s="77">
        <f t="shared" si="0"/>
        <v>0.99999999999999989</v>
      </c>
      <c r="J72" s="77">
        <f t="shared" si="0"/>
        <v>0.99999999999999978</v>
      </c>
      <c r="K72" s="77">
        <f t="shared" si="0"/>
        <v>1</v>
      </c>
      <c r="L72" s="77">
        <f t="shared" si="0"/>
        <v>1</v>
      </c>
      <c r="M72" s="77">
        <f t="shared" si="0"/>
        <v>0.99999999999999978</v>
      </c>
      <c r="N72" s="77">
        <f t="shared" si="0"/>
        <v>1</v>
      </c>
      <c r="O72" s="77">
        <f t="shared" si="0"/>
        <v>1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1.8919362514850799E-2</v>
      </c>
      <c r="C73" s="203">
        <f t="shared" si="1"/>
        <v>2.0466619147428249E-2</v>
      </c>
      <c r="D73" s="203">
        <f t="shared" si="1"/>
        <v>1.8911797660914831E-2</v>
      </c>
      <c r="E73" s="203">
        <f t="shared" si="1"/>
        <v>1.7797785601793809E-2</v>
      </c>
      <c r="F73" s="203">
        <f t="shared" si="1"/>
        <v>1.6906357785855378E-2</v>
      </c>
      <c r="G73" s="203">
        <f t="shared" si="1"/>
        <v>1.7845912554800288E-2</v>
      </c>
      <c r="H73" s="203">
        <f t="shared" si="1"/>
        <v>1.9736526527111723E-2</v>
      </c>
      <c r="I73" s="203">
        <f t="shared" si="1"/>
        <v>1.8141373311515562E-2</v>
      </c>
      <c r="J73" s="203">
        <f t="shared" si="1"/>
        <v>1.8490987252095754E-2</v>
      </c>
      <c r="K73" s="203">
        <f t="shared" si="1"/>
        <v>1.8623178319370416E-2</v>
      </c>
      <c r="L73" s="203">
        <f t="shared" si="1"/>
        <v>1.9028434876454902E-2</v>
      </c>
      <c r="M73" s="203">
        <f t="shared" si="1"/>
        <v>1.8893915108079265E-2</v>
      </c>
      <c r="N73" s="203">
        <f t="shared" si="1"/>
        <v>1.9132283702767879E-2</v>
      </c>
      <c r="O73" s="203">
        <f t="shared" si="1"/>
        <v>1.8653828330195969E-2</v>
      </c>
      <c r="P73" s="203">
        <f t="shared" si="1"/>
        <v>1.8709537628560122E-2</v>
      </c>
      <c r="Q73" s="203">
        <f t="shared" si="1"/>
        <v>1.8713417562022609E-2</v>
      </c>
    </row>
    <row r="74" spans="1:17" x14ac:dyDescent="0.25">
      <c r="A74" s="76" t="s">
        <v>82</v>
      </c>
      <c r="B74" s="202">
        <f t="shared" ref="B74:Q74" si="2">IF(B$7=0,0,B$7/B$5)</f>
        <v>2.559542426552461E-3</v>
      </c>
      <c r="C74" s="202">
        <f t="shared" si="2"/>
        <v>2.5816107249544062E-3</v>
      </c>
      <c r="D74" s="202">
        <f t="shared" si="2"/>
        <v>2.5284173592363371E-3</v>
      </c>
      <c r="E74" s="202">
        <f t="shared" si="2"/>
        <v>2.5505666249536845E-3</v>
      </c>
      <c r="F74" s="202">
        <f t="shared" si="2"/>
        <v>2.4669220583155892E-3</v>
      </c>
      <c r="G74" s="202">
        <f t="shared" si="2"/>
        <v>2.5942813089568461E-3</v>
      </c>
      <c r="H74" s="202">
        <f t="shared" si="2"/>
        <v>2.8903365940015162E-3</v>
      </c>
      <c r="I74" s="202">
        <f t="shared" si="2"/>
        <v>2.7380374230473454E-3</v>
      </c>
      <c r="J74" s="202">
        <f t="shared" si="2"/>
        <v>2.7545238141203194E-3</v>
      </c>
      <c r="K74" s="202">
        <f t="shared" si="2"/>
        <v>2.7939518811222032E-3</v>
      </c>
      <c r="L74" s="202">
        <f t="shared" si="2"/>
        <v>2.7948565576986707E-3</v>
      </c>
      <c r="M74" s="202">
        <f t="shared" si="2"/>
        <v>2.7714035210774576E-3</v>
      </c>
      <c r="N74" s="202">
        <f t="shared" si="2"/>
        <v>2.797074968897252E-3</v>
      </c>
      <c r="O74" s="202">
        <f t="shared" si="2"/>
        <v>2.743587981110586E-3</v>
      </c>
      <c r="P74" s="202">
        <f t="shared" si="2"/>
        <v>2.7551048031539075E-3</v>
      </c>
      <c r="Q74" s="202">
        <f t="shared" si="2"/>
        <v>2.7844917062814661E-3</v>
      </c>
    </row>
    <row r="75" spans="1:17" x14ac:dyDescent="0.25">
      <c r="A75" s="76" t="s">
        <v>81</v>
      </c>
      <c r="B75" s="202">
        <f t="shared" ref="B75:Q75" si="3">IF(B$8=0,0,B$8/B$5)</f>
        <v>4.2383215960854405E-2</v>
      </c>
      <c r="C75" s="202">
        <f t="shared" si="3"/>
        <v>4.8724722316496764E-2</v>
      </c>
      <c r="D75" s="202">
        <f t="shared" si="3"/>
        <v>4.1980674104892923E-2</v>
      </c>
      <c r="E75" s="202">
        <f t="shared" si="3"/>
        <v>3.7340979466920492E-2</v>
      </c>
      <c r="F75" s="202">
        <f t="shared" si="3"/>
        <v>3.5326508581032742E-2</v>
      </c>
      <c r="G75" s="202">
        <f t="shared" si="3"/>
        <v>3.5858975732365052E-2</v>
      </c>
      <c r="H75" s="202">
        <f t="shared" si="3"/>
        <v>3.7047034713428038E-2</v>
      </c>
      <c r="I75" s="202">
        <f t="shared" si="3"/>
        <v>3.2725233310291479E-2</v>
      </c>
      <c r="J75" s="202">
        <f t="shared" si="3"/>
        <v>3.5350562036355788E-2</v>
      </c>
      <c r="K75" s="202">
        <f t="shared" si="3"/>
        <v>3.4527976640892064E-2</v>
      </c>
      <c r="L75" s="202">
        <f t="shared" si="3"/>
        <v>3.6172583718349319E-2</v>
      </c>
      <c r="M75" s="202">
        <f t="shared" si="3"/>
        <v>3.5549819896203205E-2</v>
      </c>
      <c r="N75" s="202">
        <f t="shared" si="3"/>
        <v>3.6062543394724984E-2</v>
      </c>
      <c r="O75" s="202">
        <f t="shared" si="3"/>
        <v>3.5194448112364628E-2</v>
      </c>
      <c r="P75" s="202">
        <f t="shared" si="3"/>
        <v>3.5239701392461409E-2</v>
      </c>
      <c r="Q75" s="202">
        <f t="shared" si="3"/>
        <v>3.4399939254594503E-2</v>
      </c>
    </row>
    <row r="76" spans="1:17" x14ac:dyDescent="0.25">
      <c r="A76" s="76" t="s">
        <v>80</v>
      </c>
      <c r="B76" s="202">
        <f t="shared" ref="B76:Q76" si="4">IF(B$9=0,0,B$9/B$5)</f>
        <v>2.2808465544364456E-2</v>
      </c>
      <c r="C76" s="202">
        <f t="shared" si="4"/>
        <v>2.6945047476115067E-2</v>
      </c>
      <c r="D76" s="202">
        <f t="shared" si="4"/>
        <v>2.4371605360381781E-2</v>
      </c>
      <c r="E76" s="202">
        <f t="shared" si="4"/>
        <v>2.0205449033208176E-2</v>
      </c>
      <c r="F76" s="202">
        <f t="shared" si="4"/>
        <v>1.7899521157833095E-2</v>
      </c>
      <c r="G76" s="202">
        <f t="shared" si="4"/>
        <v>2.126246733413753E-2</v>
      </c>
      <c r="H76" s="202">
        <f t="shared" si="4"/>
        <v>2.6511375711047277E-2</v>
      </c>
      <c r="I76" s="202">
        <f t="shared" si="4"/>
        <v>2.3495156075121079E-2</v>
      </c>
      <c r="J76" s="202">
        <f t="shared" si="4"/>
        <v>2.234111875447153E-2</v>
      </c>
      <c r="K76" s="202">
        <f t="shared" si="4"/>
        <v>2.336101628299574E-2</v>
      </c>
      <c r="L76" s="202">
        <f t="shared" si="4"/>
        <v>2.4633485477158348E-2</v>
      </c>
      <c r="M76" s="202">
        <f t="shared" si="4"/>
        <v>2.5107560208416379E-2</v>
      </c>
      <c r="N76" s="202">
        <f t="shared" si="4"/>
        <v>2.5648773688961048E-2</v>
      </c>
      <c r="O76" s="202">
        <f t="shared" si="4"/>
        <v>2.4399732596273E-2</v>
      </c>
      <c r="P76" s="202">
        <f t="shared" si="4"/>
        <v>2.4444862459497649E-2</v>
      </c>
      <c r="Q76" s="202">
        <f t="shared" si="4"/>
        <v>2.4676510238681754E-2</v>
      </c>
    </row>
    <row r="77" spans="1:17" x14ac:dyDescent="0.25">
      <c r="A77" s="129" t="s">
        <v>79</v>
      </c>
      <c r="B77" s="201">
        <f t="shared" ref="B77:Q77" si="5">IF(B$10=0,0,B$10/B$5)</f>
        <v>3.5288711167801155E-2</v>
      </c>
      <c r="C77" s="201">
        <f t="shared" si="5"/>
        <v>3.6668476380849954E-2</v>
      </c>
      <c r="D77" s="201">
        <f t="shared" si="5"/>
        <v>3.6910625123327725E-2</v>
      </c>
      <c r="E77" s="201">
        <f t="shared" si="5"/>
        <v>3.5217312341258258E-2</v>
      </c>
      <c r="F77" s="201">
        <f t="shared" si="5"/>
        <v>3.2596008992531025E-2</v>
      </c>
      <c r="G77" s="201">
        <f t="shared" si="5"/>
        <v>3.7866716981316058E-2</v>
      </c>
      <c r="H77" s="201">
        <f t="shared" si="5"/>
        <v>4.7413298014654791E-2</v>
      </c>
      <c r="I77" s="201">
        <f t="shared" si="5"/>
        <v>4.4219248354681495E-2</v>
      </c>
      <c r="J77" s="201">
        <f t="shared" si="5"/>
        <v>4.1517339768179777E-2</v>
      </c>
      <c r="K77" s="201">
        <f t="shared" si="5"/>
        <v>4.369218163833366E-2</v>
      </c>
      <c r="L77" s="201">
        <f t="shared" si="5"/>
        <v>4.508977548059475E-2</v>
      </c>
      <c r="M77" s="201">
        <f t="shared" si="5"/>
        <v>4.4849869362603947E-2</v>
      </c>
      <c r="N77" s="201">
        <f t="shared" si="5"/>
        <v>4.5467489748673748E-2</v>
      </c>
      <c r="O77" s="201">
        <f t="shared" si="5"/>
        <v>4.3836687885816253E-2</v>
      </c>
      <c r="P77" s="201">
        <f t="shared" si="5"/>
        <v>4.4005890123510229E-2</v>
      </c>
      <c r="Q77" s="201">
        <f t="shared" si="5"/>
        <v>4.5162148970393216E-2</v>
      </c>
    </row>
    <row r="78" spans="1:17" x14ac:dyDescent="0.25">
      <c r="A78" s="127" t="s">
        <v>324</v>
      </c>
      <c r="B78" s="200">
        <f t="shared" ref="B78:Q78" si="6">IF(B$15=0,0,B$15/B$5)</f>
        <v>0.21934697009591506</v>
      </c>
      <c r="C78" s="200">
        <f t="shared" si="6"/>
        <v>0.15901820495704561</v>
      </c>
      <c r="D78" s="200">
        <f t="shared" si="6"/>
        <v>0.17398197557155495</v>
      </c>
      <c r="E78" s="200">
        <f t="shared" si="6"/>
        <v>0.21367808773479136</v>
      </c>
      <c r="F78" s="200">
        <f t="shared" si="6"/>
        <v>0.23549895120005884</v>
      </c>
      <c r="G78" s="200">
        <f t="shared" si="6"/>
        <v>0.16084949569878962</v>
      </c>
      <c r="H78" s="200">
        <f t="shared" si="6"/>
        <v>0.12125544127690678</v>
      </c>
      <c r="I78" s="200">
        <f t="shared" si="6"/>
        <v>0.15313845771201037</v>
      </c>
      <c r="J78" s="200">
        <f t="shared" si="6"/>
        <v>0.25909010999390819</v>
      </c>
      <c r="K78" s="200">
        <f t="shared" si="6"/>
        <v>0.11374679579682813</v>
      </c>
      <c r="L78" s="200">
        <f t="shared" si="6"/>
        <v>9.1428359250337127E-2</v>
      </c>
      <c r="M78" s="200">
        <f t="shared" si="6"/>
        <v>9.3928559246879678E-2</v>
      </c>
      <c r="N78" s="200">
        <f t="shared" si="6"/>
        <v>8.3736273866394512E-2</v>
      </c>
      <c r="O78" s="200">
        <f t="shared" si="6"/>
        <v>8.7747328317186776E-2</v>
      </c>
      <c r="P78" s="200">
        <f t="shared" si="6"/>
        <v>7.9024356599283835E-2</v>
      </c>
      <c r="Q78" s="200">
        <f t="shared" si="6"/>
        <v>7.3161800211173175E-2</v>
      </c>
    </row>
    <row r="79" spans="1:17" x14ac:dyDescent="0.25">
      <c r="A79" s="127" t="s">
        <v>323</v>
      </c>
      <c r="B79" s="200">
        <f t="shared" ref="B79:Q79" si="7">IF(B$26=0,0,B$26/B$5)</f>
        <v>0.25369122591054516</v>
      </c>
      <c r="C79" s="200">
        <f t="shared" si="7"/>
        <v>0.26117707180809113</v>
      </c>
      <c r="D79" s="200">
        <f t="shared" si="7"/>
        <v>0.19419367967328988</v>
      </c>
      <c r="E79" s="200">
        <f t="shared" si="7"/>
        <v>0.22674730275081864</v>
      </c>
      <c r="F79" s="200">
        <f t="shared" si="7"/>
        <v>0.23008382371726979</v>
      </c>
      <c r="G79" s="200">
        <f t="shared" si="7"/>
        <v>0.2354791852001428</v>
      </c>
      <c r="H79" s="200">
        <f t="shared" si="7"/>
        <v>0.32403710140149372</v>
      </c>
      <c r="I79" s="200">
        <f t="shared" si="7"/>
        <v>0.22790409465587744</v>
      </c>
      <c r="J79" s="200">
        <f t="shared" si="7"/>
        <v>0.30549500550585357</v>
      </c>
      <c r="K79" s="200">
        <f t="shared" si="7"/>
        <v>0.32622684486555575</v>
      </c>
      <c r="L79" s="200">
        <f t="shared" si="7"/>
        <v>0.32122059400993214</v>
      </c>
      <c r="M79" s="200">
        <f t="shared" si="7"/>
        <v>0.27478918444916878</v>
      </c>
      <c r="N79" s="200">
        <f t="shared" si="7"/>
        <v>0.27173181555037168</v>
      </c>
      <c r="O79" s="200">
        <f t="shared" si="7"/>
        <v>0.26301090452196008</v>
      </c>
      <c r="P79" s="200">
        <f t="shared" si="7"/>
        <v>0.26776236316206653</v>
      </c>
      <c r="Q79" s="200">
        <f t="shared" si="7"/>
        <v>0.26524576267729877</v>
      </c>
    </row>
    <row r="80" spans="1:17" x14ac:dyDescent="0.25">
      <c r="A80" s="142" t="s">
        <v>332</v>
      </c>
      <c r="B80" s="199">
        <f t="shared" ref="B80:Q80" si="8">IF(B$27=0,0,B$27/B$5)</f>
        <v>0.24080074782055014</v>
      </c>
      <c r="C80" s="199">
        <f t="shared" si="8"/>
        <v>0.25087174733797812</v>
      </c>
      <c r="D80" s="199">
        <f t="shared" si="8"/>
        <v>0.18424841073275747</v>
      </c>
      <c r="E80" s="199">
        <f t="shared" si="8"/>
        <v>0.21278418309186672</v>
      </c>
      <c r="F80" s="199">
        <f t="shared" si="8"/>
        <v>0.2144822436307828</v>
      </c>
      <c r="G80" s="199">
        <f t="shared" si="8"/>
        <v>0.22358949955888766</v>
      </c>
      <c r="H80" s="199">
        <f t="shared" si="8"/>
        <v>0.31682304493899138</v>
      </c>
      <c r="I80" s="199">
        <f t="shared" si="8"/>
        <v>0.21991270204829774</v>
      </c>
      <c r="J80" s="199">
        <f t="shared" si="8"/>
        <v>0.2940614750031651</v>
      </c>
      <c r="K80" s="199">
        <f t="shared" si="8"/>
        <v>0.31647313884821432</v>
      </c>
      <c r="L80" s="199">
        <f t="shared" si="8"/>
        <v>0.31249213274133797</v>
      </c>
      <c r="M80" s="199">
        <f t="shared" si="8"/>
        <v>0.26737141392381153</v>
      </c>
      <c r="N80" s="199">
        <f t="shared" si="8"/>
        <v>0.26461905718390039</v>
      </c>
      <c r="O80" s="199">
        <f t="shared" si="8"/>
        <v>0.25496020510877465</v>
      </c>
      <c r="P80" s="199">
        <f t="shared" si="8"/>
        <v>0.25964755277124507</v>
      </c>
      <c r="Q80" s="199">
        <f t="shared" si="8"/>
        <v>0.25769312201129546</v>
      </c>
    </row>
    <row r="81" spans="1:17" x14ac:dyDescent="0.25">
      <c r="A81" s="142" t="s">
        <v>331</v>
      </c>
      <c r="B81" s="199">
        <f t="shared" ref="B81:Q81" si="9">IF(B$33=0,0,B$33/B$5)</f>
        <v>1.2890478089995031E-2</v>
      </c>
      <c r="C81" s="199">
        <f t="shared" si="9"/>
        <v>1.0305324470113061E-2</v>
      </c>
      <c r="D81" s="199">
        <f t="shared" si="9"/>
        <v>9.9452689405324281E-3</v>
      </c>
      <c r="E81" s="199">
        <f t="shared" si="9"/>
        <v>1.3963119658951903E-2</v>
      </c>
      <c r="F81" s="199">
        <f t="shared" si="9"/>
        <v>1.5601580086486974E-2</v>
      </c>
      <c r="G81" s="199">
        <f t="shared" si="9"/>
        <v>1.1889685641255161E-2</v>
      </c>
      <c r="H81" s="199">
        <f t="shared" si="9"/>
        <v>7.2140564625023185E-3</v>
      </c>
      <c r="I81" s="199">
        <f t="shared" si="9"/>
        <v>7.9913926075797261E-3</v>
      </c>
      <c r="J81" s="199">
        <f t="shared" si="9"/>
        <v>1.1433530502688484E-2</v>
      </c>
      <c r="K81" s="199">
        <f t="shared" si="9"/>
        <v>9.7537060173414365E-3</v>
      </c>
      <c r="L81" s="199">
        <f t="shared" si="9"/>
        <v>8.7284612685941676E-3</v>
      </c>
      <c r="M81" s="199">
        <f t="shared" si="9"/>
        <v>7.4177705253572123E-3</v>
      </c>
      <c r="N81" s="199">
        <f t="shared" si="9"/>
        <v>7.1127583664712356E-3</v>
      </c>
      <c r="O81" s="199">
        <f t="shared" si="9"/>
        <v>8.0506994131854127E-3</v>
      </c>
      <c r="P81" s="199">
        <f t="shared" si="9"/>
        <v>8.1148103908215228E-3</v>
      </c>
      <c r="Q81" s="199">
        <f t="shared" si="9"/>
        <v>7.5526406660033074E-3</v>
      </c>
    </row>
    <row r="82" spans="1:17" x14ac:dyDescent="0.25">
      <c r="A82" s="127" t="s">
        <v>322</v>
      </c>
      <c r="B82" s="200">
        <f t="shared" ref="B82:Q82" si="10">IF(B$34=0,0,B$34/B$5)</f>
        <v>2.2433674714689447E-2</v>
      </c>
      <c r="C82" s="200">
        <f t="shared" si="10"/>
        <v>1.7777458557022278E-2</v>
      </c>
      <c r="D82" s="200">
        <f t="shared" si="10"/>
        <v>1.6907861438354748E-2</v>
      </c>
      <c r="E82" s="200">
        <f t="shared" si="10"/>
        <v>2.3450562578501366E-2</v>
      </c>
      <c r="F82" s="200">
        <f t="shared" si="10"/>
        <v>2.7358736515227494E-2</v>
      </c>
      <c r="G82" s="200">
        <f t="shared" si="10"/>
        <v>1.9779113462511433E-2</v>
      </c>
      <c r="H82" s="200">
        <f t="shared" si="10"/>
        <v>1.2199178804763582E-2</v>
      </c>
      <c r="I82" s="200">
        <f t="shared" si="10"/>
        <v>1.3358887218547135E-2</v>
      </c>
      <c r="J82" s="200">
        <f t="shared" si="10"/>
        <v>2.0009577557235848E-2</v>
      </c>
      <c r="K82" s="200">
        <f t="shared" si="10"/>
        <v>1.6548074067009491E-2</v>
      </c>
      <c r="L82" s="200">
        <f t="shared" si="10"/>
        <v>1.4707152839914804E-2</v>
      </c>
      <c r="M82" s="200">
        <f t="shared" si="10"/>
        <v>1.2329150088131742E-2</v>
      </c>
      <c r="N82" s="200">
        <f t="shared" si="10"/>
        <v>1.1793863450956935E-2</v>
      </c>
      <c r="O82" s="200">
        <f t="shared" si="10"/>
        <v>1.3404544159707531E-2</v>
      </c>
      <c r="P82" s="200">
        <f t="shared" si="10"/>
        <v>1.3555131273235838E-2</v>
      </c>
      <c r="Q82" s="200">
        <f t="shared" si="10"/>
        <v>1.2356836292778908E-2</v>
      </c>
    </row>
    <row r="83" spans="1:17" x14ac:dyDescent="0.25">
      <c r="A83" s="142" t="s">
        <v>330</v>
      </c>
      <c r="B83" s="199">
        <f t="shared" ref="B83:Q83" si="11">IF(B$35=0,0,B$35/B$5)</f>
        <v>1.1493408673957593E-2</v>
      </c>
      <c r="C83" s="199">
        <f t="shared" si="11"/>
        <v>9.1929761441517533E-3</v>
      </c>
      <c r="D83" s="199">
        <f t="shared" si="11"/>
        <v>8.821163337173114E-3</v>
      </c>
      <c r="E83" s="199">
        <f t="shared" si="11"/>
        <v>1.2413174096258283E-2</v>
      </c>
      <c r="F83" s="199">
        <f t="shared" si="11"/>
        <v>1.3923564261674907E-2</v>
      </c>
      <c r="G83" s="199">
        <f t="shared" si="11"/>
        <v>1.0043714080374489E-2</v>
      </c>
      <c r="H83" s="199">
        <f t="shared" si="11"/>
        <v>6.4487898437122102E-3</v>
      </c>
      <c r="I83" s="199">
        <f t="shared" si="11"/>
        <v>6.914710065040618E-3</v>
      </c>
      <c r="J83" s="199">
        <f t="shared" si="11"/>
        <v>1.0191465536677378E-2</v>
      </c>
      <c r="K83" s="199">
        <f t="shared" si="11"/>
        <v>8.6864242590315183E-3</v>
      </c>
      <c r="L83" s="199">
        <f t="shared" si="11"/>
        <v>7.7273409908506733E-3</v>
      </c>
      <c r="M83" s="199">
        <f t="shared" si="11"/>
        <v>6.4332372879306356E-3</v>
      </c>
      <c r="N83" s="199">
        <f t="shared" si="11"/>
        <v>6.188443956924616E-3</v>
      </c>
      <c r="O83" s="199">
        <f t="shared" si="11"/>
        <v>6.9407871991434269E-3</v>
      </c>
      <c r="P83" s="199">
        <f t="shared" si="11"/>
        <v>7.0103720191950682E-3</v>
      </c>
      <c r="Q83" s="199">
        <f t="shared" si="11"/>
        <v>6.4930753705499215E-3</v>
      </c>
    </row>
    <row r="84" spans="1:17" x14ac:dyDescent="0.25">
      <c r="A84" s="142" t="s">
        <v>329</v>
      </c>
      <c r="B84" s="199">
        <f t="shared" ref="B84:Q84" si="12">IF(B$41=0,0,B$41/B$5)</f>
        <v>9.3403767642680699E-3</v>
      </c>
      <c r="C84" s="199">
        <f t="shared" si="12"/>
        <v>7.3054469888073582E-3</v>
      </c>
      <c r="D84" s="199">
        <f t="shared" si="12"/>
        <v>6.8523506224906902E-3</v>
      </c>
      <c r="E84" s="199">
        <f t="shared" si="12"/>
        <v>9.3043693302477318E-3</v>
      </c>
      <c r="F84" s="199">
        <f t="shared" si="12"/>
        <v>1.1498797163195403E-2</v>
      </c>
      <c r="G84" s="199">
        <f t="shared" si="12"/>
        <v>8.2597224968293578E-3</v>
      </c>
      <c r="H84" s="199">
        <f t="shared" si="12"/>
        <v>4.8550232893064408E-3</v>
      </c>
      <c r="I84" s="199">
        <f t="shared" si="12"/>
        <v>5.4523331545781812E-3</v>
      </c>
      <c r="J84" s="199">
        <f t="shared" si="12"/>
        <v>8.3990503910623075E-3</v>
      </c>
      <c r="K84" s="199">
        <f t="shared" si="12"/>
        <v>6.6510779770513478E-3</v>
      </c>
      <c r="L84" s="199">
        <f t="shared" si="12"/>
        <v>5.8964872829650695E-3</v>
      </c>
      <c r="M84" s="199">
        <f t="shared" si="12"/>
        <v>4.975263353692274E-3</v>
      </c>
      <c r="N84" s="199">
        <f t="shared" si="12"/>
        <v>4.7226263379407914E-3</v>
      </c>
      <c r="O84" s="199">
        <f t="shared" si="12"/>
        <v>5.464552154561938E-3</v>
      </c>
      <c r="P84" s="199">
        <f t="shared" si="12"/>
        <v>5.5375973757789453E-3</v>
      </c>
      <c r="Q84" s="199">
        <f t="shared" si="12"/>
        <v>4.9263721980744085E-3</v>
      </c>
    </row>
    <row r="85" spans="1:17" x14ac:dyDescent="0.25">
      <c r="A85" s="142" t="s">
        <v>328</v>
      </c>
      <c r="B85" s="199">
        <f t="shared" ref="B85:Q85" si="13">IF(B$52=0,0,B$52/B$5)</f>
        <v>1.5998892764637861E-3</v>
      </c>
      <c r="C85" s="199">
        <f t="shared" si="13"/>
        <v>1.279035424063165E-3</v>
      </c>
      <c r="D85" s="199">
        <f t="shared" si="13"/>
        <v>1.2343474786909413E-3</v>
      </c>
      <c r="E85" s="199">
        <f t="shared" si="13"/>
        <v>1.73301915199535E-3</v>
      </c>
      <c r="F85" s="199">
        <f t="shared" si="13"/>
        <v>1.9363750903571857E-3</v>
      </c>
      <c r="G85" s="199">
        <f t="shared" si="13"/>
        <v>1.4756768853075883E-3</v>
      </c>
      <c r="H85" s="199">
        <f t="shared" si="13"/>
        <v>8.9536567174493199E-4</v>
      </c>
      <c r="I85" s="199">
        <f t="shared" si="13"/>
        <v>9.918439989283366E-4</v>
      </c>
      <c r="J85" s="199">
        <f t="shared" si="13"/>
        <v>1.4190616294961604E-3</v>
      </c>
      <c r="K85" s="199">
        <f t="shared" si="13"/>
        <v>1.2105718309266275E-3</v>
      </c>
      <c r="L85" s="199">
        <f t="shared" si="13"/>
        <v>1.0833245660990596E-3</v>
      </c>
      <c r="M85" s="199">
        <f t="shared" si="13"/>
        <v>9.2064944650883159E-4</v>
      </c>
      <c r="N85" s="199">
        <f t="shared" si="13"/>
        <v>8.8279315609152793E-4</v>
      </c>
      <c r="O85" s="199">
        <f t="shared" si="13"/>
        <v>9.9920480600216438E-4</v>
      </c>
      <c r="P85" s="199">
        <f t="shared" si="13"/>
        <v>1.0071618782618219E-3</v>
      </c>
      <c r="Q85" s="199">
        <f t="shared" si="13"/>
        <v>9.3738872415457901E-4</v>
      </c>
    </row>
    <row r="86" spans="1:17" x14ac:dyDescent="0.25">
      <c r="A86" s="127" t="s">
        <v>321</v>
      </c>
      <c r="B86" s="200">
        <f t="shared" ref="B86:Q86" si="14">IF(B$53=0,0,B$53/B$5)</f>
        <v>2.9986238037618802E-2</v>
      </c>
      <c r="C86" s="200">
        <f t="shared" si="14"/>
        <v>2.3946518548870345E-2</v>
      </c>
      <c r="D86" s="200">
        <f t="shared" si="14"/>
        <v>2.3077985840332209E-2</v>
      </c>
      <c r="E86" s="200">
        <f t="shared" si="14"/>
        <v>3.235045329082311E-2</v>
      </c>
      <c r="F86" s="200">
        <f t="shared" si="14"/>
        <v>3.632413412458458E-2</v>
      </c>
      <c r="G86" s="200">
        <f t="shared" si="14"/>
        <v>2.7600900971743045E-2</v>
      </c>
      <c r="H86" s="200">
        <f t="shared" si="14"/>
        <v>1.6721604472992695E-2</v>
      </c>
      <c r="I86" s="200">
        <f t="shared" si="14"/>
        <v>1.8535354187209026E-2</v>
      </c>
      <c r="J86" s="200">
        <f t="shared" si="14"/>
        <v>2.6615463435398785E-2</v>
      </c>
      <c r="K86" s="200">
        <f t="shared" si="14"/>
        <v>2.2622303822468708E-2</v>
      </c>
      <c r="L86" s="200">
        <f t="shared" si="14"/>
        <v>2.0235461843801875E-2</v>
      </c>
      <c r="M86" s="200">
        <f t="shared" si="14"/>
        <v>1.7191081753383849E-2</v>
      </c>
      <c r="N86" s="200">
        <f t="shared" si="14"/>
        <v>1.6476458344309521E-2</v>
      </c>
      <c r="O86" s="200">
        <f t="shared" si="14"/>
        <v>1.8668361591971133E-2</v>
      </c>
      <c r="P86" s="200">
        <f t="shared" si="14"/>
        <v>1.8821781846400501E-2</v>
      </c>
      <c r="Q86" s="200">
        <f t="shared" si="14"/>
        <v>1.7481203615222807E-2</v>
      </c>
    </row>
    <row r="87" spans="1:17" x14ac:dyDescent="0.25">
      <c r="A87" s="142" t="s">
        <v>327</v>
      </c>
      <c r="B87" s="199">
        <f t="shared" ref="B87:Q87" si="15">IF(B$54=0,0,B$54/B$5)</f>
        <v>4.2710313412171836E-3</v>
      </c>
      <c r="C87" s="199">
        <f t="shared" si="15"/>
        <v>3.4144865292022862E-3</v>
      </c>
      <c r="D87" s="199">
        <f t="shared" si="15"/>
        <v>3.2951885139788635E-3</v>
      </c>
      <c r="E87" s="199">
        <f t="shared" si="15"/>
        <v>4.6264321050153044E-3</v>
      </c>
      <c r="F87" s="199">
        <f t="shared" si="15"/>
        <v>5.1693069145057188E-3</v>
      </c>
      <c r="G87" s="199">
        <f t="shared" si="15"/>
        <v>3.9394365093746719E-3</v>
      </c>
      <c r="H87" s="199">
        <f t="shared" si="15"/>
        <v>2.3902496892316302E-3</v>
      </c>
      <c r="I87" s="199">
        <f t="shared" si="15"/>
        <v>2.6478062371818115E-3</v>
      </c>
      <c r="J87" s="199">
        <f t="shared" si="15"/>
        <v>3.7882975927515813E-3</v>
      </c>
      <c r="K87" s="199">
        <f t="shared" si="15"/>
        <v>3.2317175361724674E-3</v>
      </c>
      <c r="L87" s="199">
        <f t="shared" si="15"/>
        <v>2.8920208683105852E-3</v>
      </c>
      <c r="M87" s="199">
        <f t="shared" si="15"/>
        <v>2.4577467317017042E-3</v>
      </c>
      <c r="N87" s="199">
        <f t="shared" si="15"/>
        <v>2.35668636132914E-3</v>
      </c>
      <c r="O87" s="199">
        <f t="shared" si="15"/>
        <v>2.6674564955912312E-3</v>
      </c>
      <c r="P87" s="199">
        <f t="shared" si="15"/>
        <v>2.6886985312153727E-3</v>
      </c>
      <c r="Q87" s="199">
        <f t="shared" si="15"/>
        <v>2.5024335612880266E-3</v>
      </c>
    </row>
    <row r="88" spans="1:17" x14ac:dyDescent="0.25">
      <c r="A88" s="142" t="s">
        <v>326</v>
      </c>
      <c r="B88" s="199">
        <f t="shared" ref="B88:Q88" si="16">IF(B$55=0,0,B$55/B$5)</f>
        <v>1.5045604650447859E-3</v>
      </c>
      <c r="C88" s="199">
        <f t="shared" si="16"/>
        <v>1.1767712369899611E-3</v>
      </c>
      <c r="D88" s="199">
        <f t="shared" si="16"/>
        <v>1.1037858642560243E-3</v>
      </c>
      <c r="E88" s="199">
        <f t="shared" si="16"/>
        <v>1.4987603390924837E-3</v>
      </c>
      <c r="F88" s="199">
        <f t="shared" si="16"/>
        <v>1.8522417289950348E-3</v>
      </c>
      <c r="G88" s="199">
        <f t="shared" si="16"/>
        <v>1.330487220655952E-3</v>
      </c>
      <c r="H88" s="199">
        <f t="shared" si="16"/>
        <v>7.820536882309128E-4</v>
      </c>
      <c r="I88" s="199">
        <f t="shared" si="16"/>
        <v>8.7826916554517391E-4</v>
      </c>
      <c r="J88" s="199">
        <f t="shared" si="16"/>
        <v>1.352930345449673E-3</v>
      </c>
      <c r="K88" s="199">
        <f t="shared" si="16"/>
        <v>1.0713645955357422E-3</v>
      </c>
      <c r="L88" s="199">
        <f t="shared" si="16"/>
        <v>9.4981411055357866E-4</v>
      </c>
      <c r="M88" s="199">
        <f t="shared" si="16"/>
        <v>8.0142211969306089E-4</v>
      </c>
      <c r="N88" s="199">
        <f t="shared" si="16"/>
        <v>7.6072700904605839E-4</v>
      </c>
      <c r="O88" s="199">
        <f t="shared" si="16"/>
        <v>8.80237418514184E-4</v>
      </c>
      <c r="P88" s="199">
        <f t="shared" si="16"/>
        <v>8.9200364109569611E-4</v>
      </c>
      <c r="Q88" s="199">
        <f t="shared" si="16"/>
        <v>7.9354666651922307E-4</v>
      </c>
    </row>
    <row r="89" spans="1:17" x14ac:dyDescent="0.25">
      <c r="A89" s="142" t="s">
        <v>325</v>
      </c>
      <c r="B89" s="199">
        <f t="shared" ref="B89:Q89" si="17">IF(B$66=0,0,B$66/B$5)</f>
        <v>2.4210646231356835E-2</v>
      </c>
      <c r="C89" s="199">
        <f t="shared" si="17"/>
        <v>1.9355260782678099E-2</v>
      </c>
      <c r="D89" s="199">
        <f t="shared" si="17"/>
        <v>1.8679011462097321E-2</v>
      </c>
      <c r="E89" s="199">
        <f t="shared" si="17"/>
        <v>2.6225260846715327E-2</v>
      </c>
      <c r="F89" s="199">
        <f t="shared" si="17"/>
        <v>2.9302585481083828E-2</v>
      </c>
      <c r="G89" s="199">
        <f t="shared" si="17"/>
        <v>2.2330977241712423E-2</v>
      </c>
      <c r="H89" s="199">
        <f t="shared" si="17"/>
        <v>1.3549301095530151E-2</v>
      </c>
      <c r="I89" s="199">
        <f t="shared" si="17"/>
        <v>1.5009278784482043E-2</v>
      </c>
      <c r="J89" s="199">
        <f t="shared" si="17"/>
        <v>2.1474235497197531E-2</v>
      </c>
      <c r="K89" s="199">
        <f t="shared" si="17"/>
        <v>1.8319221690760498E-2</v>
      </c>
      <c r="L89" s="199">
        <f t="shared" si="17"/>
        <v>1.639362686493771E-2</v>
      </c>
      <c r="M89" s="199">
        <f t="shared" si="17"/>
        <v>1.3931912901989085E-2</v>
      </c>
      <c r="N89" s="199">
        <f t="shared" si="17"/>
        <v>1.3359044973934323E-2</v>
      </c>
      <c r="O89" s="199">
        <f t="shared" si="17"/>
        <v>1.5120667677865716E-2</v>
      </c>
      <c r="P89" s="199">
        <f t="shared" si="17"/>
        <v>1.5241079674089428E-2</v>
      </c>
      <c r="Q89" s="199">
        <f t="shared" si="17"/>
        <v>1.4185223387415557E-2</v>
      </c>
    </row>
    <row r="90" spans="1:17" x14ac:dyDescent="0.25">
      <c r="A90" s="127" t="s">
        <v>320</v>
      </c>
      <c r="B90" s="200">
        <f t="shared" ref="B90:Q90" si="18">IF(B$67=0,0,B$67/B$5)</f>
        <v>0.1530018815463538</v>
      </c>
      <c r="C90" s="200">
        <f t="shared" si="18"/>
        <v>0.16127491305338801</v>
      </c>
      <c r="D90" s="200">
        <f t="shared" si="18"/>
        <v>0.1777856129243145</v>
      </c>
      <c r="E90" s="200">
        <f t="shared" si="18"/>
        <v>0.14983611880299538</v>
      </c>
      <c r="F90" s="200">
        <f t="shared" si="18"/>
        <v>0.12709056787861217</v>
      </c>
      <c r="G90" s="200">
        <f t="shared" si="18"/>
        <v>0.16792360817441671</v>
      </c>
      <c r="H90" s="200">
        <f t="shared" si="18"/>
        <v>0.20825135732836678</v>
      </c>
      <c r="I90" s="200">
        <f t="shared" si="18"/>
        <v>0.23903995756392318</v>
      </c>
      <c r="J90" s="200">
        <f t="shared" si="18"/>
        <v>0.14903684888251179</v>
      </c>
      <c r="K90" s="200">
        <f t="shared" si="18"/>
        <v>0.16781299114086792</v>
      </c>
      <c r="L90" s="200">
        <f t="shared" si="18"/>
        <v>0.17743464198613451</v>
      </c>
      <c r="M90" s="200">
        <f t="shared" si="18"/>
        <v>0.21065684975160268</v>
      </c>
      <c r="N90" s="200">
        <f t="shared" si="18"/>
        <v>0.24453131860030911</v>
      </c>
      <c r="O90" s="200">
        <f t="shared" si="18"/>
        <v>0.22639243695737568</v>
      </c>
      <c r="P90" s="200">
        <f t="shared" si="18"/>
        <v>0.23581721665367411</v>
      </c>
      <c r="Q90" s="200">
        <f t="shared" si="18"/>
        <v>0.24616288968296859</v>
      </c>
    </row>
    <row r="91" spans="1:17" x14ac:dyDescent="0.25">
      <c r="A91" s="72" t="s">
        <v>319</v>
      </c>
      <c r="B91" s="71">
        <f t="shared" ref="B91:Q91" si="19">IF(B$68=0,0,B$68/B$5)</f>
        <v>0.19958071208045453</v>
      </c>
      <c r="C91" s="71">
        <f t="shared" si="19"/>
        <v>0.24141935702973807</v>
      </c>
      <c r="D91" s="71">
        <f t="shared" si="19"/>
        <v>0.28934976494339998</v>
      </c>
      <c r="E91" s="71">
        <f t="shared" si="19"/>
        <v>0.24082538177393586</v>
      </c>
      <c r="F91" s="71">
        <f t="shared" si="19"/>
        <v>0.23844846798867927</v>
      </c>
      <c r="G91" s="71">
        <f t="shared" si="19"/>
        <v>0.27293934258082048</v>
      </c>
      <c r="H91" s="71">
        <f t="shared" si="19"/>
        <v>0.18393674515523314</v>
      </c>
      <c r="I91" s="71">
        <f t="shared" si="19"/>
        <v>0.22670420018777585</v>
      </c>
      <c r="J91" s="71">
        <f t="shared" si="19"/>
        <v>0.11929846299986852</v>
      </c>
      <c r="K91" s="71">
        <f t="shared" si="19"/>
        <v>0.23004468554455595</v>
      </c>
      <c r="L91" s="71">
        <f t="shared" si="19"/>
        <v>0.24725465395962354</v>
      </c>
      <c r="M91" s="71">
        <f t="shared" si="19"/>
        <v>0.26393260661445289</v>
      </c>
      <c r="N91" s="71">
        <f t="shared" si="19"/>
        <v>0.24262210468363329</v>
      </c>
      <c r="O91" s="71">
        <f t="shared" si="19"/>
        <v>0.26594813954603835</v>
      </c>
      <c r="P91" s="71">
        <f t="shared" si="19"/>
        <v>0.25986405405815594</v>
      </c>
      <c r="Q91" s="71">
        <f t="shared" si="19"/>
        <v>0.25985499978858417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0.2263238215311513</v>
      </c>
      <c r="C95" s="253">
        <f>IF(C$5=0,0,C$5/OIS_fec!C$5)</f>
        <v>0.22641046330192457</v>
      </c>
      <c r="D95" s="253">
        <f>IF(D$5=0,0,D$5/OIS_fec!D$5)</f>
        <v>0.23392068995957777</v>
      </c>
      <c r="E95" s="253">
        <f>IF(E$5=0,0,E$5/OIS_fec!E$5)</f>
        <v>0.22757846934480527</v>
      </c>
      <c r="F95" s="253">
        <f>IF(F$5=0,0,F$5/OIS_fec!F$5)</f>
        <v>0.23225339883118298</v>
      </c>
      <c r="G95" s="253">
        <f>IF(G$5=0,0,G$5/OIS_fec!G$5)</f>
        <v>0.23315514917663915</v>
      </c>
      <c r="H95" s="253">
        <f>IF(H$5=0,0,H$5/OIS_fec!H$5)</f>
        <v>0.22426123798037093</v>
      </c>
      <c r="I95" s="253">
        <f>IF(I$5=0,0,I$5/OIS_fec!I$5)</f>
        <v>0.23755699890771012</v>
      </c>
      <c r="J95" s="253">
        <f>IF(J$5=0,0,J$5/OIS_fec!J$5)</f>
        <v>0.2332123728863193</v>
      </c>
      <c r="K95" s="253">
        <f>IF(K$5=0,0,K$5/OIS_fec!K$5)</f>
        <v>0.23300960646726049</v>
      </c>
      <c r="L95" s="253">
        <f>IF(L$5=0,0,L$5/OIS_fec!L$5)</f>
        <v>0.23391242597190653</v>
      </c>
      <c r="M95" s="253">
        <f>IF(M$5=0,0,M$5/OIS_fec!M$5)</f>
        <v>0.23787096908112876</v>
      </c>
      <c r="N95" s="253">
        <f>IF(N$5=0,0,N$5/OIS_fec!N$5)</f>
        <v>0.23618757193424408</v>
      </c>
      <c r="O95" s="253">
        <f>IF(O$5=0,0,O$5/OIS_fec!O$5)</f>
        <v>0.2391860951424932</v>
      </c>
      <c r="P95" s="253">
        <f>IF(P$5=0,0,P$5/OIS_fec!P$5)</f>
        <v>0.23817466710361532</v>
      </c>
      <c r="Q95" s="253">
        <f>IF(Q$5=0,0,Q$5/OIS_fec!Q$5)</f>
        <v>0.2370442084381347</v>
      </c>
    </row>
    <row r="96" spans="1:17" x14ac:dyDescent="0.25">
      <c r="A96" s="132" t="s">
        <v>83</v>
      </c>
      <c r="B96" s="282">
        <f>IF(B$6=0,0,B$6/OIS_fec!B$6)</f>
        <v>0.28976623054608797</v>
      </c>
      <c r="C96" s="282">
        <f>IF(C$6=0,0,C$6/OIS_fec!C$6)</f>
        <v>0.28976623054608791</v>
      </c>
      <c r="D96" s="282">
        <f>IF(D$6=0,0,D$6/OIS_fec!D$6)</f>
        <v>0.29041212755722573</v>
      </c>
      <c r="E96" s="282">
        <f>IF(E$6=0,0,E$6/OIS_fec!E$6)</f>
        <v>0.29041212755722573</v>
      </c>
      <c r="F96" s="282">
        <f>IF(F$6=0,0,F$6/OIS_fec!F$6)</f>
        <v>0.29041212755722573</v>
      </c>
      <c r="G96" s="282">
        <f>IF(G$6=0,0,G$6/OIS_fec!G$6)</f>
        <v>0.29716758803754145</v>
      </c>
      <c r="H96" s="282">
        <f>IF(H$6=0,0,H$6/OIS_fec!H$6)</f>
        <v>0.30585278296074991</v>
      </c>
      <c r="I96" s="282">
        <f>IF(I$6=0,0,I$6/OIS_fec!I$6)</f>
        <v>0.30817669597704123</v>
      </c>
      <c r="J96" s="282">
        <f>IF(J$6=0,0,J$6/OIS_fec!J$6)</f>
        <v>0.31207875245162114</v>
      </c>
      <c r="K96" s="282">
        <f>IF(K$6=0,0,K$6/OIS_fec!K$6)</f>
        <v>0.3120787524516212</v>
      </c>
      <c r="L96" s="282">
        <f>IF(L$6=0,0,L$6/OIS_fec!L$6)</f>
        <v>0.31207875245162109</v>
      </c>
      <c r="M96" s="282">
        <f>IF(M$6=0,0,M$6/OIS_fec!M$6)</f>
        <v>0.31207875245162114</v>
      </c>
      <c r="N96" s="282">
        <f>IF(N$6=0,0,N$6/OIS_fec!N$6)</f>
        <v>0.31207875245162109</v>
      </c>
      <c r="O96" s="282">
        <f>IF(O$6=0,0,O$6/OIS_fec!O$6)</f>
        <v>0.31207875245162109</v>
      </c>
      <c r="P96" s="282">
        <f>IF(P$6=0,0,P$6/OIS_fec!P$6)</f>
        <v>0.31207875245162114</v>
      </c>
      <c r="Q96" s="282">
        <f>IF(Q$6=0,0,Q$6/OIS_fec!Q$6)</f>
        <v>0.31207875245162114</v>
      </c>
    </row>
    <row r="97" spans="1:17" x14ac:dyDescent="0.25">
      <c r="A97" s="76" t="s">
        <v>82</v>
      </c>
      <c r="B97" s="281">
        <f>IF(B$7=0,0,B$7/OIS_fec!B$7)</f>
        <v>7.5866648628487257E-2</v>
      </c>
      <c r="C97" s="281">
        <f>IF(C$7=0,0,C$7/OIS_fec!C$7)</f>
        <v>7.5866648628487257E-2</v>
      </c>
      <c r="D97" s="281">
        <f>IF(D$7=0,0,D$7/OIS_fec!D$7)</f>
        <v>7.6035757504638327E-2</v>
      </c>
      <c r="E97" s="281">
        <f>IF(E$7=0,0,E$7/OIS_fec!E$7)</f>
        <v>7.6035757504638327E-2</v>
      </c>
      <c r="F97" s="281">
        <f>IF(F$7=0,0,F$7/OIS_fec!F$7)</f>
        <v>7.6035757504638313E-2</v>
      </c>
      <c r="G97" s="281">
        <f>IF(G$7=0,0,G$7/OIS_fec!G$7)</f>
        <v>7.7804473429947715E-2</v>
      </c>
      <c r="H97" s="281">
        <f>IF(H$7=0,0,H$7/OIS_fec!H$7)</f>
        <v>8.0078432787693457E-2</v>
      </c>
      <c r="I97" s="281">
        <f>IF(I$7=0,0,I$7/OIS_fec!I$7)</f>
        <v>8.0686880127874797E-2</v>
      </c>
      <c r="J97" s="281">
        <f>IF(J$7=0,0,J$7/OIS_fec!J$7)</f>
        <v>8.1708517283203622E-2</v>
      </c>
      <c r="K97" s="281">
        <f>IF(K$7=0,0,K$7/OIS_fec!K$7)</f>
        <v>8.1708517283203635E-2</v>
      </c>
      <c r="L97" s="281">
        <f>IF(L$7=0,0,L$7/OIS_fec!L$7)</f>
        <v>8.1708517283203635E-2</v>
      </c>
      <c r="M97" s="281">
        <f>IF(M$7=0,0,M$7/OIS_fec!M$7)</f>
        <v>8.1708517283203622E-2</v>
      </c>
      <c r="N97" s="281">
        <f>IF(N$7=0,0,N$7/OIS_fec!N$7)</f>
        <v>8.1708517283203635E-2</v>
      </c>
      <c r="O97" s="281">
        <f>IF(O$7=0,0,O$7/OIS_fec!O$7)</f>
        <v>8.1708517283203622E-2</v>
      </c>
      <c r="P97" s="281">
        <f>IF(P$7=0,0,P$7/OIS_fec!P$7)</f>
        <v>8.1708517283203635E-2</v>
      </c>
      <c r="Q97" s="281">
        <f>IF(Q$7=0,0,Q$7/OIS_fec!Q$7)</f>
        <v>8.1708517283203635E-2</v>
      </c>
    </row>
    <row r="98" spans="1:17" x14ac:dyDescent="0.25">
      <c r="A98" s="76" t="s">
        <v>81</v>
      </c>
      <c r="B98" s="281">
        <f>IF(B$8=0,0,B$8/OIS_fec!B$8)</f>
        <v>0.41603072503845978</v>
      </c>
      <c r="C98" s="281">
        <f>IF(C$8=0,0,C$8/OIS_fec!C$8)</f>
        <v>0.41603072503845978</v>
      </c>
      <c r="D98" s="281">
        <f>IF(D$8=0,0,D$8/OIS_fec!D$8)</f>
        <v>0.41695806913006561</v>
      </c>
      <c r="E98" s="281">
        <f>IF(E$8=0,0,E$8/OIS_fec!E$8)</f>
        <v>0.41695806913006567</v>
      </c>
      <c r="F98" s="281">
        <f>IF(F$8=0,0,F$8/OIS_fec!F$8)</f>
        <v>0.41695806913006561</v>
      </c>
      <c r="G98" s="281">
        <f>IF(G$8=0,0,G$8/OIS_fec!G$8)</f>
        <v>0.42665719492639403</v>
      </c>
      <c r="H98" s="281">
        <f>IF(H$8=0,0,H$8/OIS_fec!H$8)</f>
        <v>0.43912692935401598</v>
      </c>
      <c r="I98" s="281">
        <f>IF(I$8=0,0,I$8/OIS_fec!I$8)</f>
        <v>0.44246347832065003</v>
      </c>
      <c r="J98" s="281">
        <f>IF(J$8=0,0,J$8/OIS_fec!J$8)</f>
        <v>0.44806584054623128</v>
      </c>
      <c r="K98" s="281">
        <f>IF(K$8=0,0,K$8/OIS_fec!K$8)</f>
        <v>0.44806584054623128</v>
      </c>
      <c r="L98" s="281">
        <f>IF(L$8=0,0,L$8/OIS_fec!L$8)</f>
        <v>0.44806584054623128</v>
      </c>
      <c r="M98" s="281">
        <f>IF(M$8=0,0,M$8/OIS_fec!M$8)</f>
        <v>0.44806584054623128</v>
      </c>
      <c r="N98" s="281">
        <f>IF(N$8=0,0,N$8/OIS_fec!N$8)</f>
        <v>0.44806584054623133</v>
      </c>
      <c r="O98" s="281">
        <f>IF(O$8=0,0,O$8/OIS_fec!O$8)</f>
        <v>0.44806584054623133</v>
      </c>
      <c r="P98" s="281">
        <f>IF(P$8=0,0,P$8/OIS_fec!P$8)</f>
        <v>0.44806584054623122</v>
      </c>
      <c r="Q98" s="281">
        <f>IF(Q$8=0,0,Q$8/OIS_fec!Q$8)</f>
        <v>0.44806584054623122</v>
      </c>
    </row>
    <row r="99" spans="1:17" x14ac:dyDescent="0.25">
      <c r="A99" s="76" t="s">
        <v>80</v>
      </c>
      <c r="B99" s="281">
        <f>IF(B$9=0,0,B$9/OIS_fec!B$9)</f>
        <v>0.29122537918929087</v>
      </c>
      <c r="C99" s="281">
        <f>IF(C$9=0,0,C$9/OIS_fec!C$9)</f>
        <v>0.29122537918929098</v>
      </c>
      <c r="D99" s="281">
        <f>IF(D$9=0,0,D$9/OIS_fec!D$9)</f>
        <v>0.29187452868345842</v>
      </c>
      <c r="E99" s="281">
        <f>IF(E$9=0,0,E$9/OIS_fec!E$9)</f>
        <v>0.29187452868345842</v>
      </c>
      <c r="F99" s="281">
        <f>IF(F$9=0,0,F$9/OIS_fec!F$9)</f>
        <v>0.29187452868345848</v>
      </c>
      <c r="G99" s="281">
        <f>IF(G$9=0,0,G$9/OIS_fec!G$9)</f>
        <v>0.2986640070028283</v>
      </c>
      <c r="H99" s="281">
        <f>IF(H$9=0,0,H$9/OIS_fec!H$9)</f>
        <v>0.30739293714792332</v>
      </c>
      <c r="I99" s="281">
        <f>IF(I$9=0,0,I$9/OIS_fec!I$9)</f>
        <v>0.30972855247513703</v>
      </c>
      <c r="J99" s="281">
        <f>IF(J$9=0,0,J$9/OIS_fec!J$9)</f>
        <v>0.31365025816971004</v>
      </c>
      <c r="K99" s="281">
        <f>IF(K$9=0,0,K$9/OIS_fec!K$9)</f>
        <v>0.31365025816971009</v>
      </c>
      <c r="L99" s="281">
        <f>IF(L$9=0,0,L$9/OIS_fec!L$9)</f>
        <v>0.31365025816971004</v>
      </c>
      <c r="M99" s="281">
        <f>IF(M$9=0,0,M$9/OIS_fec!M$9)</f>
        <v>0.31365025816971004</v>
      </c>
      <c r="N99" s="281">
        <f>IF(N$9=0,0,N$9/OIS_fec!N$9)</f>
        <v>0.31365025816971004</v>
      </c>
      <c r="O99" s="281">
        <f>IF(O$9=0,0,O$9/OIS_fec!O$9)</f>
        <v>0.31365025816971004</v>
      </c>
      <c r="P99" s="281">
        <f>IF(P$9=0,0,P$9/OIS_fec!P$9)</f>
        <v>0.31365025816971004</v>
      </c>
      <c r="Q99" s="281">
        <f>IF(Q$9=0,0,Q$9/OIS_fec!Q$9)</f>
        <v>0.31365025816971004</v>
      </c>
    </row>
    <row r="100" spans="1:17" x14ac:dyDescent="0.25">
      <c r="A100" s="129" t="s">
        <v>79</v>
      </c>
      <c r="B100" s="280">
        <f>IF(B$10=0,0,B$10/OIS_fec!B$10)</f>
        <v>0.43329837176563413</v>
      </c>
      <c r="C100" s="280">
        <f>IF(C$10=0,0,C$10/OIS_fec!C$10)</f>
        <v>0.43231425952526215</v>
      </c>
      <c r="D100" s="280">
        <f>IF(D$10=0,0,D$10/OIS_fec!D$10)</f>
        <v>0.43215009211751232</v>
      </c>
      <c r="E100" s="280">
        <f>IF(E$10=0,0,E$10/OIS_fec!E$10)</f>
        <v>0.43576775729632966</v>
      </c>
      <c r="F100" s="280">
        <f>IF(F$10=0,0,F$10/OIS_fec!F$10)</f>
        <v>0.43706464043784038</v>
      </c>
      <c r="G100" s="280">
        <f>IF(G$10=0,0,G$10/OIS_fec!G$10)</f>
        <v>0.44367796420131128</v>
      </c>
      <c r="H100" s="280">
        <f>IF(H$10=0,0,H$10/OIS_fec!H$10)</f>
        <v>0.45539457165973357</v>
      </c>
      <c r="I100" s="280">
        <f>IF(I$10=0,0,I$10/OIS_fec!I$10)</f>
        <v>0.4571267638485812</v>
      </c>
      <c r="J100" s="280">
        <f>IF(J$10=0,0,J$10/OIS_fec!J$10)</f>
        <v>0.46470079822147803</v>
      </c>
      <c r="K100" s="280">
        <f>IF(K$10=0,0,K$10/OIS_fec!K$10)</f>
        <v>0.46335955521182481</v>
      </c>
      <c r="L100" s="280">
        <f>IF(L$10=0,0,L$10/OIS_fec!L$10)</f>
        <v>0.47210577523486175</v>
      </c>
      <c r="M100" s="280">
        <f>IF(M$10=0,0,M$10/OIS_fec!M$10)</f>
        <v>0.46254518501240049</v>
      </c>
      <c r="N100" s="280">
        <f>IF(N$10=0,0,N$10/OIS_fec!N$10)</f>
        <v>0.46187601228647801</v>
      </c>
      <c r="O100" s="280">
        <f>IF(O$10=0,0,O$10/OIS_fec!O$10)</f>
        <v>0.46257846043711209</v>
      </c>
      <c r="P100" s="280">
        <f>IF(P$10=0,0,P$10/OIS_fec!P$10)</f>
        <v>0.46249595236294566</v>
      </c>
      <c r="Q100" s="280">
        <f>IF(Q$10=0,0,Q$10/OIS_fec!Q$10)</f>
        <v>0.46211516943485048</v>
      </c>
    </row>
    <row r="101" spans="1:17" x14ac:dyDescent="0.25">
      <c r="A101" s="127" t="s">
        <v>324</v>
      </c>
      <c r="B101" s="305">
        <f>IF(B$15=0,0,B$15/OIS_fec!B$15)</f>
        <v>0.24737049491940843</v>
      </c>
      <c r="C101" s="305">
        <f>IF(C$15=0,0,C$15/OIS_fec!C$15)</f>
        <v>0.24315959537635792</v>
      </c>
      <c r="D101" s="305">
        <f>IF(D$15=0,0,D$15/OIS_fec!D$15)</f>
        <v>0.23690866642678524</v>
      </c>
      <c r="E101" s="305">
        <f>IF(E$15=0,0,E$15/OIS_fec!E$15)</f>
        <v>0.23224053249419555</v>
      </c>
      <c r="F101" s="305">
        <f>IF(F$15=0,0,F$15/OIS_fec!F$15)</f>
        <v>0.25132923743955321</v>
      </c>
      <c r="G101" s="305">
        <f>IF(G$15=0,0,G$15/OIS_fec!G$15)</f>
        <v>0.24473718077457293</v>
      </c>
      <c r="H101" s="305">
        <f>IF(H$15=0,0,H$15/OIS_fec!H$15)</f>
        <v>0.24918421603671564</v>
      </c>
      <c r="I101" s="305">
        <f>IF(I$15=0,0,I$15/OIS_fec!I$15)</f>
        <v>0.24976564854911346</v>
      </c>
      <c r="J101" s="305">
        <f>IF(J$15=0,0,J$15/OIS_fec!J$15)</f>
        <v>0.26209159449385949</v>
      </c>
      <c r="K101" s="305">
        <f>IF(K$15=0,0,K$15/OIS_fec!K$15)</f>
        <v>0.25352732353486379</v>
      </c>
      <c r="L101" s="305">
        <f>IF(L$15=0,0,L$15/OIS_fec!L$15)</f>
        <v>0.25559236779517874</v>
      </c>
      <c r="M101" s="305">
        <f>IF(M$15=0,0,M$15/OIS_fec!M$15)</f>
        <v>0.25304576900009695</v>
      </c>
      <c r="N101" s="305">
        <f>IF(N$15=0,0,N$15/OIS_fec!N$15)</f>
        <v>0.25077531912410983</v>
      </c>
      <c r="O101" s="305">
        <f>IF(O$15=0,0,O$15/OIS_fec!O$15)</f>
        <v>0.25401468674515354</v>
      </c>
      <c r="P101" s="305">
        <f>IF(P$15=0,0,P$15/OIS_fec!P$15)</f>
        <v>0.25463353857090676</v>
      </c>
      <c r="Q101" s="305">
        <f>IF(Q$15=0,0,Q$15/OIS_fec!Q$15)</f>
        <v>0.24587012017621071</v>
      </c>
    </row>
    <row r="102" spans="1:17" x14ac:dyDescent="0.25">
      <c r="A102" s="127" t="s">
        <v>323</v>
      </c>
      <c r="B102" s="305">
        <f>IF(B$26=0,0,B$26/OIS_fec!B$26)</f>
        <v>0.15890679661374207</v>
      </c>
      <c r="C102" s="305">
        <f>IF(C$26=0,0,C$26/OIS_fec!C$26)</f>
        <v>0.15785575087750944</v>
      </c>
      <c r="D102" s="305">
        <f>IF(D$26=0,0,D$26/OIS_fec!D$26)</f>
        <v>0.1566724899163201</v>
      </c>
      <c r="E102" s="305">
        <f>IF(E$26=0,0,E$26/OIS_fec!E$26)</f>
        <v>0.15828068778272161</v>
      </c>
      <c r="F102" s="305">
        <f>IF(F$26=0,0,F$26/OIS_fec!F$26)</f>
        <v>0.15985049599515708</v>
      </c>
      <c r="G102" s="305">
        <f>IF(G$26=0,0,G$26/OIS_fec!G$26)</f>
        <v>0.1595146025515729</v>
      </c>
      <c r="H102" s="305">
        <f>IF(H$26=0,0,H$26/OIS_fec!H$26)</f>
        <v>0.16272389487518166</v>
      </c>
      <c r="I102" s="305">
        <f>IF(I$26=0,0,I$26/OIS_fec!I$26)</f>
        <v>0.16463049796528723</v>
      </c>
      <c r="J102" s="305">
        <f>IF(J$26=0,0,J$26/OIS_fec!J$26)</f>
        <v>0.17101980861594807</v>
      </c>
      <c r="K102" s="305">
        <f>IF(K$26=0,0,K$26/OIS_fec!K$26)</f>
        <v>0.16901418900108608</v>
      </c>
      <c r="L102" s="305">
        <f>IF(L$26=0,0,L$26/OIS_fec!L$26)</f>
        <v>0.1677289335151517</v>
      </c>
      <c r="M102" s="305">
        <f>IF(M$26=0,0,M$26/OIS_fec!M$26)</f>
        <v>0.16625225066627566</v>
      </c>
      <c r="N102" s="305">
        <f>IF(N$26=0,0,N$26/OIS_fec!N$26)</f>
        <v>0.1661805927263342</v>
      </c>
      <c r="O102" s="305">
        <f>IF(O$26=0,0,O$26/OIS_fec!O$26)</f>
        <v>0.16671989285219274</v>
      </c>
      <c r="P102" s="305">
        <f>IF(P$26=0,0,P$26/OIS_fec!P$26)</f>
        <v>0.16676410388358409</v>
      </c>
      <c r="Q102" s="305">
        <f>IF(Q$26=0,0,Q$26/OIS_fec!Q$26)</f>
        <v>0.1658252115740764</v>
      </c>
    </row>
    <row r="103" spans="1:17" x14ac:dyDescent="0.25">
      <c r="A103" s="127" t="s">
        <v>322</v>
      </c>
      <c r="B103" s="305">
        <f>IF(B$34=0,0,B$34/OIS_fec!B$34)</f>
        <v>0.16771448461345112</v>
      </c>
      <c r="C103" s="305">
        <f>IF(C$34=0,0,C$34/OIS_fec!C$34)</f>
        <v>0.16624446057334</v>
      </c>
      <c r="D103" s="305">
        <f>IF(D$34=0,0,D$34/OIS_fec!D$34)</f>
        <v>0.16420194762958404</v>
      </c>
      <c r="E103" s="305">
        <f>IF(E$34=0,0,E$34/OIS_fec!E$34)</f>
        <v>0.16220975260117446</v>
      </c>
      <c r="F103" s="305">
        <f>IF(F$34=0,0,F$34/OIS_fec!F$34)</f>
        <v>0.16936887698408942</v>
      </c>
      <c r="G103" s="305">
        <f>IF(G$34=0,0,G$34/OIS_fec!G$34)</f>
        <v>0.16441040390904388</v>
      </c>
      <c r="H103" s="305">
        <f>IF(H$34=0,0,H$34/OIS_fec!H$34)</f>
        <v>0.17201047835377895</v>
      </c>
      <c r="I103" s="305">
        <f>IF(I$34=0,0,I$34/OIS_fec!I$34)</f>
        <v>0.17133221039484722</v>
      </c>
      <c r="J103" s="305">
        <f>IF(J$34=0,0,J$34/OIS_fec!J$34)</f>
        <v>0.18164070285036862</v>
      </c>
      <c r="K103" s="305">
        <f>IF(K$34=0,0,K$34/OIS_fec!K$34)</f>
        <v>0.17608947679573114</v>
      </c>
      <c r="L103" s="305">
        <f>IF(L$34=0,0,L$34/OIS_fec!L$34)</f>
        <v>0.17488256930796198</v>
      </c>
      <c r="M103" s="305">
        <f>IF(M$34=0,0,M$34/OIS_fec!M$34)</f>
        <v>0.17251042855540991</v>
      </c>
      <c r="N103" s="305">
        <f>IF(N$34=0,0,N$34/OIS_fec!N$34)</f>
        <v>0.17209713823490172</v>
      </c>
      <c r="O103" s="305">
        <f>IF(O$34=0,0,O$34/OIS_fec!O$34)</f>
        <v>0.17281205971867045</v>
      </c>
      <c r="P103" s="305">
        <f>IF(P$34=0,0,P$34/OIS_fec!P$34)</f>
        <v>0.17337279862374089</v>
      </c>
      <c r="Q103" s="305">
        <f>IF(Q$34=0,0,Q$34/OIS_fec!Q$34)</f>
        <v>0.16981031943535885</v>
      </c>
    </row>
    <row r="104" spans="1:17" x14ac:dyDescent="0.25">
      <c r="A104" s="127" t="s">
        <v>321</v>
      </c>
      <c r="B104" s="305">
        <f>IF(B$53=0,0,B$53/OIS_fec!B$53)</f>
        <v>0.43340994921291609</v>
      </c>
      <c r="C104" s="305">
        <f>IF(C$53=0,0,C$53/OIS_fec!C$53)</f>
        <v>0.43293892031461861</v>
      </c>
      <c r="D104" s="305">
        <f>IF(D$53=0,0,D$53/OIS_fec!D$53)</f>
        <v>0.43330556360358691</v>
      </c>
      <c r="E104" s="305">
        <f>IF(E$53=0,0,E$53/OIS_fec!E$53)</f>
        <v>0.43262419600366769</v>
      </c>
      <c r="F104" s="305">
        <f>IF(F$53=0,0,F$53/OIS_fec!F$53)</f>
        <v>0.43474998981186452</v>
      </c>
      <c r="G104" s="305">
        <f>IF(G$53=0,0,G$53/OIS_fec!G$53)</f>
        <v>0.44356009950578279</v>
      </c>
      <c r="H104" s="305">
        <f>IF(H$53=0,0,H$53/OIS_fec!H$53)</f>
        <v>0.45583638963442114</v>
      </c>
      <c r="I104" s="305">
        <f>IF(I$53=0,0,I$53/OIS_fec!I$53)</f>
        <v>0.45959612947984924</v>
      </c>
      <c r="J104" s="305">
        <f>IF(J$53=0,0,J$53/OIS_fec!J$53)</f>
        <v>0.46710662320481572</v>
      </c>
      <c r="K104" s="305">
        <f>IF(K$53=0,0,K$53/OIS_fec!K$53)</f>
        <v>0.46540336238351476</v>
      </c>
      <c r="L104" s="305">
        <f>IF(L$53=0,0,L$53/OIS_fec!L$53)</f>
        <v>0.46519793604291854</v>
      </c>
      <c r="M104" s="305">
        <f>IF(M$53=0,0,M$53/OIS_fec!M$53)</f>
        <v>0.46504198003830133</v>
      </c>
      <c r="N104" s="305">
        <f>IF(N$53=0,0,N$53/OIS_fec!N$53)</f>
        <v>0.46482358610594654</v>
      </c>
      <c r="O104" s="305">
        <f>IF(O$53=0,0,O$53/OIS_fec!O$53)</f>
        <v>0.46530202203809146</v>
      </c>
      <c r="P104" s="305">
        <f>IF(P$53=0,0,P$53/OIS_fec!P$53)</f>
        <v>0.4654196402948495</v>
      </c>
      <c r="Q104" s="305">
        <f>IF(Q$53=0,0,Q$53/OIS_fec!Q$53)</f>
        <v>0.46444560344709784</v>
      </c>
    </row>
    <row r="105" spans="1:17" x14ac:dyDescent="0.25">
      <c r="A105" s="127" t="s">
        <v>320</v>
      </c>
      <c r="B105" s="305">
        <f>IF(B$67=0,0,B$67/OIS_fec!B$67)</f>
        <v>0.21196250157897265</v>
      </c>
      <c r="C105" s="305">
        <f>IF(C$67=0,0,C$67/OIS_fec!C$67)</f>
        <v>0.21196250157897265</v>
      </c>
      <c r="D105" s="305">
        <f>IF(D$67=0,0,D$67/OIS_fec!D$67)</f>
        <v>0.21243497190784816</v>
      </c>
      <c r="E105" s="305">
        <f>IF(E$67=0,0,E$67/OIS_fec!E$67)</f>
        <v>0.21243497190784819</v>
      </c>
      <c r="F105" s="305">
        <f>IF(F$67=0,0,F$67/OIS_fec!F$67)</f>
        <v>0.21243497190784816</v>
      </c>
      <c r="G105" s="305">
        <f>IF(G$67=0,0,G$67/OIS_fec!G$67)</f>
        <v>0.21737655637069972</v>
      </c>
      <c r="H105" s="305">
        <f>IF(H$67=0,0,H$67/OIS_fec!H$67)</f>
        <v>0.22372973161529208</v>
      </c>
      <c r="I105" s="305">
        <f>IF(I$67=0,0,I$67/OIS_fec!I$67)</f>
        <v>0.22542966198832676</v>
      </c>
      <c r="J105" s="305">
        <f>IF(J$67=0,0,J$67/OIS_fec!J$67)</f>
        <v>0.22828399615313144</v>
      </c>
      <c r="K105" s="305">
        <f>IF(K$67=0,0,K$67/OIS_fec!K$67)</f>
        <v>0.22828399615313144</v>
      </c>
      <c r="L105" s="305">
        <f>IF(L$67=0,0,L$67/OIS_fec!L$67)</f>
        <v>0.22828399615313147</v>
      </c>
      <c r="M105" s="305">
        <f>IF(M$67=0,0,M$67/OIS_fec!M$67)</f>
        <v>0.22828399615313141</v>
      </c>
      <c r="N105" s="305">
        <f>IF(N$67=0,0,N$67/OIS_fec!N$67)</f>
        <v>0.22828399615313144</v>
      </c>
      <c r="O105" s="305">
        <f>IF(O$67=0,0,O$67/OIS_fec!O$67)</f>
        <v>0.22828399615313147</v>
      </c>
      <c r="P105" s="305">
        <f>IF(P$67=0,0,P$67/OIS_fec!P$67)</f>
        <v>0.22828399615313147</v>
      </c>
      <c r="Q105" s="305">
        <f>IF(Q$67=0,0,Q$67/OIS_fec!Q$67)</f>
        <v>0.22828399615313144</v>
      </c>
    </row>
    <row r="106" spans="1:17" x14ac:dyDescent="0.25">
      <c r="A106" s="72" t="s">
        <v>319</v>
      </c>
      <c r="B106" s="304">
        <f>IF(B$68=0,0,B$68/OIS_fec!B$68)</f>
        <v>0.30713826411596895</v>
      </c>
      <c r="C106" s="304">
        <f>IF(C$68=0,0,C$68/OIS_fec!C$68)</f>
        <v>0.3071382641159689</v>
      </c>
      <c r="D106" s="304">
        <f>IF(D$68=0,0,D$68/OIS_fec!D$68)</f>
        <v>0.3078228838745401</v>
      </c>
      <c r="E106" s="304">
        <f>IF(E$68=0,0,E$68/OIS_fec!E$68)</f>
        <v>0.30782288387454015</v>
      </c>
      <c r="F106" s="304">
        <f>IF(F$68=0,0,F$68/OIS_fec!F$68)</f>
        <v>0.3078228838745401</v>
      </c>
      <c r="G106" s="304">
        <f>IF(G$68=0,0,G$68/OIS_fec!G$68)</f>
        <v>0.31498334698757419</v>
      </c>
      <c r="H106" s="304">
        <f>IF(H$68=0,0,H$68/OIS_fec!H$68)</f>
        <v>0.32418923577315095</v>
      </c>
      <c r="I106" s="304">
        <f>IF(I$68=0,0,I$68/OIS_fec!I$68)</f>
        <v>0.3266524717700961</v>
      </c>
      <c r="J106" s="304">
        <f>IF(J$68=0,0,J$68/OIS_fec!J$68)</f>
        <v>0.3307884639104719</v>
      </c>
      <c r="K106" s="304">
        <f>IF(K$68=0,0,K$68/OIS_fec!K$68)</f>
        <v>0.3307884639104719</v>
      </c>
      <c r="L106" s="304">
        <f>IF(L$68=0,0,L$68/OIS_fec!L$68)</f>
        <v>0.3307884639104719</v>
      </c>
      <c r="M106" s="304">
        <f>IF(M$68=0,0,M$68/OIS_fec!M$68)</f>
        <v>0.33078846391047195</v>
      </c>
      <c r="N106" s="304">
        <f>IF(N$68=0,0,N$68/OIS_fec!N$68)</f>
        <v>0.3307884639104719</v>
      </c>
      <c r="O106" s="304">
        <f>IF(O$68=0,0,O$68/OIS_fec!O$68)</f>
        <v>0.3307884639104719</v>
      </c>
      <c r="P106" s="304">
        <f>IF(P$68=0,0,P$68/OIS_fec!P$68)</f>
        <v>0.3307884639104719</v>
      </c>
      <c r="Q106" s="304">
        <f>IF(Q$68=0,0,Q$68/OIS_fec!Q$68)</f>
        <v>0.3307884639104719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1434.8498240985286</v>
      </c>
      <c r="C5" s="96">
        <v>1053.3689680843404</v>
      </c>
      <c r="D5" s="96">
        <v>1353.770435396196</v>
      </c>
      <c r="E5" s="96">
        <v>1323.8373214890726</v>
      </c>
      <c r="F5" s="96">
        <v>1324.209505358484</v>
      </c>
      <c r="G5" s="96">
        <v>1404.1049576124726</v>
      </c>
      <c r="H5" s="96">
        <v>1732.3867226629445</v>
      </c>
      <c r="I5" s="96">
        <v>1540.7980462563842</v>
      </c>
      <c r="J5" s="96">
        <v>2137.6810449722525</v>
      </c>
      <c r="K5" s="96">
        <v>1184.40368096922</v>
      </c>
      <c r="L5" s="96">
        <v>1156.9822141070149</v>
      </c>
      <c r="M5" s="96">
        <v>1283.7053450371077</v>
      </c>
      <c r="N5" s="96">
        <v>1235.8217205775829</v>
      </c>
      <c r="O5" s="96">
        <v>1099.8944619143263</v>
      </c>
      <c r="P5" s="96">
        <v>1060.5679797452096</v>
      </c>
      <c r="Q5" s="96">
        <v>1108.0277119242162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28.520737818075261</v>
      </c>
      <c r="C10" s="158">
        <v>22.097856493033362</v>
      </c>
      <c r="D10" s="158">
        <v>31.510529645965512</v>
      </c>
      <c r="E10" s="158">
        <v>29.920570493074198</v>
      </c>
      <c r="F10" s="158">
        <v>25.480709022114219</v>
      </c>
      <c r="G10" s="158">
        <v>30.139947463598038</v>
      </c>
      <c r="H10" s="158">
        <v>39.230135539474837</v>
      </c>
      <c r="I10" s="158">
        <v>35.962533310110238</v>
      </c>
      <c r="J10" s="158">
        <v>40.293269424049633</v>
      </c>
      <c r="K10" s="158">
        <v>27.71292110060201</v>
      </c>
      <c r="L10" s="158">
        <v>22.335046998228023</v>
      </c>
      <c r="M10" s="158">
        <v>30.889492987854464</v>
      </c>
      <c r="N10" s="158">
        <v>29.304881628424965</v>
      </c>
      <c r="O10" s="158">
        <v>25.926768695167315</v>
      </c>
      <c r="P10" s="158">
        <v>24.494917277996013</v>
      </c>
      <c r="Q10" s="158">
        <v>25.465881927931413</v>
      </c>
    </row>
    <row r="11" spans="1:17" x14ac:dyDescent="0.25">
      <c r="A11" s="92" t="s">
        <v>125</v>
      </c>
      <c r="B11" s="91">
        <v>9.518428923853838</v>
      </c>
      <c r="C11" s="91">
        <v>7.1163831844819736</v>
      </c>
      <c r="D11" s="91">
        <v>10.278843350979656</v>
      </c>
      <c r="E11" s="91">
        <v>9.9281927465306659</v>
      </c>
      <c r="F11" s="91">
        <v>8.7124180007260037</v>
      </c>
      <c r="G11" s="91">
        <v>9.8571182845234517</v>
      </c>
      <c r="H11" s="91">
        <v>11.635304283032008</v>
      </c>
      <c r="I11" s="91">
        <v>11.376451557172057</v>
      </c>
      <c r="J11" s="91">
        <v>13.126376977760874</v>
      </c>
      <c r="K11" s="91">
        <v>8.9361305140202418</v>
      </c>
      <c r="L11" s="91">
        <v>7.2481336769007969</v>
      </c>
      <c r="M11" s="91">
        <v>9.7651261397557718</v>
      </c>
      <c r="N11" s="91">
        <v>9.4000144050687577</v>
      </c>
      <c r="O11" s="91">
        <v>8.3552722013278853</v>
      </c>
      <c r="P11" s="91">
        <v>7.8992884503305385</v>
      </c>
      <c r="Q11" s="91">
        <v>8.1473388220132588</v>
      </c>
    </row>
    <row r="12" spans="1:17" x14ac:dyDescent="0.25">
      <c r="A12" s="92" t="s">
        <v>26</v>
      </c>
      <c r="B12" s="91">
        <v>19.002308894221422</v>
      </c>
      <c r="C12" s="91">
        <v>14.98147330855139</v>
      </c>
      <c r="D12" s="91">
        <v>21.231686294985856</v>
      </c>
      <c r="E12" s="91">
        <v>19.992377746543532</v>
      </c>
      <c r="F12" s="91">
        <v>16.768291021388215</v>
      </c>
      <c r="G12" s="91">
        <v>20.282829179074586</v>
      </c>
      <c r="H12" s="91">
        <v>27.594831256442827</v>
      </c>
      <c r="I12" s="91">
        <v>24.586081752938181</v>
      </c>
      <c r="J12" s="91">
        <v>27.16689244628876</v>
      </c>
      <c r="K12" s="91">
        <v>18.776790586581768</v>
      </c>
      <c r="L12" s="91">
        <v>15.086913321327225</v>
      </c>
      <c r="M12" s="91">
        <v>21.124366848098692</v>
      </c>
      <c r="N12" s="91">
        <v>19.904867223356209</v>
      </c>
      <c r="O12" s="91">
        <v>17.57149649383943</v>
      </c>
      <c r="P12" s="91">
        <v>16.595628827665475</v>
      </c>
      <c r="Q12" s="91">
        <v>17.318543105918156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193.66612359979382</v>
      </c>
      <c r="C15" s="204">
        <v>80.744900814380173</v>
      </c>
      <c r="D15" s="204">
        <v>170.41063972126551</v>
      </c>
      <c r="E15" s="204">
        <v>46.200076906680643</v>
      </c>
      <c r="F15" s="204">
        <v>206.64088041234209</v>
      </c>
      <c r="G15" s="204">
        <v>127.68203160628357</v>
      </c>
      <c r="H15" s="204">
        <v>59.287027152525539</v>
      </c>
      <c r="I15" s="204">
        <v>123.49463947429251</v>
      </c>
      <c r="J15" s="204">
        <v>515.16284400336997</v>
      </c>
      <c r="K15" s="204">
        <v>54.036258783683948</v>
      </c>
      <c r="L15" s="204">
        <v>32.772820917479585</v>
      </c>
      <c r="M15" s="204">
        <v>38.598574439791797</v>
      </c>
      <c r="N15" s="204">
        <v>20.129663147584502</v>
      </c>
      <c r="O15" s="204">
        <v>32.769835165793339</v>
      </c>
      <c r="P15" s="204">
        <v>33.313867448568445</v>
      </c>
      <c r="Q15" s="204">
        <v>41.378682588572765</v>
      </c>
    </row>
    <row r="16" spans="1:17" x14ac:dyDescent="0.25">
      <c r="A16" s="88" t="s">
        <v>33</v>
      </c>
      <c r="B16" s="87">
        <v>0.64032938262370609</v>
      </c>
      <c r="C16" s="87">
        <v>3.2656785015786696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2.8954113500160004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5.4041469461369136</v>
      </c>
      <c r="C19" s="87">
        <v>1.6246602852597833</v>
      </c>
      <c r="D19" s="87">
        <v>1.1654116849313273E-2</v>
      </c>
      <c r="E19" s="87">
        <v>9.2196538116020629E-3</v>
      </c>
      <c r="F19" s="87">
        <v>4.6644188624054186</v>
      </c>
      <c r="G19" s="87">
        <v>7.4155196079266184E-2</v>
      </c>
      <c r="H19" s="87">
        <v>0</v>
      </c>
      <c r="I19" s="87">
        <v>0.18863950742593258</v>
      </c>
      <c r="J19" s="87">
        <v>9.6508276103194071</v>
      </c>
      <c r="K19" s="87">
        <v>0.45185087337942226</v>
      </c>
      <c r="L19" s="87">
        <v>0.22463749569689598</v>
      </c>
      <c r="M19" s="87">
        <v>9.4694160033455113E-2</v>
      </c>
      <c r="N19" s="87">
        <v>0.92016759934771197</v>
      </c>
      <c r="O19" s="87">
        <v>2.4002614417220869</v>
      </c>
      <c r="P19" s="87">
        <v>1.4988946173066164</v>
      </c>
      <c r="Q19" s="87">
        <v>0.16631231266936108</v>
      </c>
    </row>
    <row r="20" spans="1:17" x14ac:dyDescent="0.25">
      <c r="A20" s="88" t="s">
        <v>29</v>
      </c>
      <c r="B20" s="87">
        <v>19.627269023196551</v>
      </c>
      <c r="C20" s="87">
        <v>8.4826151449042282</v>
      </c>
      <c r="D20" s="87">
        <v>2.3554456215223456</v>
      </c>
      <c r="E20" s="87">
        <v>2.19188818684332</v>
      </c>
      <c r="F20" s="87">
        <v>5.491539272557505</v>
      </c>
      <c r="G20" s="87">
        <v>1.0350850363558004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2.7420971782524544</v>
      </c>
      <c r="N20" s="87">
        <v>2.68722176702645</v>
      </c>
      <c r="O20" s="87">
        <v>0</v>
      </c>
      <c r="P20" s="87">
        <v>0</v>
      </c>
      <c r="Q20" s="87">
        <v>3.6900678698755027</v>
      </c>
    </row>
    <row r="21" spans="1:17" x14ac:dyDescent="0.25">
      <c r="A21" s="88" t="s">
        <v>28</v>
      </c>
      <c r="B21" s="87">
        <v>58.523677178226876</v>
      </c>
      <c r="C21" s="87">
        <v>27.375022140856139</v>
      </c>
      <c r="D21" s="87">
        <v>155.40143703475724</v>
      </c>
      <c r="E21" s="87">
        <v>34.006323788065089</v>
      </c>
      <c r="F21" s="87">
        <v>58.688166171680251</v>
      </c>
      <c r="G21" s="87">
        <v>124.83542388302268</v>
      </c>
      <c r="H21" s="87">
        <v>58.445869940028246</v>
      </c>
      <c r="I21" s="87">
        <v>122.83946542216779</v>
      </c>
      <c r="J21" s="87">
        <v>292.27005649674931</v>
      </c>
      <c r="K21" s="87">
        <v>39.624765648623907</v>
      </c>
      <c r="L21" s="87">
        <v>30.585991638110698</v>
      </c>
      <c r="M21" s="87">
        <v>35.613213595833621</v>
      </c>
      <c r="N21" s="87">
        <v>15.026238654904292</v>
      </c>
      <c r="O21" s="87">
        <v>26.632193782216913</v>
      </c>
      <c r="P21" s="87">
        <v>29.030708511782969</v>
      </c>
      <c r="Q21" s="87">
        <v>37.275195652969018</v>
      </c>
    </row>
    <row r="22" spans="1:17" x14ac:dyDescent="0.25">
      <c r="A22" s="88" t="s">
        <v>26</v>
      </c>
      <c r="B22" s="87">
        <v>105.39000171406457</v>
      </c>
      <c r="C22" s="87">
        <v>39.625118312389361</v>
      </c>
      <c r="D22" s="87">
        <v>0.180870353141901</v>
      </c>
      <c r="E22" s="87">
        <v>0.16954151053286315</v>
      </c>
      <c r="F22" s="87">
        <v>134.90134475568291</v>
      </c>
      <c r="G22" s="87">
        <v>2.7217773373288387E-2</v>
      </c>
      <c r="H22" s="87">
        <v>0.84115721249729614</v>
      </c>
      <c r="I22" s="87">
        <v>0.46653454469878203</v>
      </c>
      <c r="J22" s="87">
        <v>213.24195989630124</v>
      </c>
      <c r="K22" s="87">
        <v>13.959642261680621</v>
      </c>
      <c r="L22" s="87">
        <v>1.9621917836719907</v>
      </c>
      <c r="M22" s="87">
        <v>0.14856950567226593</v>
      </c>
      <c r="N22" s="87">
        <v>1.4960351263060467</v>
      </c>
      <c r="O22" s="87">
        <v>3.7373799418543405</v>
      </c>
      <c r="P22" s="87">
        <v>2.7842643194788561</v>
      </c>
      <c r="Q22" s="87">
        <v>0.16978174228187012</v>
      </c>
    </row>
    <row r="23" spans="1:17" x14ac:dyDescent="0.25">
      <c r="A23" s="88" t="s">
        <v>25</v>
      </c>
      <c r="B23" s="87">
        <v>0.56303139640114286</v>
      </c>
      <c r="C23" s="87">
        <v>0.37180642939199998</v>
      </c>
      <c r="D23" s="87">
        <v>1.4289438825465668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3.5176679591440965</v>
      </c>
      <c r="C24" s="87">
        <v>0</v>
      </c>
      <c r="D24" s="87">
        <v>11.032288712448143</v>
      </c>
      <c r="E24" s="87">
        <v>9.8231037674277655</v>
      </c>
      <c r="F24" s="87">
        <v>0</v>
      </c>
      <c r="G24" s="87">
        <v>1.7101497174525295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7.7325010777017783E-2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740.32742650055138</v>
      </c>
      <c r="C26" s="204">
        <v>588.05355872982102</v>
      </c>
      <c r="D26" s="204">
        <v>619.17896043245469</v>
      </c>
      <c r="E26" s="204">
        <v>748.15842515504983</v>
      </c>
      <c r="F26" s="204">
        <v>673.37376001032067</v>
      </c>
      <c r="G26" s="204">
        <v>748.95564399058026</v>
      </c>
      <c r="H26" s="204">
        <v>1035.849324558754</v>
      </c>
      <c r="I26" s="204">
        <v>719.46564919118759</v>
      </c>
      <c r="J26" s="204">
        <v>1039.3176202408411</v>
      </c>
      <c r="K26" s="204">
        <v>733.0596495874579</v>
      </c>
      <c r="L26" s="204">
        <v>723.96294460498143</v>
      </c>
      <c r="M26" s="204">
        <v>719.10757593434346</v>
      </c>
      <c r="N26" s="204">
        <v>659.47408038717049</v>
      </c>
      <c r="O26" s="204">
        <v>584.52529674050186</v>
      </c>
      <c r="P26" s="204">
        <v>557.29573429919333</v>
      </c>
      <c r="Q26" s="204">
        <v>574.39401600694941</v>
      </c>
    </row>
    <row r="27" spans="1:17" x14ac:dyDescent="0.25">
      <c r="A27" s="152" t="s">
        <v>332</v>
      </c>
      <c r="B27" s="151">
        <v>740.32742650055138</v>
      </c>
      <c r="C27" s="151">
        <v>588.05355872982102</v>
      </c>
      <c r="D27" s="151">
        <v>619.17896043245469</v>
      </c>
      <c r="E27" s="151">
        <v>748.15842515504983</v>
      </c>
      <c r="F27" s="151">
        <v>673.37376001032067</v>
      </c>
      <c r="G27" s="151">
        <v>748.95564399058026</v>
      </c>
      <c r="H27" s="151">
        <v>1035.849324558754</v>
      </c>
      <c r="I27" s="151">
        <v>719.46564919118759</v>
      </c>
      <c r="J27" s="151">
        <v>1039.3176202408411</v>
      </c>
      <c r="K27" s="151">
        <v>733.0596495874579</v>
      </c>
      <c r="L27" s="151">
        <v>723.96294460498143</v>
      </c>
      <c r="M27" s="151">
        <v>719.10757593434346</v>
      </c>
      <c r="N27" s="151">
        <v>659.47408038717049</v>
      </c>
      <c r="O27" s="151">
        <v>584.52529674050186</v>
      </c>
      <c r="P27" s="151">
        <v>557.29573429919333</v>
      </c>
      <c r="Q27" s="151">
        <v>574.39401600694941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0.84573359999999997</v>
      </c>
      <c r="E28" s="83">
        <v>0.84484557971999996</v>
      </c>
      <c r="F28" s="83">
        <v>0.8455221665999999</v>
      </c>
      <c r="G28" s="83">
        <v>0</v>
      </c>
      <c r="H28" s="83">
        <v>11.433683971800001</v>
      </c>
      <c r="I28" s="83">
        <v>0.84480329304000001</v>
      </c>
      <c r="J28" s="83">
        <v>1.69328552724</v>
      </c>
      <c r="K28" s="83">
        <v>0</v>
      </c>
      <c r="L28" s="83">
        <v>0</v>
      </c>
      <c r="M28" s="83">
        <v>0</v>
      </c>
      <c r="N28" s="83">
        <v>3.5348866993290611</v>
      </c>
      <c r="O28" s="83">
        <v>0.80808974730471483</v>
      </c>
      <c r="P28" s="83">
        <v>1.7170314526755015</v>
      </c>
      <c r="Q28" s="83">
        <v>1.918760493254299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2.9065334167440002</v>
      </c>
      <c r="F29" s="83">
        <v>2.9046841071840004</v>
      </c>
      <c r="G29" s="83">
        <v>20.99481228816343</v>
      </c>
      <c r="H29" s="83">
        <v>349.48418502740407</v>
      </c>
      <c r="I29" s="83">
        <v>65.424382313606742</v>
      </c>
      <c r="J29" s="83">
        <v>87.863418641861529</v>
      </c>
      <c r="K29" s="83">
        <v>169.6089625223604</v>
      </c>
      <c r="L29" s="83">
        <v>196.62649370191997</v>
      </c>
      <c r="M29" s="83">
        <v>145.79486724298624</v>
      </c>
      <c r="N29" s="83">
        <v>126.97979636968824</v>
      </c>
      <c r="O29" s="83">
        <v>106.63598153514124</v>
      </c>
      <c r="P29" s="83">
        <v>112.79649958850085</v>
      </c>
      <c r="Q29" s="83">
        <v>105.62961945317393</v>
      </c>
    </row>
    <row r="30" spans="1:17" x14ac:dyDescent="0.25">
      <c r="A30" s="154" t="s">
        <v>125</v>
      </c>
      <c r="B30" s="83">
        <v>194.67312597520996</v>
      </c>
      <c r="C30" s="83">
        <v>150.28382315244264</v>
      </c>
      <c r="D30" s="83">
        <v>225.5475485932588</v>
      </c>
      <c r="E30" s="83">
        <v>248.87647548138665</v>
      </c>
      <c r="F30" s="83">
        <v>181.56864606594544</v>
      </c>
      <c r="G30" s="83">
        <v>415.45409388297344</v>
      </c>
      <c r="H30" s="83">
        <v>248.31876631439647</v>
      </c>
      <c r="I30" s="83">
        <v>380.2217826186909</v>
      </c>
      <c r="J30" s="83">
        <v>219.05829527798616</v>
      </c>
      <c r="K30" s="83">
        <v>156.80548011421473</v>
      </c>
      <c r="L30" s="83">
        <v>167.75855440477369</v>
      </c>
      <c r="M30" s="83">
        <v>220.32057404379984</v>
      </c>
      <c r="N30" s="83">
        <v>237.86616970525876</v>
      </c>
      <c r="O30" s="83">
        <v>202.47253078002936</v>
      </c>
      <c r="P30" s="83">
        <v>199.64416679585369</v>
      </c>
      <c r="Q30" s="83">
        <v>281.99561743117204</v>
      </c>
    </row>
    <row r="31" spans="1:17" x14ac:dyDescent="0.25">
      <c r="A31" s="154" t="s">
        <v>29</v>
      </c>
      <c r="B31" s="83">
        <v>40.25598945210146</v>
      </c>
      <c r="C31" s="83">
        <v>55.732813701048016</v>
      </c>
      <c r="D31" s="83">
        <v>79.954465232795968</v>
      </c>
      <c r="E31" s="83">
        <v>61.463625915321323</v>
      </c>
      <c r="F31" s="83">
        <v>31.007682378360002</v>
      </c>
      <c r="G31" s="83">
        <v>25.645235141154796</v>
      </c>
      <c r="H31" s="83">
        <v>34.02366075676801</v>
      </c>
      <c r="I31" s="83">
        <v>12.622363216488001</v>
      </c>
      <c r="J31" s="83">
        <v>9.3772432000080013</v>
      </c>
      <c r="K31" s="83">
        <v>0</v>
      </c>
      <c r="L31" s="83">
        <v>15.480364231252139</v>
      </c>
      <c r="M31" s="83">
        <v>64.124957038884716</v>
      </c>
      <c r="N31" s="83">
        <v>40.256651419853931</v>
      </c>
      <c r="O31" s="83">
        <v>37.157729422638681</v>
      </c>
      <c r="P31" s="83">
        <v>21.6741107275632</v>
      </c>
      <c r="Q31" s="83">
        <v>4.3647667588258212</v>
      </c>
    </row>
    <row r="32" spans="1:17" x14ac:dyDescent="0.25">
      <c r="A32" s="154" t="s">
        <v>26</v>
      </c>
      <c r="B32" s="83">
        <v>505.39831107324</v>
      </c>
      <c r="C32" s="83">
        <v>382.03692187633038</v>
      </c>
      <c r="D32" s="83">
        <v>312.83121300639999</v>
      </c>
      <c r="E32" s="83">
        <v>434.06694476187778</v>
      </c>
      <c r="F32" s="83">
        <v>457.04722529223125</v>
      </c>
      <c r="G32" s="83">
        <v>286.86150267828867</v>
      </c>
      <c r="H32" s="83">
        <v>392.58902848838545</v>
      </c>
      <c r="I32" s="83">
        <v>260.35231774936204</v>
      </c>
      <c r="J32" s="83">
        <v>721.32537759374532</v>
      </c>
      <c r="K32" s="83">
        <v>406.64520695088271</v>
      </c>
      <c r="L32" s="83">
        <v>344.0975322670356</v>
      </c>
      <c r="M32" s="83">
        <v>288.8671776086727</v>
      </c>
      <c r="N32" s="83">
        <v>250.83657619304046</v>
      </c>
      <c r="O32" s="83">
        <v>237.45096525538787</v>
      </c>
      <c r="P32" s="83">
        <v>221.46392573460008</v>
      </c>
      <c r="Q32" s="83">
        <v>180.48525187052331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40.611863656629808</v>
      </c>
      <c r="C34" s="204">
        <v>22.093394868089302</v>
      </c>
      <c r="D34" s="204">
        <v>24.040444352235692</v>
      </c>
      <c r="E34" s="204">
        <v>33.993645429439042</v>
      </c>
      <c r="F34" s="204">
        <v>49.840386030886933</v>
      </c>
      <c r="G34" s="204">
        <v>32.028474109666504</v>
      </c>
      <c r="H34" s="204">
        <v>15.143691316420622</v>
      </c>
      <c r="I34" s="204">
        <v>17.524830781385159</v>
      </c>
      <c r="J34" s="204">
        <v>50.521569985060736</v>
      </c>
      <c r="K34" s="204">
        <v>17.594465355156135</v>
      </c>
      <c r="L34" s="204">
        <v>14.162729125743303</v>
      </c>
      <c r="M34" s="204">
        <v>15.454069902059116</v>
      </c>
      <c r="N34" s="204">
        <v>12.906632267521106</v>
      </c>
      <c r="O34" s="204">
        <v>14.387805608949025</v>
      </c>
      <c r="P34" s="204">
        <v>13.997530503409941</v>
      </c>
      <c r="Q34" s="204">
        <v>14.712710281309917</v>
      </c>
    </row>
    <row r="35" spans="1:17" x14ac:dyDescent="0.25">
      <c r="A35" s="152" t="s">
        <v>330</v>
      </c>
      <c r="B35" s="151">
        <v>27.08511389092418</v>
      </c>
      <c r="C35" s="151">
        <v>16.238031770381024</v>
      </c>
      <c r="D35" s="151">
        <v>21.651259478375376</v>
      </c>
      <c r="E35" s="151">
        <v>32.596489767070672</v>
      </c>
      <c r="F35" s="151">
        <v>33.335271155755926</v>
      </c>
      <c r="G35" s="151">
        <v>29.812498080717923</v>
      </c>
      <c r="H35" s="151">
        <v>15.040249768065348</v>
      </c>
      <c r="I35" s="151">
        <v>17.446809984935918</v>
      </c>
      <c r="J35" s="151">
        <v>28.120813565281267</v>
      </c>
      <c r="K35" s="151">
        <v>15.318195794975527</v>
      </c>
      <c r="L35" s="151">
        <v>13.645743297215448</v>
      </c>
      <c r="M35" s="151">
        <v>14.012200835314761</v>
      </c>
      <c r="N35" s="151">
        <v>12.175761834137944</v>
      </c>
      <c r="O35" s="151">
        <v>12.888531529030491</v>
      </c>
      <c r="P35" s="151">
        <v>12.06765745318293</v>
      </c>
      <c r="Q35" s="151">
        <v>11.772931844432957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0.26701487900866205</v>
      </c>
      <c r="H37" s="83">
        <v>0</v>
      </c>
      <c r="I37" s="83">
        <v>4.3561965254492732</v>
      </c>
      <c r="J37" s="83">
        <v>0.25015842671446459</v>
      </c>
      <c r="K37" s="83">
        <v>0.51866673045965384</v>
      </c>
      <c r="L37" s="83">
        <v>0.80116551284152082</v>
      </c>
      <c r="M37" s="83">
        <v>0</v>
      </c>
      <c r="N37" s="83">
        <v>0.58418099210143126</v>
      </c>
      <c r="O37" s="83">
        <v>2.6965572779147742</v>
      </c>
      <c r="P37" s="83">
        <v>2.6311530698256256</v>
      </c>
      <c r="Q37" s="83">
        <v>0.67987117417100074</v>
      </c>
    </row>
    <row r="38" spans="1:17" x14ac:dyDescent="0.25">
      <c r="A38" s="154" t="s">
        <v>125</v>
      </c>
      <c r="B38" s="83">
        <v>1.1902029690095304</v>
      </c>
      <c r="C38" s="83">
        <v>0.57798915181542432</v>
      </c>
      <c r="D38" s="83">
        <v>1.1149159785852918</v>
      </c>
      <c r="E38" s="83">
        <v>1.4958183960450149</v>
      </c>
      <c r="F38" s="83">
        <v>0.9425691193660638</v>
      </c>
      <c r="G38" s="83">
        <v>21.128225403696725</v>
      </c>
      <c r="H38" s="83">
        <v>0</v>
      </c>
      <c r="I38" s="83">
        <v>3.7641776723648075</v>
      </c>
      <c r="J38" s="83">
        <v>1.0787053151003554</v>
      </c>
      <c r="K38" s="83">
        <v>0.37039688629589701</v>
      </c>
      <c r="L38" s="83">
        <v>1.2712910671540922</v>
      </c>
      <c r="M38" s="83">
        <v>5.2226177567522933</v>
      </c>
      <c r="N38" s="83">
        <v>4.4528168706363216</v>
      </c>
      <c r="O38" s="83">
        <v>4.0223064596654652</v>
      </c>
      <c r="P38" s="83">
        <v>3.3206176242218652</v>
      </c>
      <c r="Q38" s="83">
        <v>5.3893667035328727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0.98679099596597675</v>
      </c>
      <c r="E39" s="83">
        <v>0.88765000833411944</v>
      </c>
      <c r="F39" s="83">
        <v>0</v>
      </c>
      <c r="G39" s="83">
        <v>0.98345336851711096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0.71764530629798817</v>
      </c>
      <c r="N39" s="83">
        <v>0</v>
      </c>
      <c r="O39" s="83">
        <v>0</v>
      </c>
      <c r="P39" s="83">
        <v>0</v>
      </c>
      <c r="Q39" s="83">
        <v>0.36731320384958943</v>
      </c>
    </row>
    <row r="40" spans="1:17" x14ac:dyDescent="0.25">
      <c r="A40" s="154" t="s">
        <v>26</v>
      </c>
      <c r="B40" s="83">
        <v>25.894910921914651</v>
      </c>
      <c r="C40" s="83">
        <v>15.660042618565601</v>
      </c>
      <c r="D40" s="83">
        <v>19.549552503824106</v>
      </c>
      <c r="E40" s="83">
        <v>30.213021362691535</v>
      </c>
      <c r="F40" s="83">
        <v>32.392702036389863</v>
      </c>
      <c r="G40" s="83">
        <v>7.4338044294954244</v>
      </c>
      <c r="H40" s="83">
        <v>15.040249768065348</v>
      </c>
      <c r="I40" s="83">
        <v>9.3264357871218362</v>
      </c>
      <c r="J40" s="83">
        <v>26.791949823466446</v>
      </c>
      <c r="K40" s="83">
        <v>14.429132178219977</v>
      </c>
      <c r="L40" s="83">
        <v>11.573286717219835</v>
      </c>
      <c r="M40" s="83">
        <v>8.0719377722644801</v>
      </c>
      <c r="N40" s="83">
        <v>7.1387639714001905</v>
      </c>
      <c r="O40" s="83">
        <v>6.1696677914502507</v>
      </c>
      <c r="P40" s="83">
        <v>6.1158867591354387</v>
      </c>
      <c r="Q40" s="83">
        <v>5.3363807628794948</v>
      </c>
    </row>
    <row r="41" spans="1:17" x14ac:dyDescent="0.25">
      <c r="A41" s="152" t="s">
        <v>329</v>
      </c>
      <c r="B41" s="151">
        <v>13.526749765705629</v>
      </c>
      <c r="C41" s="151">
        <v>5.8553630977082776</v>
      </c>
      <c r="D41" s="151">
        <v>2.3891848738603167</v>
      </c>
      <c r="E41" s="151">
        <v>1.397155662368371</v>
      </c>
      <c r="F41" s="151">
        <v>16.505114875131003</v>
      </c>
      <c r="G41" s="151">
        <v>2.2159760289485808</v>
      </c>
      <c r="H41" s="151">
        <v>0.10344154835527401</v>
      </c>
      <c r="I41" s="151">
        <v>7.8020796449240565E-2</v>
      </c>
      <c r="J41" s="151">
        <v>22.400756419779466</v>
      </c>
      <c r="K41" s="151">
        <v>2.2762695601806091</v>
      </c>
      <c r="L41" s="151">
        <v>0.51698582852785369</v>
      </c>
      <c r="M41" s="151">
        <v>1.441869066744355</v>
      </c>
      <c r="N41" s="151">
        <v>0.73087043338316116</v>
      </c>
      <c r="O41" s="151">
        <v>1.4992740799185333</v>
      </c>
      <c r="P41" s="151">
        <v>1.9298730502270098</v>
      </c>
      <c r="Q41" s="151">
        <v>2.9397784368769595</v>
      </c>
    </row>
    <row r="42" spans="1:17" x14ac:dyDescent="0.25">
      <c r="A42" s="150" t="s">
        <v>33</v>
      </c>
      <c r="B42" s="87">
        <v>6.1616273136418993E-2</v>
      </c>
      <c r="C42" s="87">
        <v>0.32656211648364925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0.52001892047830101</v>
      </c>
      <c r="C45" s="87">
        <v>0.16246317604898597</v>
      </c>
      <c r="D45" s="87">
        <v>1.6547721988605824E-3</v>
      </c>
      <c r="E45" s="87">
        <v>8.7474495266925284E-4</v>
      </c>
      <c r="F45" s="87">
        <v>0.52053719280675559</v>
      </c>
      <c r="G45" s="87">
        <v>1.2771081879182522E-2</v>
      </c>
      <c r="H45" s="87">
        <v>0</v>
      </c>
      <c r="I45" s="87">
        <v>2.246396139076965E-2</v>
      </c>
      <c r="J45" s="87">
        <v>0.9309624296820711</v>
      </c>
      <c r="K45" s="87">
        <v>7.1369037141085681E-2</v>
      </c>
      <c r="L45" s="87">
        <v>5.3106295460246436E-2</v>
      </c>
      <c r="M45" s="87">
        <v>1.6878943359906855E-2</v>
      </c>
      <c r="N45" s="87">
        <v>0.1317788267632839</v>
      </c>
      <c r="O45" s="87">
        <v>0.41374046780248647</v>
      </c>
      <c r="P45" s="87">
        <v>0.31456630407355862</v>
      </c>
      <c r="Q45" s="87">
        <v>3.6036246742152563E-2</v>
      </c>
    </row>
    <row r="46" spans="1:17" x14ac:dyDescent="0.25">
      <c r="A46" s="150" t="s">
        <v>29</v>
      </c>
      <c r="B46" s="87">
        <v>1.8886516875111796</v>
      </c>
      <c r="C46" s="87">
        <v>0.84824662124488981</v>
      </c>
      <c r="D46" s="87">
        <v>0.33445056204775736</v>
      </c>
      <c r="E46" s="87">
        <v>0.20796259463058789</v>
      </c>
      <c r="F46" s="87">
        <v>0.61284171114319597</v>
      </c>
      <c r="G46" s="87">
        <v>0.17826337802527403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0.48877040508867398</v>
      </c>
      <c r="N46" s="87">
        <v>0.3848417744360178</v>
      </c>
      <c r="O46" s="87">
        <v>0</v>
      </c>
      <c r="P46" s="87">
        <v>0</v>
      </c>
      <c r="Q46" s="87">
        <v>0.79955713512617455</v>
      </c>
    </row>
    <row r="47" spans="1:17" x14ac:dyDescent="0.25">
      <c r="A47" s="150" t="s">
        <v>28</v>
      </c>
      <c r="B47" s="87">
        <v>0.54345336962697166</v>
      </c>
      <c r="C47" s="87">
        <v>0.55564892399809585</v>
      </c>
      <c r="D47" s="87">
        <v>0.39357031271791787</v>
      </c>
      <c r="E47" s="87">
        <v>0.27520737244756693</v>
      </c>
      <c r="F47" s="87">
        <v>0.31709157143544137</v>
      </c>
      <c r="G47" s="87">
        <v>1.7513027446342431</v>
      </c>
      <c r="H47" s="87">
        <v>0</v>
      </c>
      <c r="I47" s="87">
        <v>0</v>
      </c>
      <c r="J47" s="87">
        <v>0.89951120077948765</v>
      </c>
      <c r="K47" s="87">
        <v>0</v>
      </c>
      <c r="L47" s="87">
        <v>0</v>
      </c>
      <c r="M47" s="87">
        <v>0.9097376599474496</v>
      </c>
      <c r="N47" s="87">
        <v>0</v>
      </c>
      <c r="O47" s="87">
        <v>0.44130990438984369</v>
      </c>
      <c r="P47" s="87">
        <v>1.0309856561783959</v>
      </c>
      <c r="Q47" s="87">
        <v>2.0541251495162656</v>
      </c>
    </row>
    <row r="48" spans="1:17" x14ac:dyDescent="0.25">
      <c r="A48" s="150" t="s">
        <v>26</v>
      </c>
      <c r="B48" s="87">
        <v>10.141248094619385</v>
      </c>
      <c r="C48" s="87">
        <v>3.962442259932657</v>
      </c>
      <c r="D48" s="87">
        <v>2.5681845810131037E-2</v>
      </c>
      <c r="E48" s="87">
        <v>1.6085807952996505E-2</v>
      </c>
      <c r="F48" s="87">
        <v>15.054644399745609</v>
      </c>
      <c r="G48" s="87">
        <v>4.6874720949795865E-3</v>
      </c>
      <c r="H48" s="87">
        <v>0.10344154835527401</v>
      </c>
      <c r="I48" s="87">
        <v>5.5556835058470921E-2</v>
      </c>
      <c r="J48" s="87">
        <v>20.570282789317908</v>
      </c>
      <c r="K48" s="87">
        <v>2.2049005230395236</v>
      </c>
      <c r="L48" s="87">
        <v>0.46387953306760721</v>
      </c>
      <c r="M48" s="87">
        <v>2.6482058348324497E-2</v>
      </c>
      <c r="N48" s="87">
        <v>0.21424983218385943</v>
      </c>
      <c r="O48" s="87">
        <v>0.64422370772620308</v>
      </c>
      <c r="P48" s="87">
        <v>0.58432108997505539</v>
      </c>
      <c r="Q48" s="87">
        <v>3.678799638452248E-2</v>
      </c>
    </row>
    <row r="49" spans="1:17" x14ac:dyDescent="0.25">
      <c r="A49" s="150" t="s">
        <v>25</v>
      </c>
      <c r="B49" s="87">
        <v>5.4178204602894409E-2</v>
      </c>
      <c r="C49" s="87">
        <v>0</v>
      </c>
      <c r="D49" s="87">
        <v>0.20289625041036846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0.31758321573047865</v>
      </c>
      <c r="C50" s="87">
        <v>0</v>
      </c>
      <c r="D50" s="87">
        <v>1.4309311306752814</v>
      </c>
      <c r="E50" s="87">
        <v>0.89702514238455022</v>
      </c>
      <c r="F50" s="87">
        <v>0</v>
      </c>
      <c r="G50" s="87">
        <v>0.2689513523149018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1.3271909107844466E-2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7.2794541784952758</v>
      </c>
      <c r="C53" s="204">
        <v>4.1851862672282634</v>
      </c>
      <c r="D53" s="204">
        <v>5.0503396501472277</v>
      </c>
      <c r="E53" s="204">
        <v>7.4693869730207902</v>
      </c>
      <c r="F53" s="204">
        <v>8.9765858281040547</v>
      </c>
      <c r="G53" s="204">
        <v>5.787959870084312</v>
      </c>
      <c r="H53" s="204">
        <v>3.4660893621777582</v>
      </c>
      <c r="I53" s="204">
        <v>3.6959235778086823</v>
      </c>
      <c r="J53" s="204">
        <v>8.2517933024381911</v>
      </c>
      <c r="K53" s="204">
        <v>3.6758941559610836</v>
      </c>
      <c r="L53" s="204">
        <v>3.0867701985819727</v>
      </c>
      <c r="M53" s="204">
        <v>2.9995397829761865</v>
      </c>
      <c r="N53" s="204">
        <v>2.581436007973462</v>
      </c>
      <c r="O53" s="204">
        <v>2.7737459838229963</v>
      </c>
      <c r="P53" s="204">
        <v>2.6655654737600525</v>
      </c>
      <c r="Q53" s="204">
        <v>2.5983349756342955</v>
      </c>
    </row>
    <row r="54" spans="1:17" x14ac:dyDescent="0.25">
      <c r="A54" s="152" t="s">
        <v>327</v>
      </c>
      <c r="B54" s="151">
        <v>6.1599990254713619</v>
      </c>
      <c r="C54" s="151">
        <v>3.7006044936248195</v>
      </c>
      <c r="D54" s="151">
        <v>4.8526140054139599</v>
      </c>
      <c r="E54" s="151">
        <v>7.3537602975144427</v>
      </c>
      <c r="F54" s="151">
        <v>7.6106452867139032</v>
      </c>
      <c r="G54" s="151">
        <v>5.6045687504471884</v>
      </c>
      <c r="H54" s="151">
        <v>3.4575286823138733</v>
      </c>
      <c r="I54" s="151">
        <v>3.6894666843094348</v>
      </c>
      <c r="J54" s="151">
        <v>6.3979375987323044</v>
      </c>
      <c r="K54" s="151">
        <v>3.4875132268426885</v>
      </c>
      <c r="L54" s="151">
        <v>3.0439851644969087</v>
      </c>
      <c r="M54" s="151">
        <v>2.8802126877973433</v>
      </c>
      <c r="N54" s="151">
        <v>2.5209501790038211</v>
      </c>
      <c r="O54" s="151">
        <v>2.6496681289331865</v>
      </c>
      <c r="P54" s="151">
        <v>2.5058518420171274</v>
      </c>
      <c r="Q54" s="151">
        <v>2.3550429670651676</v>
      </c>
    </row>
    <row r="55" spans="1:17" x14ac:dyDescent="0.25">
      <c r="A55" s="152" t="s">
        <v>326</v>
      </c>
      <c r="B55" s="151">
        <v>1.1194551530239139</v>
      </c>
      <c r="C55" s="151">
        <v>0.48458177360344357</v>
      </c>
      <c r="D55" s="151">
        <v>0.19772564473326754</v>
      </c>
      <c r="E55" s="151">
        <v>0.11562667550634792</v>
      </c>
      <c r="F55" s="151">
        <v>1.365940541390152</v>
      </c>
      <c r="G55" s="151">
        <v>0.18339111963712393</v>
      </c>
      <c r="H55" s="151">
        <v>8.5606798638847448E-3</v>
      </c>
      <c r="I55" s="151">
        <v>6.456893499247494E-3</v>
      </c>
      <c r="J55" s="151">
        <v>1.8538557037058867</v>
      </c>
      <c r="K55" s="151">
        <v>0.18838092911839521</v>
      </c>
      <c r="L55" s="151">
        <v>4.278503408506374E-2</v>
      </c>
      <c r="M55" s="151">
        <v>0.11932709517884317</v>
      </c>
      <c r="N55" s="151">
        <v>6.0485828969640915E-2</v>
      </c>
      <c r="O55" s="151">
        <v>0.1240778548898096</v>
      </c>
      <c r="P55" s="151">
        <v>0.15971363174292497</v>
      </c>
      <c r="Q55" s="151">
        <v>0.24329200856912769</v>
      </c>
    </row>
    <row r="56" spans="1:17" x14ac:dyDescent="0.25">
      <c r="A56" s="150" t="s">
        <v>33</v>
      </c>
      <c r="B56" s="87">
        <v>5.0992777768070884E-3</v>
      </c>
      <c r="C56" s="87">
        <v>2.7025830329681311E-2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4.3036048591307663E-2</v>
      </c>
      <c r="C59" s="87">
        <v>1.3445228362674698E-2</v>
      </c>
      <c r="D59" s="87">
        <v>1.3694666473328956E-4</v>
      </c>
      <c r="E59" s="87">
        <v>7.2392685738145054E-5</v>
      </c>
      <c r="F59" s="87">
        <v>4.3078940094352182E-2</v>
      </c>
      <c r="G59" s="87">
        <v>1.056917121035795E-3</v>
      </c>
      <c r="H59" s="87">
        <v>0</v>
      </c>
      <c r="I59" s="87">
        <v>1.8590864599257635E-3</v>
      </c>
      <c r="J59" s="87">
        <v>7.7045166594378281E-2</v>
      </c>
      <c r="K59" s="87">
        <v>5.9064030737450215E-3</v>
      </c>
      <c r="L59" s="87">
        <v>4.3950037622272915E-3</v>
      </c>
      <c r="M59" s="87">
        <v>1.396878071164705E-3</v>
      </c>
      <c r="N59" s="87">
        <v>1.0905833939030392E-2</v>
      </c>
      <c r="O59" s="87">
        <v>3.4240590438826456E-2</v>
      </c>
      <c r="P59" s="87">
        <v>2.6033073440570369E-2</v>
      </c>
      <c r="Q59" s="87">
        <v>2.9823100752126254E-3</v>
      </c>
    </row>
    <row r="60" spans="1:17" x14ac:dyDescent="0.25">
      <c r="A60" s="150" t="s">
        <v>29</v>
      </c>
      <c r="B60" s="87">
        <v>0.15630220862161484</v>
      </c>
      <c r="C60" s="87">
        <v>7.0199720378887429E-2</v>
      </c>
      <c r="D60" s="87">
        <v>2.7678667203952324E-2</v>
      </c>
      <c r="E60" s="87">
        <v>1.7210697486669341E-2</v>
      </c>
      <c r="F60" s="87">
        <v>5.0717934715298979E-2</v>
      </c>
      <c r="G60" s="87">
        <v>1.4752831284850261E-2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4.0449964559062669E-2</v>
      </c>
      <c r="N60" s="87">
        <v>3.1848974436084226E-2</v>
      </c>
      <c r="O60" s="87">
        <v>0</v>
      </c>
      <c r="P60" s="87">
        <v>0</v>
      </c>
      <c r="Q60" s="87">
        <v>6.6170245665614441E-2</v>
      </c>
    </row>
    <row r="61" spans="1:17" x14ac:dyDescent="0.25">
      <c r="A61" s="150" t="s">
        <v>28</v>
      </c>
      <c r="B61" s="87">
        <v>4.4975451279473513E-2</v>
      </c>
      <c r="C61" s="87">
        <v>4.5984738537773434E-2</v>
      </c>
      <c r="D61" s="87">
        <v>3.2571336224931129E-2</v>
      </c>
      <c r="E61" s="87">
        <v>2.2775782547384847E-2</v>
      </c>
      <c r="F61" s="87">
        <v>2.6242061084312391E-2</v>
      </c>
      <c r="G61" s="87">
        <v>0.14493539955593734</v>
      </c>
      <c r="H61" s="87">
        <v>0</v>
      </c>
      <c r="I61" s="87">
        <v>0</v>
      </c>
      <c r="J61" s="87">
        <v>7.4442306271405856E-2</v>
      </c>
      <c r="K61" s="87">
        <v>0</v>
      </c>
      <c r="L61" s="87">
        <v>0</v>
      </c>
      <c r="M61" s="87">
        <v>7.5288633926685486E-2</v>
      </c>
      <c r="N61" s="87">
        <v>0</v>
      </c>
      <c r="O61" s="87">
        <v>3.6522198983987057E-2</v>
      </c>
      <c r="P61" s="87">
        <v>8.5322950856143109E-2</v>
      </c>
      <c r="Q61" s="87">
        <v>0.16999656409789782</v>
      </c>
    </row>
    <row r="62" spans="1:17" x14ac:dyDescent="0.25">
      <c r="A62" s="150" t="s">
        <v>26</v>
      </c>
      <c r="B62" s="87">
        <v>0.83927570438229393</v>
      </c>
      <c r="C62" s="87">
        <v>0.32792625599442671</v>
      </c>
      <c r="D62" s="87">
        <v>2.1253941360108437E-3</v>
      </c>
      <c r="E62" s="87">
        <v>1.3312392788686761E-3</v>
      </c>
      <c r="F62" s="87">
        <v>1.2459016054961884</v>
      </c>
      <c r="G62" s="87">
        <v>3.8792872510175886E-4</v>
      </c>
      <c r="H62" s="87">
        <v>8.5606798638847448E-3</v>
      </c>
      <c r="I62" s="87">
        <v>4.5978070393217305E-3</v>
      </c>
      <c r="J62" s="87">
        <v>1.7023682308401025</v>
      </c>
      <c r="K62" s="87">
        <v>0.1824745260446502</v>
      </c>
      <c r="L62" s="87">
        <v>3.8390030322836451E-2</v>
      </c>
      <c r="M62" s="87">
        <v>2.1916186219303035E-3</v>
      </c>
      <c r="N62" s="87">
        <v>1.7731020594526296E-2</v>
      </c>
      <c r="O62" s="87">
        <v>5.3315065466996096E-2</v>
      </c>
      <c r="P62" s="87">
        <v>4.8357607446211474E-2</v>
      </c>
      <c r="Q62" s="87">
        <v>3.0445238387191015E-3</v>
      </c>
    </row>
    <row r="63" spans="1:17" x14ac:dyDescent="0.25">
      <c r="A63" s="150" t="s">
        <v>25</v>
      </c>
      <c r="B63" s="87">
        <v>4.4837134843774672E-3</v>
      </c>
      <c r="C63" s="87">
        <v>0</v>
      </c>
      <c r="D63" s="87">
        <v>1.6791413827064974E-2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2.6282748888039609E-2</v>
      </c>
      <c r="C64" s="87">
        <v>0</v>
      </c>
      <c r="D64" s="87">
        <v>0.11842188667657499</v>
      </c>
      <c r="E64" s="87">
        <v>7.4236563507686912E-2</v>
      </c>
      <c r="F64" s="87">
        <v>0</v>
      </c>
      <c r="G64" s="87">
        <v>2.2258042950198769E-2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1.0983648916836797E-3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424.4442183449832</v>
      </c>
      <c r="C67" s="204">
        <v>336.19407091178846</v>
      </c>
      <c r="D67" s="204">
        <v>503.57952159412741</v>
      </c>
      <c r="E67" s="204">
        <v>458.09521653180781</v>
      </c>
      <c r="F67" s="204">
        <v>359.89718405471609</v>
      </c>
      <c r="G67" s="204">
        <v>459.51090057225991</v>
      </c>
      <c r="H67" s="204">
        <v>579.41045473359168</v>
      </c>
      <c r="I67" s="204">
        <v>640.65446992159991</v>
      </c>
      <c r="J67" s="204">
        <v>484.1339480164927</v>
      </c>
      <c r="K67" s="204">
        <v>348.32449198635902</v>
      </c>
      <c r="L67" s="204">
        <v>360.66190226200069</v>
      </c>
      <c r="M67" s="204">
        <v>476.6560919900827</v>
      </c>
      <c r="N67" s="204">
        <v>511.42502713890832</v>
      </c>
      <c r="O67" s="204">
        <v>439.51100972009181</v>
      </c>
      <c r="P67" s="204">
        <v>428.80036474228183</v>
      </c>
      <c r="Q67" s="204">
        <v>449.47808614381836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0.99999999999999978</v>
      </c>
      <c r="F72" s="77">
        <f t="shared" si="0"/>
        <v>1</v>
      </c>
      <c r="G72" s="77">
        <f t="shared" si="0"/>
        <v>0.99999999999999989</v>
      </c>
      <c r="H72" s="77">
        <f t="shared" si="0"/>
        <v>1</v>
      </c>
      <c r="I72" s="77">
        <f t="shared" si="0"/>
        <v>1</v>
      </c>
      <c r="J72" s="77">
        <f t="shared" si="0"/>
        <v>0.99999999999999989</v>
      </c>
      <c r="K72" s="77">
        <f t="shared" si="0"/>
        <v>1</v>
      </c>
      <c r="L72" s="77">
        <f t="shared" si="0"/>
        <v>1</v>
      </c>
      <c r="M72" s="77">
        <f t="shared" si="0"/>
        <v>1</v>
      </c>
      <c r="N72" s="77">
        <f t="shared" si="0"/>
        <v>0.99999999999999989</v>
      </c>
      <c r="O72" s="77">
        <f t="shared" si="0"/>
        <v>1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1.9877158807190119E-2</v>
      </c>
      <c r="C77" s="201">
        <f t="shared" si="5"/>
        <v>2.0978267978807637E-2</v>
      </c>
      <c r="D77" s="201">
        <f t="shared" si="5"/>
        <v>2.3276124830384264E-2</v>
      </c>
      <c r="E77" s="201">
        <f t="shared" si="5"/>
        <v>2.2601395207244256E-2</v>
      </c>
      <c r="F77" s="201">
        <f t="shared" si="5"/>
        <v>1.9242203683786575E-2</v>
      </c>
      <c r="G77" s="201">
        <f t="shared" si="5"/>
        <v>2.146559436329299E-2</v>
      </c>
      <c r="H77" s="201">
        <f t="shared" si="5"/>
        <v>2.264513750092248E-2</v>
      </c>
      <c r="I77" s="201">
        <f t="shared" si="5"/>
        <v>2.3340199189301272E-2</v>
      </c>
      <c r="J77" s="201">
        <f t="shared" si="5"/>
        <v>1.8849055858364806E-2</v>
      </c>
      <c r="K77" s="201">
        <f t="shared" si="5"/>
        <v>2.3398205819424676E-2</v>
      </c>
      <c r="L77" s="201">
        <f t="shared" si="5"/>
        <v>1.9304572469566197E-2</v>
      </c>
      <c r="M77" s="201">
        <f t="shared" si="5"/>
        <v>2.4062759501061008E-2</v>
      </c>
      <c r="N77" s="201">
        <f t="shared" si="5"/>
        <v>2.3712871476905921E-2</v>
      </c>
      <c r="O77" s="201">
        <f t="shared" si="5"/>
        <v>2.3572051313034813E-2</v>
      </c>
      <c r="P77" s="201">
        <f t="shared" si="5"/>
        <v>2.3096036978111162E-2</v>
      </c>
      <c r="Q77" s="201">
        <f t="shared" si="5"/>
        <v>2.2983073125226273E-2</v>
      </c>
    </row>
    <row r="78" spans="1:17" x14ac:dyDescent="0.25">
      <c r="A78" s="127" t="s">
        <v>324</v>
      </c>
      <c r="B78" s="200">
        <f t="shared" ref="B78:Q78" si="6">IF(B$15=0,0,B$15/B$5)</f>
        <v>0.13497309638063915</v>
      </c>
      <c r="C78" s="200">
        <f t="shared" si="6"/>
        <v>7.6653958167405542E-2</v>
      </c>
      <c r="D78" s="200">
        <f t="shared" si="6"/>
        <v>0.12587853543381078</v>
      </c>
      <c r="E78" s="200">
        <f t="shared" si="6"/>
        <v>3.4898605860963404E-2</v>
      </c>
      <c r="F78" s="200">
        <f t="shared" si="6"/>
        <v>0.15604847992418028</v>
      </c>
      <c r="G78" s="200">
        <f t="shared" si="6"/>
        <v>9.0934820017581131E-2</v>
      </c>
      <c r="H78" s="200">
        <f t="shared" si="6"/>
        <v>3.4222743904081802E-2</v>
      </c>
      <c r="I78" s="200">
        <f t="shared" si="6"/>
        <v>8.0149789762741799E-2</v>
      </c>
      <c r="J78" s="200">
        <f t="shared" si="6"/>
        <v>0.24099144501234837</v>
      </c>
      <c r="K78" s="200">
        <f t="shared" si="6"/>
        <v>4.562317700622566E-2</v>
      </c>
      <c r="L78" s="200">
        <f t="shared" si="6"/>
        <v>2.832612335598814E-2</v>
      </c>
      <c r="M78" s="200">
        <f t="shared" si="6"/>
        <v>3.0068095134928367E-2</v>
      </c>
      <c r="N78" s="200">
        <f t="shared" si="6"/>
        <v>1.6288484667656231E-2</v>
      </c>
      <c r="O78" s="200">
        <f t="shared" si="6"/>
        <v>2.9793617751978342E-2</v>
      </c>
      <c r="P78" s="200">
        <f t="shared" si="6"/>
        <v>3.1411345698530095E-2</v>
      </c>
      <c r="Q78" s="200">
        <f t="shared" si="6"/>
        <v>3.7344447384545981E-2</v>
      </c>
    </row>
    <row r="79" spans="1:17" x14ac:dyDescent="0.25">
      <c r="A79" s="127" t="s">
        <v>323</v>
      </c>
      <c r="B79" s="200">
        <f t="shared" ref="B79:Q79" si="7">IF(B$26=0,0,B$26/B$5)</f>
        <v>0.51596161080179659</v>
      </c>
      <c r="C79" s="200">
        <f t="shared" si="7"/>
        <v>0.55825980881063619</v>
      </c>
      <c r="D79" s="200">
        <f t="shared" si="7"/>
        <v>0.45737367595211598</v>
      </c>
      <c r="E79" s="200">
        <f t="shared" si="7"/>
        <v>0.56514377787257863</v>
      </c>
      <c r="F79" s="200">
        <f t="shared" si="7"/>
        <v>0.50850998824995441</v>
      </c>
      <c r="G79" s="200">
        <f t="shared" si="7"/>
        <v>0.53340431563185819</v>
      </c>
      <c r="H79" s="200">
        <f t="shared" si="7"/>
        <v>0.59793192305612597</v>
      </c>
      <c r="I79" s="200">
        <f t="shared" si="7"/>
        <v>0.46694351082495511</v>
      </c>
      <c r="J79" s="200">
        <f t="shared" si="7"/>
        <v>0.48618928566788672</v>
      </c>
      <c r="K79" s="200">
        <f t="shared" si="7"/>
        <v>0.61892719633189697</v>
      </c>
      <c r="L79" s="200">
        <f t="shared" si="7"/>
        <v>0.62573385811617899</v>
      </c>
      <c r="M79" s="200">
        <f t="shared" si="7"/>
        <v>0.56018118076275236</v>
      </c>
      <c r="N79" s="200">
        <f t="shared" si="7"/>
        <v>0.53363205178086182</v>
      </c>
      <c r="O79" s="200">
        <f t="shared" si="7"/>
        <v>0.53143762149975449</v>
      </c>
      <c r="P79" s="200">
        <f t="shared" si="7"/>
        <v>0.52546913063797929</v>
      </c>
      <c r="Q79" s="200">
        <f t="shared" si="7"/>
        <v>0.51839318622225505</v>
      </c>
    </row>
    <row r="80" spans="1:17" x14ac:dyDescent="0.25">
      <c r="A80" s="142" t="s">
        <v>332</v>
      </c>
      <c r="B80" s="199">
        <f t="shared" ref="B80:Q80" si="8">IF(B$27=0,0,B$27/B$5)</f>
        <v>0.51596161080179659</v>
      </c>
      <c r="C80" s="199">
        <f t="shared" si="8"/>
        <v>0.55825980881063619</v>
      </c>
      <c r="D80" s="199">
        <f t="shared" si="8"/>
        <v>0.45737367595211598</v>
      </c>
      <c r="E80" s="199">
        <f t="shared" si="8"/>
        <v>0.56514377787257863</v>
      </c>
      <c r="F80" s="199">
        <f t="shared" si="8"/>
        <v>0.50850998824995441</v>
      </c>
      <c r="G80" s="199">
        <f t="shared" si="8"/>
        <v>0.53340431563185819</v>
      </c>
      <c r="H80" s="199">
        <f t="shared" si="8"/>
        <v>0.59793192305612597</v>
      </c>
      <c r="I80" s="199">
        <f t="shared" si="8"/>
        <v>0.46694351082495511</v>
      </c>
      <c r="J80" s="199">
        <f t="shared" si="8"/>
        <v>0.48618928566788672</v>
      </c>
      <c r="K80" s="199">
        <f t="shared" si="8"/>
        <v>0.61892719633189697</v>
      </c>
      <c r="L80" s="199">
        <f t="shared" si="8"/>
        <v>0.62573385811617899</v>
      </c>
      <c r="M80" s="199">
        <f t="shared" si="8"/>
        <v>0.56018118076275236</v>
      </c>
      <c r="N80" s="199">
        <f t="shared" si="8"/>
        <v>0.53363205178086182</v>
      </c>
      <c r="O80" s="199">
        <f t="shared" si="8"/>
        <v>0.53143762149975449</v>
      </c>
      <c r="P80" s="199">
        <f t="shared" si="8"/>
        <v>0.52546913063797929</v>
      </c>
      <c r="Q80" s="199">
        <f t="shared" si="8"/>
        <v>0.51839318622225505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2.8303912349952703E-2</v>
      </c>
      <c r="C82" s="200">
        <f t="shared" si="10"/>
        <v>2.0974032402215539E-2</v>
      </c>
      <c r="D82" s="200">
        <f t="shared" si="10"/>
        <v>1.7758139580880999E-2</v>
      </c>
      <c r="E82" s="200">
        <f t="shared" si="10"/>
        <v>2.5678113826857869E-2</v>
      </c>
      <c r="F82" s="200">
        <f t="shared" si="10"/>
        <v>3.7637840409093251E-2</v>
      </c>
      <c r="G82" s="200">
        <f t="shared" si="10"/>
        <v>2.2810598264767494E-2</v>
      </c>
      <c r="H82" s="200">
        <f t="shared" si="10"/>
        <v>8.7415189220236243E-3</v>
      </c>
      <c r="I82" s="200">
        <f t="shared" si="10"/>
        <v>1.1373866175365776E-2</v>
      </c>
      <c r="J82" s="200">
        <f t="shared" si="10"/>
        <v>2.3633820444769166E-2</v>
      </c>
      <c r="K82" s="200">
        <f t="shared" si="10"/>
        <v>1.4855125526761492E-2</v>
      </c>
      <c r="L82" s="200">
        <f t="shared" si="10"/>
        <v>1.2241094939107961E-2</v>
      </c>
      <c r="M82" s="200">
        <f t="shared" si="10"/>
        <v>1.2038642638519503E-2</v>
      </c>
      <c r="N82" s="200">
        <f t="shared" si="10"/>
        <v>1.0443765514567074E-2</v>
      </c>
      <c r="O82" s="200">
        <f t="shared" si="10"/>
        <v>1.3081078328103929E-2</v>
      </c>
      <c r="P82" s="200">
        <f t="shared" si="10"/>
        <v>1.3198145494429034E-2</v>
      </c>
      <c r="Q82" s="200">
        <f t="shared" si="10"/>
        <v>1.3278287287381669E-2</v>
      </c>
    </row>
    <row r="83" spans="1:17" x14ac:dyDescent="0.25">
      <c r="A83" s="142" t="s">
        <v>330</v>
      </c>
      <c r="B83" s="199">
        <f t="shared" ref="B83:Q83" si="11">IF(B$35=0,0,B$35/B$5)</f>
        <v>1.887661930609422E-2</v>
      </c>
      <c r="C83" s="199">
        <f t="shared" si="11"/>
        <v>1.541533143881346E-2</v>
      </c>
      <c r="D83" s="199">
        <f t="shared" si="11"/>
        <v>1.599330204905745E-2</v>
      </c>
      <c r="E83" s="199">
        <f t="shared" si="11"/>
        <v>2.4622730631589717E-2</v>
      </c>
      <c r="F83" s="199">
        <f t="shared" si="11"/>
        <v>2.5173713842759009E-2</v>
      </c>
      <c r="G83" s="199">
        <f t="shared" si="11"/>
        <v>2.1232385740885658E-2</v>
      </c>
      <c r="H83" s="199">
        <f t="shared" si="11"/>
        <v>8.681808496515243E-3</v>
      </c>
      <c r="I83" s="199">
        <f t="shared" si="11"/>
        <v>1.1323229561022444E-2</v>
      </c>
      <c r="J83" s="199">
        <f t="shared" si="11"/>
        <v>1.3154821965335002E-2</v>
      </c>
      <c r="K83" s="199">
        <f t="shared" si="11"/>
        <v>1.2933255815652613E-2</v>
      </c>
      <c r="L83" s="199">
        <f t="shared" si="11"/>
        <v>1.1794255029017488E-2</v>
      </c>
      <c r="M83" s="199">
        <f t="shared" si="11"/>
        <v>1.0915433895704247E-2</v>
      </c>
      <c r="N83" s="199">
        <f t="shared" si="11"/>
        <v>9.8523610901153184E-3</v>
      </c>
      <c r="O83" s="199">
        <f t="shared" si="11"/>
        <v>1.1717971110244951E-2</v>
      </c>
      <c r="P83" s="199">
        <f t="shared" si="11"/>
        <v>1.1378485569668112E-2</v>
      </c>
      <c r="Q83" s="199">
        <f t="shared" si="11"/>
        <v>1.0625124008846243E-2</v>
      </c>
    </row>
    <row r="84" spans="1:17" x14ac:dyDescent="0.25">
      <c r="A84" s="142" t="s">
        <v>329</v>
      </c>
      <c r="B84" s="199">
        <f t="shared" ref="B84:Q84" si="12">IF(B$41=0,0,B$41/B$5)</f>
        <v>9.4272930438584843E-3</v>
      </c>
      <c r="C84" s="199">
        <f t="shared" si="12"/>
        <v>5.5587009634020801E-3</v>
      </c>
      <c r="D84" s="199">
        <f t="shared" si="12"/>
        <v>1.7648375318235511E-3</v>
      </c>
      <c r="E84" s="199">
        <f t="shared" si="12"/>
        <v>1.0553831952681534E-3</v>
      </c>
      <c r="F84" s="199">
        <f t="shared" si="12"/>
        <v>1.2464126566334241E-2</v>
      </c>
      <c r="G84" s="199">
        <f t="shared" si="12"/>
        <v>1.5782125238818375E-3</v>
      </c>
      <c r="H84" s="199">
        <f t="shared" si="12"/>
        <v>5.9710425508380981E-5</v>
      </c>
      <c r="I84" s="199">
        <f t="shared" si="12"/>
        <v>5.0636614343329803E-5</v>
      </c>
      <c r="J84" s="199">
        <f t="shared" si="12"/>
        <v>1.0478998479434162E-2</v>
      </c>
      <c r="K84" s="199">
        <f t="shared" si="12"/>
        <v>1.9218697111088802E-3</v>
      </c>
      <c r="L84" s="199">
        <f t="shared" si="12"/>
        <v>4.4683991009047193E-4</v>
      </c>
      <c r="M84" s="199">
        <f t="shared" si="12"/>
        <v>1.1232087428152567E-3</v>
      </c>
      <c r="N84" s="199">
        <f t="shared" si="12"/>
        <v>5.9140442445175349E-4</v>
      </c>
      <c r="O84" s="199">
        <f t="shared" si="12"/>
        <v>1.3631072178589766E-3</v>
      </c>
      <c r="P84" s="199">
        <f t="shared" si="12"/>
        <v>1.8196599247609208E-3</v>
      </c>
      <c r="Q84" s="199">
        <f t="shared" si="12"/>
        <v>2.6531632785354257E-3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5.0733213025054586E-3</v>
      </c>
      <c r="C86" s="200">
        <f t="shared" si="14"/>
        <v>3.9731436885210832E-3</v>
      </c>
      <c r="D86" s="200">
        <f t="shared" si="14"/>
        <v>3.7305731593031792E-3</v>
      </c>
      <c r="E86" s="200">
        <f t="shared" si="14"/>
        <v>5.6422242006435568E-3</v>
      </c>
      <c r="F86" s="200">
        <f t="shared" si="14"/>
        <v>6.7788260028189074E-3</v>
      </c>
      <c r="G86" s="200">
        <f t="shared" si="14"/>
        <v>4.1221703824236237E-3</v>
      </c>
      <c r="H86" s="200">
        <f t="shared" si="14"/>
        <v>2.0007595976317843E-3</v>
      </c>
      <c r="I86" s="200">
        <f t="shared" si="14"/>
        <v>2.3987073366224217E-3</v>
      </c>
      <c r="J86" s="200">
        <f t="shared" si="14"/>
        <v>3.8601611413667659E-3</v>
      </c>
      <c r="K86" s="200">
        <f t="shared" si="14"/>
        <v>3.1035821781244632E-3</v>
      </c>
      <c r="L86" s="200">
        <f t="shared" si="14"/>
        <v>2.667949568234644E-3</v>
      </c>
      <c r="M86" s="200">
        <f t="shared" si="14"/>
        <v>2.3366263874904096E-3</v>
      </c>
      <c r="N86" s="200">
        <f t="shared" si="14"/>
        <v>2.0888417520020467E-3</v>
      </c>
      <c r="O86" s="200">
        <f t="shared" si="14"/>
        <v>2.5218292116821759E-3</v>
      </c>
      <c r="P86" s="200">
        <f t="shared" si="14"/>
        <v>2.5133376876043598E-3</v>
      </c>
      <c r="Q86" s="200">
        <f t="shared" si="14"/>
        <v>2.3450090170777328E-3</v>
      </c>
    </row>
    <row r="87" spans="1:17" x14ac:dyDescent="0.25">
      <c r="A87" s="142" t="s">
        <v>327</v>
      </c>
      <c r="B87" s="199">
        <f t="shared" ref="B87:Q87" si="15">IF(B$54=0,0,B$54/B$5)</f>
        <v>4.2931315333585495E-3</v>
      </c>
      <c r="C87" s="199">
        <f t="shared" si="15"/>
        <v>3.5131132639636695E-3</v>
      </c>
      <c r="D87" s="199">
        <f t="shared" si="15"/>
        <v>3.5845176394281265E-3</v>
      </c>
      <c r="E87" s="199">
        <f t="shared" si="15"/>
        <v>5.5548821431041237E-3</v>
      </c>
      <c r="F87" s="199">
        <f t="shared" si="15"/>
        <v>5.7473120800877985E-3</v>
      </c>
      <c r="G87" s="199">
        <f t="shared" si="15"/>
        <v>3.9915596907920238E-3</v>
      </c>
      <c r="H87" s="199">
        <f t="shared" si="15"/>
        <v>1.995818045175918E-3</v>
      </c>
      <c r="I87" s="199">
        <f t="shared" si="15"/>
        <v>2.394516720262974E-3</v>
      </c>
      <c r="J87" s="199">
        <f t="shared" si="15"/>
        <v>2.992933680999801E-3</v>
      </c>
      <c r="K87" s="199">
        <f t="shared" si="15"/>
        <v>2.9445308916878662E-3</v>
      </c>
      <c r="L87" s="199">
        <f t="shared" si="15"/>
        <v>2.6309697136064668E-3</v>
      </c>
      <c r="M87" s="199">
        <f t="shared" si="15"/>
        <v>2.2436711811884571E-3</v>
      </c>
      <c r="N87" s="199">
        <f t="shared" si="15"/>
        <v>2.0398979375646602E-3</v>
      </c>
      <c r="O87" s="199">
        <f t="shared" si="15"/>
        <v>2.4090203384800534E-3</v>
      </c>
      <c r="P87" s="199">
        <f t="shared" si="15"/>
        <v>2.3627451421069038E-3</v>
      </c>
      <c r="Q87" s="199">
        <f t="shared" si="15"/>
        <v>2.1254368836816973E-3</v>
      </c>
    </row>
    <row r="88" spans="1:17" x14ac:dyDescent="0.25">
      <c r="A88" s="142" t="s">
        <v>326</v>
      </c>
      <c r="B88" s="199">
        <f t="shared" ref="B88:Q88" si="16">IF(B$55=0,0,B$55/B$5)</f>
        <v>7.8018976914690885E-4</v>
      </c>
      <c r="C88" s="199">
        <f t="shared" si="16"/>
        <v>4.6003042455741342E-4</v>
      </c>
      <c r="D88" s="199">
        <f t="shared" si="16"/>
        <v>1.4605551987505245E-4</v>
      </c>
      <c r="E88" s="199">
        <f t="shared" si="16"/>
        <v>8.734205753943336E-5</v>
      </c>
      <c r="F88" s="199">
        <f t="shared" si="16"/>
        <v>1.0315139227311096E-3</v>
      </c>
      <c r="G88" s="199">
        <f t="shared" si="16"/>
        <v>1.3061069163160035E-4</v>
      </c>
      <c r="H88" s="199">
        <f t="shared" si="16"/>
        <v>4.9415524558660118E-6</v>
      </c>
      <c r="I88" s="199">
        <f t="shared" si="16"/>
        <v>4.1906163594479829E-6</v>
      </c>
      <c r="J88" s="199">
        <f t="shared" si="16"/>
        <v>8.6722746036696518E-4</v>
      </c>
      <c r="K88" s="199">
        <f t="shared" si="16"/>
        <v>1.5905128643659697E-4</v>
      </c>
      <c r="L88" s="199">
        <f t="shared" si="16"/>
        <v>3.6979854628176976E-5</v>
      </c>
      <c r="M88" s="199">
        <f t="shared" si="16"/>
        <v>9.2955206301952267E-5</v>
      </c>
      <c r="N88" s="199">
        <f t="shared" si="16"/>
        <v>4.8943814437386491E-5</v>
      </c>
      <c r="O88" s="199">
        <f t="shared" si="16"/>
        <v>1.1280887320212215E-4</v>
      </c>
      <c r="P88" s="199">
        <f t="shared" si="16"/>
        <v>1.5059254549745551E-4</v>
      </c>
      <c r="Q88" s="199">
        <f t="shared" si="16"/>
        <v>2.1957213339603523E-4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0.29581090035791602</v>
      </c>
      <c r="C90" s="200">
        <f t="shared" si="18"/>
        <v>0.31916078895241418</v>
      </c>
      <c r="D90" s="200">
        <f t="shared" si="18"/>
        <v>0.37198295104350482</v>
      </c>
      <c r="E90" s="200">
        <f t="shared" si="18"/>
        <v>0.34603588303171212</v>
      </c>
      <c r="F90" s="200">
        <f t="shared" si="18"/>
        <v>0.27178266173016663</v>
      </c>
      <c r="G90" s="200">
        <f t="shared" si="18"/>
        <v>0.32726250134007651</v>
      </c>
      <c r="H90" s="200">
        <f t="shared" si="18"/>
        <v>0.33445791701921429</v>
      </c>
      <c r="I90" s="200">
        <f t="shared" si="18"/>
        <v>0.41579392671101356</v>
      </c>
      <c r="J90" s="200">
        <f t="shared" si="18"/>
        <v>0.22647623187526408</v>
      </c>
      <c r="K90" s="200">
        <f t="shared" si="18"/>
        <v>0.2940927131375668</v>
      </c>
      <c r="L90" s="200">
        <f t="shared" si="18"/>
        <v>0.31172640155092424</v>
      </c>
      <c r="M90" s="200">
        <f t="shared" si="18"/>
        <v>0.37131269557524832</v>
      </c>
      <c r="N90" s="200">
        <f t="shared" si="18"/>
        <v>0.41383398480800682</v>
      </c>
      <c r="O90" s="200">
        <f t="shared" si="18"/>
        <v>0.3995938018954463</v>
      </c>
      <c r="P90" s="200">
        <f t="shared" si="18"/>
        <v>0.40431200350334606</v>
      </c>
      <c r="Q90" s="200">
        <f t="shared" si="18"/>
        <v>0.40565599696351323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1.7133822088823947</v>
      </c>
      <c r="C95" s="230">
        <f>IF(C$5=0,0,C$5/OIS_fec!C$5)</f>
        <v>1.6745386153070732</v>
      </c>
      <c r="D95" s="230">
        <f>IF(D$5=0,0,D$5/OIS_fec!D$5)</f>
        <v>1.6327384639541727</v>
      </c>
      <c r="E95" s="230">
        <f>IF(E$5=0,0,E$5/OIS_fec!E$5)</f>
        <v>1.4391330952395873</v>
      </c>
      <c r="F95" s="230">
        <f>IF(F$5=0,0,F$5/OIS_fec!F$5)</f>
        <v>1.5860908536532956</v>
      </c>
      <c r="G95" s="230">
        <f>IF(G$5=0,0,G$5/OIS_fec!G$5)</f>
        <v>1.7074509717396626</v>
      </c>
      <c r="H95" s="230">
        <f>IF(H$5=0,0,H$5/OIS_fec!H$5)</f>
        <v>1.9363207393723099</v>
      </c>
      <c r="I95" s="230">
        <f>IF(I$5=0,0,I$5/OIS_fec!I$5)</f>
        <v>1.8795312689191617</v>
      </c>
      <c r="J95" s="230">
        <f>IF(J$5=0,0,J$5/OIS_fec!J$5)</f>
        <v>2.0856795069563425</v>
      </c>
      <c r="K95" s="230">
        <f>IF(K$5=0,0,K$5/OIS_fec!K$5)</f>
        <v>1.8069248807324509</v>
      </c>
      <c r="L95" s="230">
        <f>IF(L$5=0,0,L$5/OIS_fec!L$5)</f>
        <v>1.8094353831339143</v>
      </c>
      <c r="M95" s="230">
        <f>IF(M$5=0,0,M$5/OIS_fec!M$5)</f>
        <v>1.8340120543637588</v>
      </c>
      <c r="N95" s="230">
        <f>IF(N$5=0,0,N$5/OIS_fec!N$5)</f>
        <v>1.8966637138152547</v>
      </c>
      <c r="O95" s="230">
        <f>IF(O$5=0,0,O$5/OIS_fec!O$5)</f>
        <v>1.841637107246906</v>
      </c>
      <c r="P95" s="230">
        <f>IF(P$5=0,0,P$5/OIS_fec!P$5)</f>
        <v>1.8879017886338376</v>
      </c>
      <c r="Q95" s="230">
        <f>IF(Q$5=0,0,Q$5/OIS_fec!Q$5)</f>
        <v>1.9548749734798281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1.847691890899217</v>
      </c>
      <c r="C100" s="273">
        <f>IF(C$10=0,0,C$10/OIS_fec!C$10)</f>
        <v>1.8292581477089085</v>
      </c>
      <c r="D100" s="273">
        <f>IF(D$10=0,0,D$10/OIS_fec!D$10)</f>
        <v>1.9021373559950894</v>
      </c>
      <c r="E100" s="273">
        <f>IF(E$10=0,0,E$10/OIS_fec!E$10)</f>
        <v>1.7684953499859561</v>
      </c>
      <c r="F100" s="273">
        <f>IF(F$10=0,0,F$10/OIS_fec!F$10)</f>
        <v>1.7619842963896901</v>
      </c>
      <c r="G100" s="273">
        <f>IF(G$10=0,0,G$10/OIS_fec!G$10)</f>
        <v>1.8418588911118026</v>
      </c>
      <c r="H100" s="273">
        <f>IF(H$10=0,0,H$10/OIS_fec!H$10)</f>
        <v>1.8779573635837614</v>
      </c>
      <c r="I100" s="273">
        <f>IF(I$10=0,0,I$10/OIS_fec!I$10)</f>
        <v>1.9090248258681732</v>
      </c>
      <c r="J100" s="273">
        <f>IF(J$10=0,0,J$10/OIS_fec!J$10)</f>
        <v>1.8868157283254188</v>
      </c>
      <c r="K100" s="273">
        <f>IF(K$10=0,0,K$10/OIS_fec!K$10)</f>
        <v>1.9242576479949929</v>
      </c>
      <c r="L100" s="273">
        <f>IF(L$10=0,0,L$10/OIS_fec!L$10)</f>
        <v>1.5635479833277628</v>
      </c>
      <c r="M100" s="273">
        <f>IF(M$10=0,0,M$10/OIS_fec!M$10)</f>
        <v>1.9133708640099094</v>
      </c>
      <c r="N100" s="273">
        <f>IF(N$10=0,0,N$10/OIS_fec!N$10)</f>
        <v>1.9343803483274604</v>
      </c>
      <c r="O100" s="273">
        <f>IF(O$10=0,0,O$10/OIS_fec!O$10)</f>
        <v>1.9151957933907071</v>
      </c>
      <c r="P100" s="273">
        <f>IF(P$10=0,0,P$10/OIS_fec!P$10)</f>
        <v>1.9240591692665641</v>
      </c>
      <c r="Q100" s="273">
        <f>IF(Q$10=0,0,Q$10/OIS_fec!Q$10)</f>
        <v>1.9394266662466317</v>
      </c>
    </row>
    <row r="101" spans="1:17" x14ac:dyDescent="0.25">
      <c r="A101" s="127" t="s">
        <v>324</v>
      </c>
      <c r="B101" s="296">
        <f>IF(B$15=0,0,B$15/OIS_fec!B$15)</f>
        <v>1.1523580887637759</v>
      </c>
      <c r="C101" s="296">
        <f>IF(C$15=0,0,C$15/OIS_fec!C$15)</f>
        <v>0.86691760840891618</v>
      </c>
      <c r="D101" s="296">
        <f>IF(D$15=0,0,D$15/OIS_fec!D$15)</f>
        <v>1.1963998755060423</v>
      </c>
      <c r="E101" s="296">
        <f>IF(E$15=0,0,E$15/OIS_fec!E$15)</f>
        <v>0.23985893260562793</v>
      </c>
      <c r="F101" s="296">
        <f>IF(F$15=0,0,F$15/OIS_fec!F$15)</f>
        <v>1.1373118422056356</v>
      </c>
      <c r="G101" s="296">
        <f>IF(G$15=0,0,G$15/OIS_fec!G$15)</f>
        <v>1.0132431858055622</v>
      </c>
      <c r="H101" s="296">
        <f>IF(H$15=0,0,H$15/OIS_fec!H$15)</f>
        <v>0.60723556863768402</v>
      </c>
      <c r="I101" s="296">
        <f>IF(I$15=0,0,I$15/OIS_fec!I$15)</f>
        <v>1.0342667220538944</v>
      </c>
      <c r="J101" s="296">
        <f>IF(J$15=0,0,J$15/OIS_fec!J$15)</f>
        <v>2.1802177419948983</v>
      </c>
      <c r="K101" s="296">
        <f>IF(K$15=0,0,K$15/OIS_fec!K$15)</f>
        <v>0.78856481634440945</v>
      </c>
      <c r="L101" s="296">
        <f>IF(L$15=0,0,L$15/OIS_fec!L$15)</f>
        <v>0.61255329838537409</v>
      </c>
      <c r="M101" s="296">
        <f>IF(M$15=0,0,M$15/OIS_fec!M$15)</f>
        <v>0.62455124576835475</v>
      </c>
      <c r="N101" s="296">
        <f>IF(N$15=0,0,N$15/OIS_fec!N$15)</f>
        <v>0.39172847114807502</v>
      </c>
      <c r="O101" s="296">
        <f>IF(O$15=0,0,O$15/OIS_fec!O$15)</f>
        <v>0.66407372206148585</v>
      </c>
      <c r="P101" s="296">
        <f>IF(P$15=0,0,P$15/OIS_fec!P$15)</f>
        <v>0.80227823482209137</v>
      </c>
      <c r="Q101" s="296">
        <f>IF(Q$15=0,0,Q$15/OIS_fec!Q$15)</f>
        <v>1.0349921251406018</v>
      </c>
    </row>
    <row r="102" spans="1:17" x14ac:dyDescent="0.25">
      <c r="A102" s="127" t="s">
        <v>323</v>
      </c>
      <c r="B102" s="296">
        <f>IF(B$26=0,0,B$26/OIS_fec!B$26)</f>
        <v>2.4466869244589371</v>
      </c>
      <c r="C102" s="296">
        <f>IF(C$26=0,0,C$26/OIS_fec!C$26)</f>
        <v>2.4955162142081644</v>
      </c>
      <c r="D102" s="296">
        <f>IF(D$26=0,0,D$26/OIS_fec!D$26)</f>
        <v>2.5755904578651125</v>
      </c>
      <c r="E102" s="296">
        <f>IF(E$26=0,0,E$26/OIS_fec!E$26)</f>
        <v>2.4946782352740264</v>
      </c>
      <c r="F102" s="296">
        <f>IF(F$26=0,0,F$26/OIS_fec!F$26)</f>
        <v>2.4126447131933588</v>
      </c>
      <c r="G102" s="296">
        <f>IF(G$26=0,0,G$26/OIS_fec!G$26)</f>
        <v>2.6461086819874939</v>
      </c>
      <c r="H102" s="296">
        <f>IF(H$26=0,0,H$26/OIS_fec!H$26)</f>
        <v>2.5925755118851588</v>
      </c>
      <c r="I102" s="296">
        <f>IF(I$26=0,0,I$26/OIS_fec!I$26)</f>
        <v>2.668727514754361</v>
      </c>
      <c r="J102" s="296">
        <f>IF(J$26=0,0,J$26/OIS_fec!J$26)</f>
        <v>2.4341294549697952</v>
      </c>
      <c r="K102" s="296">
        <f>IF(K$26=0,0,K$26/OIS_fec!K$26)</f>
        <v>2.4866193458571808</v>
      </c>
      <c r="L102" s="296">
        <f>IF(L$26=0,0,L$26/OIS_fec!L$26)</f>
        <v>2.5274585689399292</v>
      </c>
      <c r="M102" s="296">
        <f>IF(M$26=0,0,M$26/OIS_fec!M$26)</f>
        <v>2.6131067801902121</v>
      </c>
      <c r="N102" s="296">
        <f>IF(N$26=0,0,N$26/OIS_fec!N$26)</f>
        <v>2.6206861534714752</v>
      </c>
      <c r="O102" s="296">
        <f>IF(O$26=0,0,O$26/OIS_fec!O$26)</f>
        <v>2.5937857001282114</v>
      </c>
      <c r="P102" s="296">
        <f>IF(P$26=0,0,P$26/OIS_fec!P$26)</f>
        <v>2.5940842734104677</v>
      </c>
      <c r="Q102" s="296">
        <f>IF(Q$26=0,0,Q$26/OIS_fec!Q$26)</f>
        <v>2.6727050097403793</v>
      </c>
    </row>
    <row r="103" spans="1:17" x14ac:dyDescent="0.25">
      <c r="A103" s="127" t="s">
        <v>322</v>
      </c>
      <c r="B103" s="296">
        <f>IF(B$34=0,0,B$34/OIS_fec!B$34)</f>
        <v>1.6019192106883762</v>
      </c>
      <c r="C103" s="296">
        <f>IF(C$34=0,0,C$34/OIS_fec!C$34)</f>
        <v>1.4506348821522523</v>
      </c>
      <c r="D103" s="296">
        <f>IF(D$34=0,0,D$34/OIS_fec!D$34)</f>
        <v>1.203746609656424</v>
      </c>
      <c r="E103" s="296">
        <f>IF(E$34=0,0,E$34/OIS_fec!E$34)</f>
        <v>1.123198731281277</v>
      </c>
      <c r="F103" s="296">
        <f>IF(F$34=0,0,F$34/OIS_fec!F$34)</f>
        <v>1.5912127497986903</v>
      </c>
      <c r="G103" s="296">
        <f>IF(G$34=0,0,G$34/OIS_fec!G$34)</f>
        <v>1.3885527447286252</v>
      </c>
      <c r="H103" s="296">
        <f>IF(H$34=0,0,H$34/OIS_fec!H$34)</f>
        <v>1.0642270430609455</v>
      </c>
      <c r="I103" s="296">
        <f>IF(I$34=0,0,I$34/OIS_fec!I$34)</f>
        <v>1.1541402143918345</v>
      </c>
      <c r="J103" s="296">
        <f>IF(J$34=0,0,J$34/OIS_fec!J$34)</f>
        <v>1.9186915886488036</v>
      </c>
      <c r="K103" s="296">
        <f>IF(K$34=0,0,K$34/OIS_fec!K$34)</f>
        <v>1.2258251984159962</v>
      </c>
      <c r="L103" s="296">
        <f>IF(L$34=0,0,L$34/OIS_fec!L$34)</f>
        <v>1.1259729857919785</v>
      </c>
      <c r="M103" s="296">
        <f>IF(M$34=0,0,M$34/OIS_fec!M$34)</f>
        <v>1.2987348107672858</v>
      </c>
      <c r="N103" s="296">
        <f>IF(N$34=0,0,N$34/OIS_fec!N$34)</f>
        <v>1.2237929860404759</v>
      </c>
      <c r="O103" s="296">
        <f>IF(O$34=0,0,O$34/OIS_fec!O$34)</f>
        <v>1.2984752354205145</v>
      </c>
      <c r="P103" s="296">
        <f>IF(P$34=0,0,P$34/OIS_fec!P$34)</f>
        <v>1.3380550288970547</v>
      </c>
      <c r="Q103" s="296">
        <f>IF(Q$34=0,0,Q$34/OIS_fec!Q$34)</f>
        <v>1.5048336169590188</v>
      </c>
    </row>
    <row r="104" spans="1:17" x14ac:dyDescent="0.25">
      <c r="A104" s="127" t="s">
        <v>321</v>
      </c>
      <c r="B104" s="296">
        <f>IF(B$53=0,0,B$53/OIS_fec!B$53)</f>
        <v>0.55512814370874497</v>
      </c>
      <c r="C104" s="296">
        <f>IF(C$53=0,0,C$53/OIS_fec!C$53)</f>
        <v>0.53127232366668442</v>
      </c>
      <c r="D104" s="296">
        <f>IF(D$53=0,0,D$53/OIS_fec!D$53)</f>
        <v>0.48889985872625391</v>
      </c>
      <c r="E104" s="296">
        <f>IF(E$53=0,0,E$53/OIS_fec!E$53)</f>
        <v>0.47714520385846232</v>
      </c>
      <c r="F104" s="296">
        <f>IF(F$53=0,0,F$53/OIS_fec!F$53)</f>
        <v>0.55407018250112516</v>
      </c>
      <c r="G104" s="296">
        <f>IF(G$53=0,0,G$53/OIS_fec!G$53)</f>
        <v>0.48513028034058786</v>
      </c>
      <c r="H104" s="296">
        <f>IF(H$53=0,0,H$53/OIS_fec!H$53)</f>
        <v>0.47092206128975145</v>
      </c>
      <c r="I104" s="296">
        <f>IF(I$53=0,0,I$53/OIS_fec!I$53)</f>
        <v>0.47058107978981611</v>
      </c>
      <c r="J104" s="296">
        <f>IF(J$53=0,0,J$53/OIS_fec!J$53)</f>
        <v>0.6058755309924243</v>
      </c>
      <c r="K104" s="296">
        <f>IF(K$53=0,0,K$53/OIS_fec!K$53)</f>
        <v>0.49513338113921551</v>
      </c>
      <c r="L104" s="296">
        <f>IF(L$53=0,0,L$53/OIS_fec!L$53)</f>
        <v>0.47445175741056334</v>
      </c>
      <c r="M104" s="296">
        <f>IF(M$53=0,0,M$53/OIS_fec!M$53)</f>
        <v>0.48734775998172752</v>
      </c>
      <c r="N104" s="296">
        <f>IF(N$53=0,0,N$53/OIS_fec!N$53)</f>
        <v>0.47322003775367583</v>
      </c>
      <c r="O104" s="296">
        <f>IF(O$53=0,0,O$53/OIS_fec!O$53)</f>
        <v>0.48396341758529132</v>
      </c>
      <c r="P104" s="296">
        <f>IF(P$53=0,0,P$53/OIS_fec!P$53)</f>
        <v>0.49262749262975847</v>
      </c>
      <c r="Q104" s="296">
        <f>IF(Q$53=0,0,Q$53/OIS_fec!Q$53)</f>
        <v>0.51380423500550709</v>
      </c>
    </row>
    <row r="105" spans="1:17" x14ac:dyDescent="0.25">
      <c r="A105" s="127" t="s">
        <v>320</v>
      </c>
      <c r="B105" s="296">
        <f>IF(B$67=0,0,B$67/OIS_fec!B$67)</f>
        <v>3.1024188000000001</v>
      </c>
      <c r="C105" s="296">
        <f>IF(C$67=0,0,C$67/OIS_fec!C$67)</f>
        <v>3.1024187999999997</v>
      </c>
      <c r="D105" s="296">
        <f>IF(D$67=0,0,D$67/OIS_fec!D$67)</f>
        <v>3.1024188000000001</v>
      </c>
      <c r="E105" s="296">
        <f>IF(E$67=0,0,E$67/OIS_fec!E$67)</f>
        <v>3.1024188000000006</v>
      </c>
      <c r="F105" s="296">
        <f>IF(F$67=0,0,F$67/OIS_fec!F$67)</f>
        <v>3.1024188000000001</v>
      </c>
      <c r="G105" s="296">
        <f>IF(G$67=0,0,G$67/OIS_fec!G$67)</f>
        <v>3.1024188000000001</v>
      </c>
      <c r="H105" s="296">
        <f>IF(H$67=0,0,H$67/OIS_fec!H$67)</f>
        <v>3.1024188000000006</v>
      </c>
      <c r="I105" s="296">
        <f>IF(I$67=0,0,I$67/OIS_fec!I$67)</f>
        <v>3.1024188000000006</v>
      </c>
      <c r="J105" s="296">
        <f>IF(J$67=0,0,J$67/OIS_fec!J$67)</f>
        <v>3.1024187999999997</v>
      </c>
      <c r="K105" s="296">
        <f>IF(K$67=0,0,K$67/OIS_fec!K$67)</f>
        <v>3.102418800000001</v>
      </c>
      <c r="L105" s="296">
        <f>IF(L$67=0,0,L$67/OIS_fec!L$67)</f>
        <v>3.1024188000000001</v>
      </c>
      <c r="M105" s="296">
        <f>IF(M$67=0,0,M$67/OIS_fec!M$67)</f>
        <v>3.1024188000000006</v>
      </c>
      <c r="N105" s="296">
        <f>IF(N$67=0,0,N$67/OIS_fec!N$67)</f>
        <v>3.1024188000000006</v>
      </c>
      <c r="O105" s="296">
        <f>IF(O$67=0,0,O$67/OIS_fec!O$67)</f>
        <v>3.1024187999999993</v>
      </c>
      <c r="P105" s="296">
        <f>IF(P$67=0,0,P$67/OIS_fec!P$67)</f>
        <v>3.1024188000000006</v>
      </c>
      <c r="Q105" s="296">
        <f>IF(Q$67=0,0,Q$67/OIS_fec!Q$67)</f>
        <v>3.1024188000000001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2018-07-16T15:45:50Z</dcterms:created>
  <dcterms:modified xsi:type="dcterms:W3CDTF">2018-07-16T15:45:50Z</dcterms:modified>
</cp:coreProperties>
</file>