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015"/>
  </bookViews>
  <sheets>
    <sheet name="cover" sheetId="25" r:id="rId1"/>
    <sheet name="index" sheetId="4" r:id="rId2"/>
    <sheet name="MBunk_act" sheetId="22" r:id="rId3"/>
    <sheet name="MBunk_ene" sheetId="23" r:id="rId4"/>
    <sheet name="MBunk_emi" sheetId="24" r:id="rId5"/>
  </sheets>
  <definedNames>
    <definedName name="_xlnm.Print_Titles" localSheetId="2">MBunk_act!$1:$1</definedName>
    <definedName name="_xlnm.Print_Titles" localSheetId="4">MBunk_emi!$1:$1</definedName>
    <definedName name="_xlnm.Print_Titles" localSheetId="3">MBunk_ene!$1:$1</definedName>
  </definedNames>
  <calcPr calcId="145621"/>
</workbook>
</file>

<file path=xl/calcChain.xml><?xml version="1.0" encoding="utf-8"?>
<calcChain xmlns="http://schemas.openxmlformats.org/spreadsheetml/2006/main">
  <c r="H5" i="24" l="1"/>
  <c r="L5" i="24"/>
  <c r="M5" i="24"/>
  <c r="N5" i="24"/>
  <c r="O5" i="24"/>
  <c r="P5" i="24"/>
  <c r="Q5" i="24"/>
  <c r="B5" i="24"/>
  <c r="C5" i="24"/>
  <c r="D5" i="24"/>
  <c r="E5" i="24"/>
  <c r="F5" i="24"/>
  <c r="G5" i="24"/>
  <c r="I5" i="24"/>
  <c r="J5" i="24"/>
  <c r="K5" i="24"/>
  <c r="B14" i="24"/>
  <c r="B15" i="24" s="1"/>
  <c r="C14" i="24"/>
  <c r="C15" i="24" s="1"/>
  <c r="E14" i="24"/>
  <c r="E15" i="24" s="1"/>
  <c r="F14" i="24"/>
  <c r="F15" i="24" s="1"/>
  <c r="G14" i="24"/>
  <c r="G15" i="24" s="1"/>
  <c r="I14" i="24"/>
  <c r="I15" i="24" s="1"/>
  <c r="J14" i="24"/>
  <c r="J15" i="24" s="1"/>
  <c r="K14" i="24"/>
  <c r="K15" i="24" s="1"/>
  <c r="M14" i="24"/>
  <c r="M15" i="24" s="1"/>
  <c r="N14" i="24"/>
  <c r="N15" i="24" s="1"/>
  <c r="O14" i="24"/>
  <c r="O15" i="24" s="1"/>
  <c r="B30" i="23"/>
  <c r="C22" i="24"/>
  <c r="E22" i="24"/>
  <c r="F30" i="23"/>
  <c r="I22" i="24"/>
  <c r="G31" i="23"/>
  <c r="H23" i="24"/>
  <c r="I23" i="24"/>
  <c r="J31" i="23"/>
  <c r="K23" i="24"/>
  <c r="M23" i="24"/>
  <c r="N31" i="23"/>
  <c r="O23" i="24"/>
  <c r="Q23" i="24"/>
  <c r="B26" i="23"/>
  <c r="C18" i="24"/>
  <c r="E18" i="24"/>
  <c r="N26" i="23"/>
  <c r="Q14" i="22"/>
  <c r="B27" i="23"/>
  <c r="C19" i="24"/>
  <c r="D19" i="24"/>
  <c r="F27" i="23"/>
  <c r="G19" i="24"/>
  <c r="I19" i="24"/>
  <c r="J27" i="23"/>
  <c r="K19" i="24"/>
  <c r="M15" i="22"/>
  <c r="N27" i="23"/>
  <c r="O19" i="24"/>
  <c r="J14" i="22"/>
  <c r="K14" i="22"/>
  <c r="L14" i="22"/>
  <c r="M14" i="22"/>
  <c r="P14" i="22"/>
  <c r="D15" i="22"/>
  <c r="E15" i="22"/>
  <c r="G15" i="22"/>
  <c r="B4" i="4"/>
  <c r="B6" i="4"/>
  <c r="B5" i="4"/>
  <c r="O14" i="22" l="1"/>
  <c r="N15" i="22"/>
  <c r="J15" i="22"/>
  <c r="B31" i="23"/>
  <c r="B15" i="22"/>
  <c r="N14" i="22"/>
  <c r="G22" i="24"/>
  <c r="G14" i="22"/>
  <c r="O15" i="22"/>
  <c r="F31" i="23"/>
  <c r="F15" i="22"/>
  <c r="Q15" i="22"/>
  <c r="D18" i="24"/>
  <c r="H22" i="24"/>
  <c r="H15" i="22"/>
  <c r="D22" i="24"/>
  <c r="G30" i="23"/>
  <c r="C15" i="22"/>
  <c r="C30" i="23"/>
  <c r="E19" i="24"/>
  <c r="C26" i="23"/>
  <c r="G23" i="24"/>
  <c r="Q18" i="24"/>
  <c r="E23" i="24"/>
  <c r="P18" i="24"/>
  <c r="D23" i="24"/>
  <c r="O18" i="24"/>
  <c r="C23" i="24"/>
  <c r="I14" i="22"/>
  <c r="M18" i="24"/>
  <c r="Q22" i="24"/>
  <c r="H14" i="22"/>
  <c r="L18" i="24"/>
  <c r="P22" i="24"/>
  <c r="G27" i="23"/>
  <c r="K18" i="24"/>
  <c r="O22" i="24"/>
  <c r="F14" i="22"/>
  <c r="J26" i="23"/>
  <c r="N30" i="23"/>
  <c r="E14" i="22"/>
  <c r="I18" i="24"/>
  <c r="M22" i="24"/>
  <c r="D14" i="22"/>
  <c r="H18" i="24"/>
  <c r="L22" i="24"/>
  <c r="C31" i="23"/>
  <c r="C14" i="22"/>
  <c r="G18" i="24"/>
  <c r="K22" i="24"/>
  <c r="B14" i="22"/>
  <c r="F26" i="23"/>
  <c r="J30" i="23"/>
  <c r="Q14" i="24"/>
  <c r="Q15" i="24" s="1"/>
  <c r="P23" i="24"/>
  <c r="P15" i="22"/>
  <c r="L23" i="24"/>
  <c r="L15" i="22"/>
  <c r="G26" i="23"/>
  <c r="N7" i="24"/>
  <c r="N26" i="24" s="1"/>
  <c r="J7" i="24"/>
  <c r="F7" i="24"/>
  <c r="F26" i="24" s="1"/>
  <c r="B7" i="24"/>
  <c r="K31" i="23"/>
  <c r="K27" i="23"/>
  <c r="K26" i="23"/>
  <c r="K30" i="23"/>
  <c r="N19" i="23"/>
  <c r="N34" i="23" s="1"/>
  <c r="J19" i="23"/>
  <c r="F19" i="23"/>
  <c r="B19" i="23"/>
  <c r="Q7" i="24"/>
  <c r="M7" i="24"/>
  <c r="I7" i="24"/>
  <c r="E7" i="24"/>
  <c r="K15" i="22"/>
  <c r="Q19" i="23"/>
  <c r="M19" i="23"/>
  <c r="I19" i="23"/>
  <c r="E19" i="23"/>
  <c r="P7" i="24"/>
  <c r="L7" i="24"/>
  <c r="H7" i="24"/>
  <c r="D7" i="24"/>
  <c r="L19" i="23"/>
  <c r="H19" i="23"/>
  <c r="H35" i="23" s="1"/>
  <c r="D19" i="23"/>
  <c r="P14" i="24"/>
  <c r="P15" i="24" s="1"/>
  <c r="L14" i="24"/>
  <c r="L15" i="24" s="1"/>
  <c r="H14" i="24"/>
  <c r="H15" i="24" s="1"/>
  <c r="D14" i="24"/>
  <c r="D15" i="24" s="1"/>
  <c r="O7" i="24"/>
  <c r="K7" i="24"/>
  <c r="G7" i="24"/>
  <c r="C7" i="24"/>
  <c r="P19" i="24"/>
  <c r="P27" i="23"/>
  <c r="L19" i="24"/>
  <c r="L27" i="23"/>
  <c r="H19" i="24"/>
  <c r="H27" i="23"/>
  <c r="I15" i="22"/>
  <c r="I27" i="23"/>
  <c r="Q19" i="24"/>
  <c r="Q27" i="23"/>
  <c r="M19" i="24"/>
  <c r="M27" i="23"/>
  <c r="O7" i="22"/>
  <c r="K7" i="22"/>
  <c r="G7" i="22"/>
  <c r="C7" i="22"/>
  <c r="O3" i="22"/>
  <c r="K3" i="22"/>
  <c r="G3" i="22"/>
  <c r="C3" i="22"/>
  <c r="O31" i="23"/>
  <c r="I31" i="23"/>
  <c r="D31" i="23"/>
  <c r="O30" i="23"/>
  <c r="I30" i="23"/>
  <c r="D30" i="23"/>
  <c r="O27" i="23"/>
  <c r="D27" i="23"/>
  <c r="O26" i="23"/>
  <c r="I26" i="23"/>
  <c r="D26" i="23"/>
  <c r="O19" i="23"/>
  <c r="K19" i="23"/>
  <c r="G19" i="23"/>
  <c r="C19" i="23"/>
  <c r="J23" i="24"/>
  <c r="J22" i="24"/>
  <c r="J19" i="24"/>
  <c r="J18" i="24"/>
  <c r="N7" i="22"/>
  <c r="J7" i="22"/>
  <c r="F7" i="22"/>
  <c r="B7" i="22"/>
  <c r="N3" i="22"/>
  <c r="J3" i="22"/>
  <c r="F3" i="22"/>
  <c r="B3" i="22"/>
  <c r="M31" i="23"/>
  <c r="H31" i="23"/>
  <c r="M30" i="23"/>
  <c r="H30" i="23"/>
  <c r="C27" i="23"/>
  <c r="M26" i="23"/>
  <c r="H26" i="23"/>
  <c r="F23" i="24"/>
  <c r="F22" i="24"/>
  <c r="F19" i="24"/>
  <c r="F18" i="24"/>
  <c r="K25" i="24"/>
  <c r="Q7" i="22"/>
  <c r="M7" i="22"/>
  <c r="I7" i="22"/>
  <c r="E7" i="22"/>
  <c r="Q3" i="22"/>
  <c r="M3" i="22"/>
  <c r="I3" i="22"/>
  <c r="E3" i="22"/>
  <c r="Q31" i="23"/>
  <c r="L31" i="23"/>
  <c r="Q30" i="23"/>
  <c r="L30" i="23"/>
  <c r="Q26" i="23"/>
  <c r="L26" i="23"/>
  <c r="B23" i="24"/>
  <c r="B22" i="24"/>
  <c r="B19" i="24"/>
  <c r="B18" i="24"/>
  <c r="P7" i="22"/>
  <c r="L7" i="22"/>
  <c r="H7" i="22"/>
  <c r="D7" i="22"/>
  <c r="P3" i="22"/>
  <c r="L3" i="22"/>
  <c r="H3" i="22"/>
  <c r="D3" i="22"/>
  <c r="P31" i="23"/>
  <c r="E31" i="23"/>
  <c r="P30" i="23"/>
  <c r="E30" i="23"/>
  <c r="E27" i="23"/>
  <c r="P26" i="23"/>
  <c r="E26" i="23"/>
  <c r="P19" i="23"/>
  <c r="P35" i="23" s="1"/>
  <c r="N23" i="24"/>
  <c r="N22" i="24"/>
  <c r="N19" i="24"/>
  <c r="N18" i="24"/>
  <c r="I26" i="24" l="1"/>
  <c r="D26" i="24"/>
  <c r="C26" i="24"/>
  <c r="H25" i="24"/>
  <c r="O26" i="24"/>
  <c r="C25" i="24"/>
  <c r="M25" i="24"/>
  <c r="E35" i="23"/>
  <c r="Q25" i="24"/>
  <c r="O25" i="24"/>
  <c r="J17" i="24"/>
  <c r="E34" i="23"/>
  <c r="E17" i="24"/>
  <c r="Q26" i="24"/>
  <c r="E29" i="23"/>
  <c r="C27" i="24"/>
  <c r="O27" i="24"/>
  <c r="N33" i="23"/>
  <c r="D27" i="24"/>
  <c r="H26" i="24"/>
  <c r="O21" i="24"/>
  <c r="O17" i="24"/>
  <c r="J25" i="24"/>
  <c r="D21" i="24"/>
  <c r="D25" i="24"/>
  <c r="J27" i="24"/>
  <c r="E27" i="24"/>
  <c r="Q27" i="24"/>
  <c r="Q17" i="24"/>
  <c r="N29" i="23"/>
  <c r="H27" i="24"/>
  <c r="E33" i="23"/>
  <c r="J26" i="24"/>
  <c r="M34" i="23"/>
  <c r="F34" i="23"/>
  <c r="L27" i="24"/>
  <c r="G21" i="24"/>
  <c r="G17" i="24"/>
  <c r="L26" i="24"/>
  <c r="B25" i="24"/>
  <c r="M27" i="24"/>
  <c r="L21" i="24"/>
  <c r="L17" i="24"/>
  <c r="G26" i="24"/>
  <c r="L25" i="24"/>
  <c r="I25" i="24"/>
  <c r="G27" i="24"/>
  <c r="I27" i="24"/>
  <c r="M26" i="24"/>
  <c r="G25" i="24"/>
  <c r="P26" i="24"/>
  <c r="B34" i="23"/>
  <c r="I25" i="23"/>
  <c r="D25" i="23"/>
  <c r="F33" i="23"/>
  <c r="F29" i="23"/>
  <c r="I33" i="23"/>
  <c r="J29" i="23"/>
  <c r="F35" i="23"/>
  <c r="H25" i="23"/>
  <c r="I35" i="23"/>
  <c r="M35" i="23"/>
  <c r="Q33" i="23"/>
  <c r="D33" i="23"/>
  <c r="D34" i="23"/>
  <c r="I34" i="23"/>
  <c r="D35" i="23"/>
  <c r="M33" i="23"/>
  <c r="J34" i="23"/>
  <c r="J33" i="23"/>
  <c r="M29" i="23"/>
  <c r="L35" i="23"/>
  <c r="L34" i="23"/>
  <c r="L33" i="23"/>
  <c r="E21" i="24"/>
  <c r="M21" i="24"/>
  <c r="P21" i="24"/>
  <c r="K26" i="24"/>
  <c r="B35" i="23"/>
  <c r="B25" i="23"/>
  <c r="P27" i="24"/>
  <c r="D29" i="23"/>
  <c r="Q34" i="23"/>
  <c r="B26" i="24"/>
  <c r="H33" i="23"/>
  <c r="H34" i="23"/>
  <c r="N35" i="23"/>
  <c r="B33" i="23"/>
  <c r="P25" i="24"/>
  <c r="K17" i="24"/>
  <c r="Q25" i="23"/>
  <c r="N25" i="24"/>
  <c r="E26" i="24"/>
  <c r="K21" i="24"/>
  <c r="B21" i="24"/>
  <c r="E25" i="24"/>
  <c r="K27" i="24"/>
  <c r="B29" i="23"/>
  <c r="H17" i="24"/>
  <c r="Q35" i="23"/>
  <c r="B27" i="24"/>
  <c r="J35" i="23"/>
  <c r="F25" i="24"/>
  <c r="F27" i="24"/>
  <c r="N27" i="24"/>
  <c r="P21" i="22"/>
  <c r="P22" i="22"/>
  <c r="P23" i="22"/>
  <c r="I13" i="22"/>
  <c r="I17" i="22"/>
  <c r="I18" i="22"/>
  <c r="I19" i="22"/>
  <c r="G25" i="23"/>
  <c r="G29" i="23"/>
  <c r="G33" i="23"/>
  <c r="G34" i="23"/>
  <c r="G35" i="23"/>
  <c r="C13" i="22"/>
  <c r="C17" i="22"/>
  <c r="C18" i="22"/>
  <c r="C19" i="22"/>
  <c r="I21" i="24"/>
  <c r="P25" i="23"/>
  <c r="P29" i="23"/>
  <c r="P33" i="23"/>
  <c r="P34" i="23"/>
  <c r="D17" i="22"/>
  <c r="D18" i="22"/>
  <c r="D19" i="22"/>
  <c r="D13" i="22"/>
  <c r="D21" i="22"/>
  <c r="D22" i="22"/>
  <c r="D23" i="22"/>
  <c r="M13" i="22"/>
  <c r="M17" i="22"/>
  <c r="M18" i="22"/>
  <c r="M19" i="22"/>
  <c r="M21" i="22"/>
  <c r="M22" i="22"/>
  <c r="J13" i="22"/>
  <c r="J17" i="22"/>
  <c r="J18" i="22"/>
  <c r="J19" i="22"/>
  <c r="J21" i="22"/>
  <c r="J22" i="22"/>
  <c r="J23" i="22"/>
  <c r="K25" i="23"/>
  <c r="K29" i="23"/>
  <c r="K33" i="23"/>
  <c r="K34" i="23"/>
  <c r="K35" i="23"/>
  <c r="G13" i="22"/>
  <c r="G17" i="22"/>
  <c r="G18" i="22"/>
  <c r="G19" i="22"/>
  <c r="G21" i="22"/>
  <c r="G22" i="22"/>
  <c r="G23" i="22"/>
  <c r="I29" i="23"/>
  <c r="C21" i="22"/>
  <c r="C22" i="22"/>
  <c r="C23" i="22"/>
  <c r="I17" i="24"/>
  <c r="H29" i="23"/>
  <c r="H13" i="22"/>
  <c r="H17" i="22"/>
  <c r="H18" i="22"/>
  <c r="H19" i="22"/>
  <c r="H21" i="22"/>
  <c r="H22" i="22"/>
  <c r="H23" i="22"/>
  <c r="Q13" i="22"/>
  <c r="Q17" i="22"/>
  <c r="Q18" i="22"/>
  <c r="Q19" i="22"/>
  <c r="C21" i="24"/>
  <c r="N17" i="24"/>
  <c r="N21" i="22"/>
  <c r="N22" i="22"/>
  <c r="N23" i="22"/>
  <c r="O35" i="23"/>
  <c r="O25" i="23"/>
  <c r="O29" i="23"/>
  <c r="O33" i="23"/>
  <c r="O34" i="23"/>
  <c r="P13" i="22"/>
  <c r="P17" i="22"/>
  <c r="P18" i="22"/>
  <c r="P19" i="22"/>
  <c r="F21" i="24"/>
  <c r="F13" i="22"/>
  <c r="F17" i="22"/>
  <c r="F18" i="22"/>
  <c r="F19" i="22"/>
  <c r="F17" i="24"/>
  <c r="F21" i="22"/>
  <c r="F22" i="22"/>
  <c r="F23" i="22"/>
  <c r="Q21" i="22"/>
  <c r="Q22" i="22"/>
  <c r="Q23" i="22"/>
  <c r="N21" i="24"/>
  <c r="N13" i="22"/>
  <c r="N17" i="22"/>
  <c r="N18" i="22"/>
  <c r="N19" i="22"/>
  <c r="P17" i="24"/>
  <c r="K13" i="22"/>
  <c r="K17" i="22"/>
  <c r="K18" i="22"/>
  <c r="K19" i="22"/>
  <c r="K21" i="22"/>
  <c r="K22" i="22"/>
  <c r="K23" i="22"/>
  <c r="M17" i="24"/>
  <c r="Q21" i="24"/>
  <c r="L29" i="23"/>
  <c r="L13" i="22"/>
  <c r="L17" i="22"/>
  <c r="L18" i="22"/>
  <c r="L19" i="22"/>
  <c r="L25" i="23"/>
  <c r="L21" i="22"/>
  <c r="L22" i="22"/>
  <c r="L23" i="22"/>
  <c r="E17" i="22"/>
  <c r="E18" i="22"/>
  <c r="E19" i="22"/>
  <c r="E13" i="22"/>
  <c r="E21" i="22"/>
  <c r="E22" i="22"/>
  <c r="E23" i="22"/>
  <c r="C17" i="24"/>
  <c r="F25" i="23"/>
  <c r="J25" i="23"/>
  <c r="N25" i="23"/>
  <c r="B13" i="22"/>
  <c r="B17" i="22"/>
  <c r="B18" i="22"/>
  <c r="B19" i="22"/>
  <c r="B21" i="22"/>
  <c r="B22" i="22"/>
  <c r="B23" i="22"/>
  <c r="D17" i="24"/>
  <c r="H21" i="24"/>
  <c r="C25" i="23"/>
  <c r="C29" i="23"/>
  <c r="C33" i="23"/>
  <c r="C34" i="23"/>
  <c r="C35" i="23"/>
  <c r="O13" i="22"/>
  <c r="O17" i="22"/>
  <c r="O18" i="22"/>
  <c r="O19" i="22"/>
  <c r="O21" i="22"/>
  <c r="O22" i="22"/>
  <c r="O23" i="22"/>
  <c r="E25" i="23"/>
  <c r="M25" i="23"/>
  <c r="Q29" i="23"/>
  <c r="B17" i="24"/>
  <c r="J21" i="24"/>
  <c r="M23" i="22"/>
  <c r="I21" i="22"/>
  <c r="I22" i="22"/>
  <c r="I23" i="22"/>
</calcChain>
</file>

<file path=xl/sharedStrings.xml><?xml version="1.0" encoding="utf-8"?>
<sst xmlns="http://schemas.openxmlformats.org/spreadsheetml/2006/main" count="86" uniqueCount="58">
  <si>
    <t>CO2 emissions</t>
  </si>
  <si>
    <t>energy consumption</t>
  </si>
  <si>
    <t>Bunkers - activity related data</t>
  </si>
  <si>
    <t>Description</t>
  </si>
  <si>
    <t>Sheet</t>
  </si>
  <si>
    <t>Click on the link to jump to the sheet</t>
  </si>
  <si>
    <t>Natural gas</t>
  </si>
  <si>
    <t>Shares of CO2 emissions (%)</t>
  </si>
  <si>
    <t>Shares of total energy consumption (%)</t>
  </si>
  <si>
    <t>Indicators</t>
  </si>
  <si>
    <t>Energy consumption (ktoe)</t>
  </si>
  <si>
    <t>Market shares of vehicle km (% of km)</t>
  </si>
  <si>
    <t>Total energy consumption (ktoe)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</si>
  <si>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</si>
  <si>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</si>
  <si>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</si>
  <si>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</si>
  <si>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</si>
  <si>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</si>
  <si>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</si>
  <si>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</si>
  <si>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</si>
  <si>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</si>
  <si>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by fuel</t>
  </si>
  <si>
    <t>Emission factors (kt CO2 / ktoe)</t>
  </si>
  <si>
    <t>Split of CO2 emissions (kt CO2)</t>
  </si>
  <si>
    <t>CO2 emissions (kt CO2)</t>
  </si>
  <si>
    <t>Vehicle-km (mio km)</t>
  </si>
  <si>
    <t>Vehicle-efficiency (kgoe/100 km)</t>
  </si>
  <si>
    <t>Liquids (Petroleum products)</t>
  </si>
  <si>
    <t>Emission intensity (kg of CO2 / 100 km)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</si>
  <si>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</si>
  <si>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</si>
  <si>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</si>
  <si>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</si>
  <si>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</si>
  <si>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</si>
  <si>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</si>
  <si>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</si>
  <si>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Extra-EU</t>
  </si>
  <si>
    <t>Intra-EU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</si>
  <si>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</si>
  <si>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</si>
  <si>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</si>
  <si>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</si>
  <si>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</si>
  <si>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</si>
  <si>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</si>
  <si>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version 1.0</t>
  </si>
  <si>
    <t>© European Union 2017-2018</t>
  </si>
  <si>
    <t>Prepared by JRC C.6</t>
  </si>
  <si>
    <t>The information made available is property of the Joint Research Centre of the European Commission.</t>
  </si>
  <si>
    <t>International maritime bunkers</t>
  </si>
  <si>
    <t>BE</t>
  </si>
  <si>
    <t>Belgium</t>
  </si>
  <si>
    <t>BE - Maritime bunkers</t>
  </si>
  <si>
    <t>BE - Maritime bunkers / energy consumption</t>
  </si>
  <si>
    <t>BE - Maritime bunkers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</si>
</sst>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.0;\-#,##0.0;&quot;-&quot;"/>
    <numFmt numFmtId="169" formatCode="mmmm\ 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0" fontId="10" fillId="2" borderId="0" xfId="4" applyFont="1" applyFill="1" applyBorder="1" applyAlignment="1">
      <alignment horizontal="left" vertical="center" indent="3"/>
    </xf>
    <xf numFmtId="166" fontId="10" fillId="0" borderId="0" xfId="4" applyNumberFormat="1" applyFont="1" applyBorder="1" applyAlignment="1">
      <alignment vertical="center"/>
    </xf>
    <xf numFmtId="165" fontId="13" fillId="5" borderId="2" xfId="4" applyNumberFormat="1" applyFont="1" applyFill="1" applyBorder="1" applyAlignment="1">
      <alignment vertical="center"/>
    </xf>
    <xf numFmtId="0" fontId="14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3" fillId="5" borderId="2" xfId="4" applyNumberFormat="1" applyFont="1" applyFill="1" applyBorder="1" applyAlignment="1">
      <alignment vertical="center"/>
    </xf>
    <xf numFmtId="165" fontId="15" fillId="6" borderId="2" xfId="4" applyNumberFormat="1" applyFont="1" applyFill="1" applyBorder="1" applyAlignment="1">
      <alignment vertical="center"/>
    </xf>
    <xf numFmtId="0" fontId="16" fillId="6" borderId="2" xfId="4" applyFont="1" applyFill="1" applyBorder="1" applyAlignment="1">
      <alignment horizontal="left" vertical="center"/>
    </xf>
    <xf numFmtId="167" fontId="10" fillId="0" borderId="1" xfId="1" applyNumberFormat="1" applyFont="1" applyBorder="1" applyAlignment="1">
      <alignment vertical="center"/>
    </xf>
    <xf numFmtId="167" fontId="10" fillId="0" borderId="0" xfId="1" applyNumberFormat="1" applyFont="1" applyAlignment="1">
      <alignment vertical="center"/>
    </xf>
    <xf numFmtId="167" fontId="13" fillId="5" borderId="2" xfId="1" applyNumberFormat="1" applyFont="1" applyFill="1" applyBorder="1" applyAlignment="1">
      <alignment vertical="center"/>
    </xf>
    <xf numFmtId="168" fontId="13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3" fillId="5" borderId="2" xfId="4" applyNumberFormat="1" applyFont="1" applyFill="1" applyBorder="1" applyAlignment="1">
      <alignment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0" fontId="17" fillId="4" borderId="2" xfId="4" applyFont="1" applyFill="1" applyBorder="1" applyAlignment="1">
      <alignment horizontal="left" vertical="center" indent="1"/>
    </xf>
    <xf numFmtId="166" fontId="13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7" fontId="10" fillId="0" borderId="0" xfId="4" applyNumberFormat="1" applyFont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20" fillId="0" borderId="2" xfId="5" applyFont="1" applyBorder="1" applyAlignment="1">
      <alignment vertical="center"/>
    </xf>
    <xf numFmtId="0" fontId="20" fillId="0" borderId="0" xfId="5" applyFont="1" applyAlignment="1">
      <alignment vertical="center"/>
    </xf>
    <xf numFmtId="0" fontId="21" fillId="0" borderId="0" xfId="5" applyFont="1" applyAlignment="1">
      <alignment vertical="center"/>
    </xf>
    <xf numFmtId="0" fontId="20" fillId="0" borderId="0" xfId="5" applyFont="1" applyAlignment="1">
      <alignment horizontal="center" vertical="center"/>
    </xf>
    <xf numFmtId="0" fontId="18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left" vertical="center"/>
    </xf>
    <xf numFmtId="0" fontId="18" fillId="0" borderId="0" xfId="5" applyFont="1" applyBorder="1" applyAlignment="1">
      <alignment horizontal="right" vertical="center"/>
    </xf>
    <xf numFmtId="0" fontId="22" fillId="0" borderId="0" xfId="5" applyFont="1" applyAlignment="1">
      <alignment vertical="center"/>
    </xf>
    <xf numFmtId="0" fontId="19" fillId="0" borderId="0" xfId="5" applyFont="1" applyAlignment="1">
      <alignment vertical="center"/>
    </xf>
    <xf numFmtId="0" fontId="23" fillId="0" borderId="0" xfId="5" applyFont="1" applyAlignment="1">
      <alignment horizontal="left" vertical="center"/>
    </xf>
    <xf numFmtId="169" fontId="24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0" fontId="9" fillId="0" borderId="0" xfId="5" applyFont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45" customWidth="1"/>
    <col min="2" max="2" width="9.7109375" style="46" customWidth="1"/>
    <col min="3" max="3" width="107.42578125" style="44" customWidth="1"/>
    <col min="4" max="4" width="44.7109375" style="44" customWidth="1"/>
    <col min="5" max="6" width="9.7109375" style="44" customWidth="1"/>
    <col min="7" max="16384" width="9.140625" style="44"/>
  </cols>
  <sheetData>
    <row r="9" spans="1:10" ht="30" x14ac:dyDescent="0.25">
      <c r="A9" s="41"/>
      <c r="B9" s="42" t="s">
        <v>41</v>
      </c>
      <c r="C9" s="43"/>
      <c r="D9" s="43"/>
      <c r="E9" s="43"/>
      <c r="F9" s="43"/>
    </row>
    <row r="10" spans="1:10" hidden="1" x14ac:dyDescent="0.25"/>
    <row r="11" spans="1:10" hidden="1" x14ac:dyDescent="0.25">
      <c r="B11" s="45"/>
      <c r="C11" s="45"/>
    </row>
    <row r="12" spans="1:10" ht="11.25" hidden="1" customHeight="1" x14ac:dyDescent="0.25">
      <c r="B12" s="45"/>
      <c r="C12" s="45"/>
    </row>
    <row r="13" spans="1:10" s="45" customFormat="1" ht="11.25" hidden="1" customHeight="1" x14ac:dyDescent="0.25">
      <c r="D13" s="44"/>
      <c r="E13" s="44"/>
      <c r="F13" s="44"/>
      <c r="G13" s="44"/>
      <c r="H13" s="44"/>
      <c r="I13" s="44"/>
      <c r="J13" s="44"/>
    </row>
    <row r="14" spans="1:10" s="45" customFormat="1" ht="12.75" customHeight="1" x14ac:dyDescent="0.25">
      <c r="D14" s="44"/>
      <c r="E14" s="44"/>
      <c r="F14" s="44"/>
      <c r="G14" s="44"/>
      <c r="H14" s="44"/>
      <c r="I14" s="44"/>
      <c r="J14" s="44"/>
    </row>
    <row r="15" spans="1:10" s="45" customFormat="1" ht="12.75" customHeight="1" x14ac:dyDescent="0.25">
      <c r="D15" s="44"/>
      <c r="E15" s="44"/>
      <c r="F15" s="44"/>
      <c r="G15" s="44"/>
      <c r="H15" s="44"/>
      <c r="I15" s="44"/>
      <c r="J15" s="44"/>
    </row>
    <row r="16" spans="1:10" s="45" customFormat="1" ht="12.75" customHeight="1" x14ac:dyDescent="0.25">
      <c r="D16" s="44"/>
      <c r="E16" s="44"/>
      <c r="F16" s="44"/>
      <c r="G16" s="44"/>
      <c r="H16" s="44"/>
      <c r="I16" s="44"/>
      <c r="J16" s="44"/>
    </row>
    <row r="17" spans="1:10" s="45" customFormat="1" ht="12.75" customHeight="1" x14ac:dyDescent="0.25">
      <c r="D17" s="44"/>
      <c r="E17" s="44"/>
      <c r="F17" s="44"/>
      <c r="G17" s="44"/>
      <c r="H17" s="44"/>
      <c r="I17" s="44"/>
      <c r="J17" s="44"/>
    </row>
    <row r="18" spans="1:10" s="45" customFormat="1" ht="12.75" customHeight="1" x14ac:dyDescent="0.25">
      <c r="D18" s="44"/>
      <c r="E18" s="44"/>
      <c r="F18" s="44"/>
      <c r="G18" s="44"/>
      <c r="H18" s="44"/>
      <c r="I18" s="44"/>
      <c r="J18" s="44"/>
    </row>
    <row r="19" spans="1:10" s="45" customFormat="1" x14ac:dyDescent="0.25">
      <c r="D19" s="44"/>
      <c r="E19" s="44"/>
      <c r="F19" s="44"/>
      <c r="G19" s="44"/>
      <c r="H19" s="44"/>
      <c r="I19" s="44"/>
      <c r="J19" s="44"/>
    </row>
    <row r="20" spans="1:10" s="45" customFormat="1" ht="11.25" customHeight="1" x14ac:dyDescent="0.25">
      <c r="D20" s="44"/>
      <c r="E20" s="44"/>
      <c r="F20" s="44"/>
      <c r="G20" s="44"/>
      <c r="H20" s="44"/>
      <c r="I20" s="44"/>
      <c r="J20" s="44"/>
    </row>
    <row r="21" spans="1:10" s="45" customFormat="1" ht="11.25" customHeight="1" x14ac:dyDescent="0.25">
      <c r="D21" s="44"/>
      <c r="E21" s="44"/>
      <c r="F21" s="44"/>
      <c r="G21" s="44"/>
      <c r="H21" s="44"/>
      <c r="I21" s="44"/>
      <c r="J21" s="44"/>
    </row>
    <row r="22" spans="1:10" s="45" customFormat="1" ht="11.25" customHeight="1" x14ac:dyDescent="0.25">
      <c r="B22" s="46"/>
      <c r="C22" s="44"/>
      <c r="D22" s="44"/>
      <c r="E22" s="44"/>
      <c r="F22" s="44"/>
      <c r="G22" s="44"/>
      <c r="H22" s="44"/>
      <c r="I22" s="44"/>
      <c r="J22" s="44"/>
    </row>
    <row r="23" spans="1:10" s="45" customFormat="1" ht="27.75" x14ac:dyDescent="0.25">
      <c r="B23" s="47"/>
      <c r="C23" s="48" t="s">
        <v>54</v>
      </c>
      <c r="D23" s="49"/>
      <c r="E23" s="44"/>
      <c r="F23" s="44"/>
      <c r="G23" s="44"/>
      <c r="H23" s="44"/>
      <c r="I23" s="44"/>
      <c r="J23" s="44"/>
    </row>
    <row r="24" spans="1:10" s="45" customFormat="1" ht="11.25" customHeight="1" x14ac:dyDescent="0.25">
      <c r="B24" s="46"/>
      <c r="C24" s="44"/>
      <c r="D24" s="44"/>
      <c r="E24" s="44"/>
      <c r="F24" s="44"/>
      <c r="G24" s="44"/>
      <c r="H24" s="44"/>
      <c r="I24" s="44"/>
      <c r="J24" s="44"/>
    </row>
    <row r="25" spans="1:10" s="45" customFormat="1" ht="13.5" customHeight="1" x14ac:dyDescent="0.25">
      <c r="B25" s="46"/>
      <c r="C25" s="44"/>
      <c r="D25" s="44"/>
      <c r="E25" s="44"/>
      <c r="F25" s="44"/>
      <c r="G25" s="44"/>
      <c r="H25" s="44"/>
      <c r="I25" s="44"/>
      <c r="J25" s="44"/>
    </row>
    <row r="26" spans="1:10" s="45" customFormat="1" ht="10.5" customHeight="1" x14ac:dyDescent="0.25">
      <c r="B26" s="46"/>
      <c r="C26" s="44"/>
      <c r="D26" s="44"/>
      <c r="E26" s="44"/>
      <c r="F26" s="44"/>
      <c r="G26" s="44"/>
      <c r="H26" s="44"/>
      <c r="I26" s="44"/>
      <c r="J26" s="44"/>
    </row>
    <row r="27" spans="1:10" x14ac:dyDescent="0.25">
      <c r="A27" s="44"/>
    </row>
    <row r="28" spans="1:10" s="45" customFormat="1" ht="11.25" customHeight="1" x14ac:dyDescent="0.25">
      <c r="B28" s="46"/>
      <c r="C28" s="44"/>
      <c r="D28" s="44"/>
      <c r="E28" s="44"/>
      <c r="F28" s="44"/>
      <c r="G28" s="44"/>
      <c r="H28" s="44"/>
      <c r="I28" s="44"/>
      <c r="J28" s="44"/>
    </row>
    <row r="29" spans="1:10" s="45" customFormat="1" x14ac:dyDescent="0.25">
      <c r="B29" s="46"/>
      <c r="C29" s="44"/>
      <c r="D29" s="44"/>
      <c r="E29" s="44"/>
      <c r="F29" s="44"/>
      <c r="G29" s="44"/>
      <c r="H29" s="44"/>
      <c r="I29" s="44"/>
      <c r="J29" s="44"/>
    </row>
    <row r="30" spans="1:10" s="45" customFormat="1" ht="27.75" x14ac:dyDescent="0.25">
      <c r="B30" s="46"/>
      <c r="C30" s="50" t="s">
        <v>52</v>
      </c>
      <c r="D30" s="44"/>
      <c r="E30" s="44"/>
      <c r="F30" s="44"/>
      <c r="G30" s="44"/>
      <c r="H30" s="44"/>
      <c r="I30" s="44"/>
      <c r="J30" s="44"/>
    </row>
    <row r="31" spans="1:10" s="45" customFormat="1" ht="11.25" customHeight="1" x14ac:dyDescent="0.25">
      <c r="B31" s="46"/>
      <c r="C31" s="51"/>
      <c r="D31" s="44"/>
      <c r="E31" s="44"/>
      <c r="F31" s="44"/>
      <c r="G31" s="44"/>
      <c r="H31" s="44"/>
      <c r="I31" s="44"/>
      <c r="J31" s="44"/>
    </row>
    <row r="32" spans="1:10" s="45" customFormat="1" ht="11.25" customHeight="1" x14ac:dyDescent="0.25">
      <c r="B32" s="46"/>
      <c r="C32" s="51"/>
      <c r="D32" s="44"/>
      <c r="E32" s="44"/>
      <c r="F32" s="44"/>
      <c r="G32" s="44"/>
      <c r="H32" s="44"/>
      <c r="I32" s="44"/>
      <c r="J32" s="44"/>
    </row>
    <row r="33" spans="1:12" s="45" customFormat="1" ht="11.25" customHeight="1" x14ac:dyDescent="0.25">
      <c r="B33" s="46"/>
      <c r="C33" s="44"/>
      <c r="D33" s="44"/>
      <c r="E33" s="44"/>
      <c r="F33" s="44"/>
      <c r="G33" s="44"/>
      <c r="H33" s="44"/>
      <c r="I33" s="44"/>
      <c r="J33" s="44"/>
    </row>
    <row r="34" spans="1:12" s="45" customFormat="1" ht="11.25" customHeight="1" x14ac:dyDescent="0.25">
      <c r="B34" s="46"/>
      <c r="C34" s="44"/>
      <c r="D34" s="44"/>
      <c r="E34" s="44"/>
      <c r="F34" s="44"/>
      <c r="G34" s="44"/>
      <c r="H34" s="44"/>
      <c r="I34" s="44"/>
      <c r="J34" s="44"/>
    </row>
    <row r="35" spans="1:12" s="45" customFormat="1" ht="11.25" customHeight="1" x14ac:dyDescent="0.25">
      <c r="B35" s="46"/>
      <c r="C35" s="44"/>
      <c r="D35" s="44"/>
      <c r="E35" s="44"/>
      <c r="F35" s="44"/>
      <c r="G35" s="44"/>
      <c r="H35" s="44"/>
      <c r="I35" s="44"/>
      <c r="J35" s="44"/>
    </row>
    <row r="36" spans="1:12" s="45" customFormat="1" ht="13.5" customHeight="1" x14ac:dyDescent="0.25">
      <c r="B36" s="46"/>
      <c r="C36" s="44"/>
      <c r="D36" s="44"/>
      <c r="E36" s="44"/>
      <c r="F36" s="44"/>
      <c r="G36" s="44"/>
      <c r="H36" s="44"/>
      <c r="I36" s="44"/>
      <c r="J36" s="44"/>
    </row>
    <row r="37" spans="1:12" s="45" customFormat="1" ht="10.5" customHeight="1" x14ac:dyDescent="0.25">
      <c r="B37" s="46"/>
      <c r="C37" s="44"/>
      <c r="D37" s="44"/>
      <c r="E37" s="44"/>
      <c r="F37" s="44"/>
      <c r="G37" s="44"/>
      <c r="H37" s="44"/>
      <c r="I37" s="44"/>
      <c r="J37" s="44"/>
    </row>
    <row r="38" spans="1:12" x14ac:dyDescent="0.25">
      <c r="A38" s="44"/>
    </row>
    <row r="39" spans="1:12" s="45" customFormat="1" ht="12.75" customHeight="1" x14ac:dyDescent="0.25">
      <c r="B39" s="46"/>
      <c r="C39" s="44"/>
      <c r="E39" s="44"/>
      <c r="F39" s="44"/>
      <c r="G39" s="44"/>
      <c r="H39" s="44"/>
      <c r="I39" s="44"/>
      <c r="J39" s="44"/>
    </row>
    <row r="40" spans="1:12" s="45" customFormat="1" x14ac:dyDescent="0.25">
      <c r="B40" s="46"/>
      <c r="C40" s="44"/>
      <c r="E40" s="44"/>
      <c r="F40" s="44"/>
      <c r="G40" s="44"/>
      <c r="H40" s="44"/>
      <c r="I40" s="44"/>
      <c r="J40" s="44"/>
    </row>
    <row r="41" spans="1:12" s="45" customFormat="1" x14ac:dyDescent="0.25">
      <c r="B41" s="46"/>
      <c r="C41" s="44"/>
      <c r="D41" s="44"/>
      <c r="E41" s="44"/>
      <c r="F41" s="44"/>
      <c r="G41" s="44"/>
      <c r="H41" s="44"/>
      <c r="I41" s="44"/>
      <c r="J41" s="44"/>
    </row>
    <row r="42" spans="1:12" s="45" customFormat="1" ht="12.75" customHeight="1" x14ac:dyDescent="0.25">
      <c r="B42" s="46"/>
      <c r="C42" s="44"/>
      <c r="D42" s="44"/>
      <c r="E42" s="44"/>
      <c r="F42" s="44"/>
      <c r="G42" s="44"/>
      <c r="H42" s="44"/>
      <c r="I42" s="44"/>
      <c r="J42" s="44"/>
    </row>
    <row r="43" spans="1:12" ht="20.25" x14ac:dyDescent="0.25">
      <c r="D43" s="52" t="s">
        <v>50</v>
      </c>
    </row>
    <row r="44" spans="1:12" x14ac:dyDescent="0.25">
      <c r="A44" s="44"/>
      <c r="B44" s="44"/>
    </row>
    <row r="45" spans="1:12" ht="18" x14ac:dyDescent="0.25">
      <c r="A45" s="44"/>
      <c r="B45" s="44"/>
      <c r="D45" s="53">
        <v>43297.732939814814</v>
      </c>
    </row>
    <row r="46" spans="1:12" ht="12.75" x14ac:dyDescent="0.25">
      <c r="A46" s="44"/>
      <c r="B46" s="44"/>
      <c r="G46" s="54"/>
      <c r="H46" s="54"/>
      <c r="I46" s="54"/>
      <c r="J46" s="54"/>
      <c r="K46" s="54"/>
      <c r="L46" s="54"/>
    </row>
    <row r="47" spans="1:12" x14ac:dyDescent="0.25">
      <c r="A47" s="44"/>
      <c r="B47" s="44"/>
    </row>
    <row r="48" spans="1:12" x14ac:dyDescent="0.25">
      <c r="A48" s="44"/>
      <c r="B48" s="44"/>
    </row>
    <row r="49" spans="1:12" ht="15" x14ac:dyDescent="0.25">
      <c r="B49" s="55" t="s">
        <v>49</v>
      </c>
    </row>
    <row r="50" spans="1:12" ht="15" x14ac:dyDescent="0.25">
      <c r="B50" s="55"/>
    </row>
    <row r="51" spans="1:12" ht="15" x14ac:dyDescent="0.25">
      <c r="A51" s="54"/>
      <c r="B51" s="55" t="s">
        <v>42</v>
      </c>
      <c r="C51" s="54"/>
      <c r="D51" s="54"/>
      <c r="E51" s="54"/>
      <c r="F51" s="54"/>
    </row>
    <row r="52" spans="1:12" ht="15" x14ac:dyDescent="0.25">
      <c r="B52" s="55"/>
    </row>
    <row r="53" spans="1:12" ht="15" x14ac:dyDescent="0.25">
      <c r="B53" s="55" t="s">
        <v>51</v>
      </c>
    </row>
    <row r="54" spans="1:12" ht="15" x14ac:dyDescent="0.25">
      <c r="B54" s="55" t="s">
        <v>43</v>
      </c>
    </row>
    <row r="55" spans="1:12" ht="12.75" x14ac:dyDescent="0.25">
      <c r="B55" s="45"/>
      <c r="G55" s="54"/>
      <c r="H55" s="54"/>
      <c r="I55" s="54"/>
      <c r="J55" s="54"/>
      <c r="K55" s="54"/>
      <c r="L55" s="54"/>
    </row>
    <row r="56" spans="1:12" ht="15" x14ac:dyDescent="0.25">
      <c r="B56" s="55" t="s">
        <v>44</v>
      </c>
    </row>
    <row r="57" spans="1:12" ht="15" x14ac:dyDescent="0.25">
      <c r="B57" s="55" t="s">
        <v>45</v>
      </c>
    </row>
    <row r="62" spans="1:12" ht="12.75" x14ac:dyDescent="0.25">
      <c r="A62" s="54" t="s">
        <v>46</v>
      </c>
      <c r="B62" s="56"/>
      <c r="C62" s="58" t="s">
        <v>48</v>
      </c>
      <c r="D62" s="58"/>
      <c r="E62" s="57"/>
      <c r="F62" s="57" t="s">
        <v>47</v>
      </c>
    </row>
    <row r="65" spans="1:10" s="45" customFormat="1" ht="11.25" customHeight="1" x14ac:dyDescent="0.25">
      <c r="B65" s="46"/>
      <c r="C65" s="44"/>
      <c r="D65" s="44"/>
      <c r="E65" s="44"/>
      <c r="F65" s="44"/>
      <c r="G65" s="44"/>
      <c r="H65" s="44"/>
      <c r="I65" s="44"/>
      <c r="J65" s="44"/>
    </row>
    <row r="69" spans="1:10" x14ac:dyDescent="0.25">
      <c r="A69" s="44"/>
      <c r="B69" s="44"/>
    </row>
    <row r="70" spans="1:10" x14ac:dyDescent="0.25">
      <c r="A70" s="44"/>
      <c r="B70" s="44"/>
    </row>
    <row r="71" spans="1:10" x14ac:dyDescent="0.25">
      <c r="A71" s="44"/>
      <c r="B71" s="44"/>
    </row>
    <row r="72" spans="1:10" x14ac:dyDescent="0.25">
      <c r="A72" s="44"/>
      <c r="B72" s="44"/>
    </row>
    <row r="73" spans="1:10" x14ac:dyDescent="0.25">
      <c r="A73" s="44"/>
      <c r="B73" s="44"/>
    </row>
    <row r="74" spans="1:10" x14ac:dyDescent="0.25">
      <c r="A74" s="44"/>
      <c r="B74" s="44"/>
    </row>
    <row r="75" spans="1:10" x14ac:dyDescent="0.25">
      <c r="A75" s="44"/>
      <c r="B75" s="4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6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7" t="s">
        <v>53</v>
      </c>
      <c r="B1" s="4"/>
      <c r="C1" s="4"/>
      <c r="D1" s="8" t="s">
        <v>5</v>
      </c>
    </row>
    <row r="2" spans="1:4" ht="18.75" x14ac:dyDescent="0.3">
      <c r="A2" s="7"/>
      <c r="B2" s="4"/>
      <c r="C2" s="4"/>
      <c r="D2" s="8"/>
    </row>
    <row r="3" spans="1:4" ht="18.75" x14ac:dyDescent="0.3">
      <c r="A3" s="7"/>
      <c r="B3" s="5" t="s">
        <v>4</v>
      </c>
      <c r="C3" s="6"/>
      <c r="D3" s="5" t="s">
        <v>3</v>
      </c>
    </row>
    <row r="4" spans="1:4" x14ac:dyDescent="0.25">
      <c r="B4" s="2" t="str">
        <f ca="1">HYPERLINK("#"&amp;CELL("address",MBunk_act!$B$2),MID(CELL("filename",MBunk_act!$B$2),FIND("]",CELL("filename",MBunk_act!$B$2))+1,256))</f>
        <v>MBunk_act</v>
      </c>
      <c r="C4" s="2"/>
      <c r="D4" s="4" t="s">
        <v>2</v>
      </c>
    </row>
    <row r="5" spans="1:4" x14ac:dyDescent="0.25">
      <c r="B5" s="3" t="str">
        <f ca="1">HYPERLINK("#"&amp;CELL("address",MBunk_ene!$B$2),MID(CELL("filename",MBunk_ene!$B$2),FIND("]",CELL("filename",MBunk_ene!$B$2))+1,256))</f>
        <v>MBunk_ene</v>
      </c>
      <c r="C5" s="2"/>
      <c r="D5" s="1" t="s">
        <v>1</v>
      </c>
    </row>
    <row r="6" spans="1:4" x14ac:dyDescent="0.25">
      <c r="B6" s="3" t="str">
        <f ca="1">HYPERLINK("#"&amp;CELL("address",MBunk_emi!$B$2),MID(CELL("filename",MBunk_emi!$B$2),FIND("]",CELL("filename",MBunk_emi!$B$2))+1,256))</f>
        <v>MBunk_emi</v>
      </c>
      <c r="C6" s="2"/>
      <c r="D6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33</v>
      </c>
      <c r="B3" s="25">
        <f t="shared" ref="B3:Q3" si="0">SUM(B4:B5)</f>
        <v>1359595.5187161388</v>
      </c>
      <c r="C3" s="25">
        <f t="shared" si="0"/>
        <v>1350757.0695416217</v>
      </c>
      <c r="D3" s="25">
        <f t="shared" si="0"/>
        <v>1794858.1681081934</v>
      </c>
      <c r="E3" s="25">
        <f t="shared" si="0"/>
        <v>1993546.9754090738</v>
      </c>
      <c r="F3" s="25">
        <f t="shared" si="0"/>
        <v>2100550.6950676958</v>
      </c>
      <c r="G3" s="25">
        <f t="shared" si="0"/>
        <v>2114204.9221819658</v>
      </c>
      <c r="H3" s="25">
        <f t="shared" si="0"/>
        <v>2328055.4707248425</v>
      </c>
      <c r="I3" s="25">
        <f t="shared" si="0"/>
        <v>2645276.1607148466</v>
      </c>
      <c r="J3" s="25">
        <f t="shared" si="0"/>
        <v>2773092.9830410806</v>
      </c>
      <c r="K3" s="25">
        <f t="shared" si="0"/>
        <v>2066614.5642219377</v>
      </c>
      <c r="L3" s="25">
        <f t="shared" si="0"/>
        <v>2282745.6206499655</v>
      </c>
      <c r="M3" s="25">
        <f t="shared" si="0"/>
        <v>2060128.734157986</v>
      </c>
      <c r="N3" s="25">
        <f t="shared" si="0"/>
        <v>1874488.2417555726</v>
      </c>
      <c r="O3" s="25">
        <f t="shared" si="0"/>
        <v>1940350.7519625057</v>
      </c>
      <c r="P3" s="25">
        <f t="shared" si="0"/>
        <v>1720584.9105089926</v>
      </c>
      <c r="Q3" s="25">
        <f t="shared" si="0"/>
        <v>1894604.8475292909</v>
      </c>
    </row>
    <row r="4" spans="1:17" ht="11.45" customHeight="1" x14ac:dyDescent="0.25">
      <c r="A4" s="40" t="s">
        <v>40</v>
      </c>
      <c r="B4" s="30">
        <v>42885.121741054565</v>
      </c>
      <c r="C4" s="30">
        <v>42859.726251499538</v>
      </c>
      <c r="D4" s="30">
        <v>43594.248775782246</v>
      </c>
      <c r="E4" s="30">
        <v>47053.584019582297</v>
      </c>
      <c r="F4" s="30">
        <v>45758.954927785402</v>
      </c>
      <c r="G4" s="30">
        <v>42820.701652961354</v>
      </c>
      <c r="H4" s="30">
        <v>42245.632243722808</v>
      </c>
      <c r="I4" s="30">
        <v>48412.670662657016</v>
      </c>
      <c r="J4" s="30">
        <v>50450.385378013889</v>
      </c>
      <c r="K4" s="30">
        <v>41436.448135681661</v>
      </c>
      <c r="L4" s="30">
        <v>50524.107818957586</v>
      </c>
      <c r="M4" s="30">
        <v>51301.232277649477</v>
      </c>
      <c r="N4" s="30">
        <v>48842.299605752261</v>
      </c>
      <c r="O4" s="30">
        <v>51684.172549459334</v>
      </c>
      <c r="P4" s="30">
        <v>56787.360834098261</v>
      </c>
      <c r="Q4" s="30">
        <v>54010.163785631004</v>
      </c>
    </row>
    <row r="5" spans="1:17" ht="11.45" customHeight="1" x14ac:dyDescent="0.25">
      <c r="A5" s="39" t="s">
        <v>39</v>
      </c>
      <c r="B5" s="29">
        <v>1316710.3969750842</v>
      </c>
      <c r="C5" s="29">
        <v>1307897.3432901222</v>
      </c>
      <c r="D5" s="29">
        <v>1751263.9193324111</v>
      </c>
      <c r="E5" s="29">
        <v>1946493.3913894915</v>
      </c>
      <c r="F5" s="29">
        <v>2054791.7401399103</v>
      </c>
      <c r="G5" s="29">
        <v>2071384.2205290042</v>
      </c>
      <c r="H5" s="29">
        <v>2285809.8384811198</v>
      </c>
      <c r="I5" s="29">
        <v>2596863.4900521897</v>
      </c>
      <c r="J5" s="29">
        <v>2722642.5976630668</v>
      </c>
      <c r="K5" s="29">
        <v>2025178.116086256</v>
      </c>
      <c r="L5" s="29">
        <v>2232221.5128310081</v>
      </c>
      <c r="M5" s="29">
        <v>2008827.5018803366</v>
      </c>
      <c r="N5" s="29">
        <v>1825645.9421498203</v>
      </c>
      <c r="O5" s="29">
        <v>1888666.5794130464</v>
      </c>
      <c r="P5" s="29">
        <v>1663797.5496748944</v>
      </c>
      <c r="Q5" s="29">
        <v>1840594.6837436599</v>
      </c>
    </row>
    <row r="7" spans="1:17" ht="11.45" customHeight="1" x14ac:dyDescent="0.25">
      <c r="A7" s="17" t="s">
        <v>27</v>
      </c>
      <c r="B7" s="16">
        <f t="shared" ref="B7:Q7" si="1">SUM(B8:B9)</f>
        <v>36.686250612224228</v>
      </c>
      <c r="C7" s="16">
        <f t="shared" si="1"/>
        <v>36.245114405450508</v>
      </c>
      <c r="D7" s="16">
        <f t="shared" si="1"/>
        <v>47.351782862804448</v>
      </c>
      <c r="E7" s="16">
        <f t="shared" si="1"/>
        <v>52.231860320707611</v>
      </c>
      <c r="F7" s="16">
        <f t="shared" si="1"/>
        <v>54.563217621460538</v>
      </c>
      <c r="G7" s="16">
        <f t="shared" si="1"/>
        <v>54.469654682073063</v>
      </c>
      <c r="H7" s="16">
        <f t="shared" si="1"/>
        <v>59.436635594209427</v>
      </c>
      <c r="I7" s="16">
        <f t="shared" si="1"/>
        <v>67.155124590200344</v>
      </c>
      <c r="J7" s="16">
        <f t="shared" si="1"/>
        <v>69.975314074213301</v>
      </c>
      <c r="K7" s="16">
        <f t="shared" si="1"/>
        <v>51.989806914300203</v>
      </c>
      <c r="L7" s="16">
        <f t="shared" si="1"/>
        <v>57.272217655800191</v>
      </c>
      <c r="M7" s="16">
        <f t="shared" si="1"/>
        <v>51.601469305567242</v>
      </c>
      <c r="N7" s="16">
        <f t="shared" si="1"/>
        <v>46.758958148756861</v>
      </c>
      <c r="O7" s="16">
        <f t="shared" si="1"/>
        <v>48.161336692843854</v>
      </c>
      <c r="P7" s="16">
        <f t="shared" si="1"/>
        <v>42.868858539866061</v>
      </c>
      <c r="Q7" s="16">
        <f t="shared" si="1"/>
        <v>46.610288611996957</v>
      </c>
    </row>
    <row r="8" spans="1:17" ht="11.45" customHeight="1" x14ac:dyDescent="0.25">
      <c r="A8" s="40" t="s">
        <v>40</v>
      </c>
      <c r="B8" s="35">
        <v>2.8160045311954609</v>
      </c>
      <c r="C8" s="35">
        <v>2.8004732353112214</v>
      </c>
      <c r="D8" s="35">
        <v>2.8344353994895699</v>
      </c>
      <c r="E8" s="35">
        <v>3.0442856838982841</v>
      </c>
      <c r="F8" s="35">
        <v>2.9459415468063446</v>
      </c>
      <c r="G8" s="35">
        <v>2.7431978957677035</v>
      </c>
      <c r="H8" s="35">
        <v>2.6930257454872057</v>
      </c>
      <c r="I8" s="35">
        <v>3.0709522501153392</v>
      </c>
      <c r="J8" s="35">
        <v>3.1844456594981101</v>
      </c>
      <c r="K8" s="35">
        <v>2.6025986916904014</v>
      </c>
      <c r="L8" s="35">
        <v>3.1577567386848493</v>
      </c>
      <c r="M8" s="35">
        <v>3.1905323029818957</v>
      </c>
      <c r="N8" s="35">
        <v>3.0226424948329189</v>
      </c>
      <c r="O8" s="35">
        <v>3.182757715887099</v>
      </c>
      <c r="P8" s="35">
        <v>3.4797899460605257</v>
      </c>
      <c r="Q8" s="35">
        <v>3.2933066362703727</v>
      </c>
    </row>
    <row r="9" spans="1:17" ht="11.45" customHeight="1" x14ac:dyDescent="0.25">
      <c r="A9" s="39" t="s">
        <v>39</v>
      </c>
      <c r="B9" s="34">
        <v>33.870246081028768</v>
      </c>
      <c r="C9" s="34">
        <v>33.444641170139285</v>
      </c>
      <c r="D9" s="34">
        <v>44.517347463314877</v>
      </c>
      <c r="E9" s="34">
        <v>49.18757463680933</v>
      </c>
      <c r="F9" s="34">
        <v>51.617276074654193</v>
      </c>
      <c r="G9" s="34">
        <v>51.726456786305363</v>
      </c>
      <c r="H9" s="34">
        <v>56.743609848722222</v>
      </c>
      <c r="I9" s="34">
        <v>64.084172340085004</v>
      </c>
      <c r="J9" s="34">
        <v>66.790868414715192</v>
      </c>
      <c r="K9" s="34">
        <v>49.3872082226098</v>
      </c>
      <c r="L9" s="34">
        <v>54.114460917115345</v>
      </c>
      <c r="M9" s="34">
        <v>48.410937002585349</v>
      </c>
      <c r="N9" s="34">
        <v>43.736315653923938</v>
      </c>
      <c r="O9" s="34">
        <v>44.978578976956754</v>
      </c>
      <c r="P9" s="34">
        <v>39.389068593805533</v>
      </c>
      <c r="Q9" s="34">
        <v>43.316981975726584</v>
      </c>
    </row>
    <row r="11" spans="1:17" ht="11.45" customHeight="1" x14ac:dyDescent="0.25">
      <c r="A11" s="21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32</v>
      </c>
      <c r="B13" s="25">
        <f t="shared" ref="B13:Q13" si="2">IF(B3=0,"",B3/B7)</f>
        <v>37060.083710574334</v>
      </c>
      <c r="C13" s="25">
        <f t="shared" si="2"/>
        <v>37267.286686740219</v>
      </c>
      <c r="D13" s="25">
        <f t="shared" si="2"/>
        <v>37904.764289626823</v>
      </c>
      <c r="E13" s="25">
        <f t="shared" si="2"/>
        <v>38167.259660455195</v>
      </c>
      <c r="F13" s="25">
        <f t="shared" si="2"/>
        <v>38497.559099988219</v>
      </c>
      <c r="G13" s="25">
        <f t="shared" si="2"/>
        <v>38814.362501875534</v>
      </c>
      <c r="H13" s="25">
        <f t="shared" si="2"/>
        <v>39168.695324868822</v>
      </c>
      <c r="I13" s="25">
        <f t="shared" si="2"/>
        <v>39390.533140353378</v>
      </c>
      <c r="J13" s="25">
        <f t="shared" si="2"/>
        <v>39629.589659290963</v>
      </c>
      <c r="K13" s="25">
        <f t="shared" si="2"/>
        <v>39750.379677857571</v>
      </c>
      <c r="L13" s="25">
        <f t="shared" si="2"/>
        <v>39857.817875484041</v>
      </c>
      <c r="M13" s="25">
        <f t="shared" si="2"/>
        <v>39923.838640302441</v>
      </c>
      <c r="N13" s="25">
        <f t="shared" si="2"/>
        <v>40088.323520643025</v>
      </c>
      <c r="O13" s="25">
        <f t="shared" si="2"/>
        <v>40288.55686330684</v>
      </c>
      <c r="P13" s="25">
        <f t="shared" si="2"/>
        <v>40136.009427657795</v>
      </c>
      <c r="Q13" s="25">
        <f t="shared" si="2"/>
        <v>40647.78193717602</v>
      </c>
    </row>
    <row r="14" spans="1:17" ht="11.45" customHeight="1" x14ac:dyDescent="0.25">
      <c r="A14" s="40" t="s">
        <v>40</v>
      </c>
      <c r="B14" s="30">
        <f t="shared" ref="B14:Q14" si="3">IF(B4=0,"",B4/B8)</f>
        <v>15229.067022434374</v>
      </c>
      <c r="C14" s="30">
        <f t="shared" si="3"/>
        <v>15304.458443337511</v>
      </c>
      <c r="D14" s="30">
        <f t="shared" si="3"/>
        <v>15380.223089096606</v>
      </c>
      <c r="E14" s="30">
        <f t="shared" si="3"/>
        <v>15456.362807359459</v>
      </c>
      <c r="F14" s="30">
        <f t="shared" si="3"/>
        <v>15532.879454920641</v>
      </c>
      <c r="G14" s="30">
        <f t="shared" si="3"/>
        <v>15609.774897766782</v>
      </c>
      <c r="H14" s="30">
        <f t="shared" si="3"/>
        <v>15687.051011122059</v>
      </c>
      <c r="I14" s="30">
        <f t="shared" si="3"/>
        <v>15764.70967949395</v>
      </c>
      <c r="J14" s="30">
        <f t="shared" si="3"/>
        <v>15842.752796719165</v>
      </c>
      <c r="K14" s="30">
        <f t="shared" si="3"/>
        <v>15921.182266009851</v>
      </c>
      <c r="L14" s="30">
        <f t="shared" si="3"/>
        <v>15999.999999999998</v>
      </c>
      <c r="M14" s="30">
        <f t="shared" si="3"/>
        <v>16079.207920792074</v>
      </c>
      <c r="N14" s="30">
        <f t="shared" si="3"/>
        <v>16158.807960003915</v>
      </c>
      <c r="O14" s="30">
        <f t="shared" si="3"/>
        <v>16238.802058815812</v>
      </c>
      <c r="P14" s="30">
        <f t="shared" si="3"/>
        <v>16319.192168017871</v>
      </c>
      <c r="Q14" s="30">
        <f t="shared" si="3"/>
        <v>16399.980248057564</v>
      </c>
    </row>
    <row r="15" spans="1:17" ht="11.45" customHeight="1" x14ac:dyDescent="0.25">
      <c r="A15" s="39" t="s">
        <v>39</v>
      </c>
      <c r="B15" s="29">
        <f t="shared" ref="B15:Q15" si="4">IF(B5=0,"",B5/B9)</f>
        <v>38875.135238907918</v>
      </c>
      <c r="C15" s="29">
        <f t="shared" si="4"/>
        <v>39106.335051902584</v>
      </c>
      <c r="D15" s="29">
        <f t="shared" si="4"/>
        <v>39338.909865992442</v>
      </c>
      <c r="E15" s="29">
        <f t="shared" si="4"/>
        <v>39572.867858640886</v>
      </c>
      <c r="F15" s="29">
        <f t="shared" si="4"/>
        <v>39808.217255944692</v>
      </c>
      <c r="G15" s="29">
        <f t="shared" si="4"/>
        <v>40044.966332923184</v>
      </c>
      <c r="H15" s="29">
        <f t="shared" si="4"/>
        <v>40283.123413809262</v>
      </c>
      <c r="I15" s="29">
        <f t="shared" si="4"/>
        <v>40522.696872342021</v>
      </c>
      <c r="J15" s="29">
        <f t="shared" si="4"/>
        <v>40763.695132061213</v>
      </c>
      <c r="K15" s="29">
        <f t="shared" si="4"/>
        <v>41006.126666603428</v>
      </c>
      <c r="L15" s="29">
        <f t="shared" si="4"/>
        <v>41250</v>
      </c>
      <c r="M15" s="29">
        <f t="shared" si="4"/>
        <v>41495.323706976727</v>
      </c>
      <c r="N15" s="29">
        <f t="shared" si="4"/>
        <v>41742.106413255387</v>
      </c>
      <c r="O15" s="29">
        <f t="shared" si="4"/>
        <v>41990.356795856991</v>
      </c>
      <c r="P15" s="29">
        <f t="shared" si="4"/>
        <v>42240.083583406929</v>
      </c>
      <c r="Q15" s="29">
        <f t="shared" si="4"/>
        <v>42491.295556441786</v>
      </c>
    </row>
    <row r="17" spans="1:17" ht="11.45" customHeight="1" x14ac:dyDescent="0.25">
      <c r="A17" s="17" t="s">
        <v>31</v>
      </c>
      <c r="B17" s="19">
        <f t="shared" ref="B17:Q17" si="5">IF(B3=0,0,B3/B$3)</f>
        <v>1</v>
      </c>
      <c r="C17" s="19">
        <f t="shared" si="5"/>
        <v>1</v>
      </c>
      <c r="D17" s="19">
        <f t="shared" si="5"/>
        <v>1</v>
      </c>
      <c r="E17" s="19">
        <f t="shared" si="5"/>
        <v>1</v>
      </c>
      <c r="F17" s="19">
        <f t="shared" si="5"/>
        <v>1</v>
      </c>
      <c r="G17" s="19">
        <f t="shared" si="5"/>
        <v>1</v>
      </c>
      <c r="H17" s="19">
        <f t="shared" si="5"/>
        <v>1</v>
      </c>
      <c r="I17" s="19">
        <f t="shared" si="5"/>
        <v>1</v>
      </c>
      <c r="J17" s="19">
        <f t="shared" si="5"/>
        <v>1</v>
      </c>
      <c r="K17" s="19">
        <f t="shared" si="5"/>
        <v>1</v>
      </c>
      <c r="L17" s="19">
        <f t="shared" si="5"/>
        <v>1</v>
      </c>
      <c r="M17" s="19">
        <f t="shared" si="5"/>
        <v>1</v>
      </c>
      <c r="N17" s="19">
        <f t="shared" si="5"/>
        <v>1</v>
      </c>
      <c r="O17" s="19">
        <f t="shared" si="5"/>
        <v>1</v>
      </c>
      <c r="P17" s="19">
        <f t="shared" si="5"/>
        <v>1</v>
      </c>
      <c r="Q17" s="19">
        <f t="shared" si="5"/>
        <v>1</v>
      </c>
    </row>
    <row r="18" spans="1:17" ht="11.45" customHeight="1" x14ac:dyDescent="0.25">
      <c r="A18" s="40" t="s">
        <v>40</v>
      </c>
      <c r="B18" s="36">
        <f t="shared" ref="B18:Q18" si="6">IF(B4=0,0,B4/B$3)</f>
        <v>3.1542558908660444E-2</v>
      </c>
      <c r="C18" s="36">
        <f t="shared" si="6"/>
        <v>3.1730151348416745E-2</v>
      </c>
      <c r="D18" s="36">
        <f t="shared" si="6"/>
        <v>2.4288408716846534E-2</v>
      </c>
      <c r="E18" s="36">
        <f t="shared" si="6"/>
        <v>2.3602947209170704E-2</v>
      </c>
      <c r="F18" s="36">
        <f t="shared" si="6"/>
        <v>2.1784265923803708E-2</v>
      </c>
      <c r="G18" s="36">
        <f t="shared" si="6"/>
        <v>2.0253808513873026E-2</v>
      </c>
      <c r="H18" s="36">
        <f t="shared" si="6"/>
        <v>1.8146316861844185E-2</v>
      </c>
      <c r="I18" s="36">
        <f t="shared" si="6"/>
        <v>1.8301556329594793E-2</v>
      </c>
      <c r="J18" s="36">
        <f t="shared" si="6"/>
        <v>1.8192821404310812E-2</v>
      </c>
      <c r="K18" s="36">
        <f t="shared" si="6"/>
        <v>2.0050399747028842E-2</v>
      </c>
      <c r="L18" s="36">
        <f t="shared" si="6"/>
        <v>2.2133043367561854E-2</v>
      </c>
      <c r="M18" s="36">
        <f t="shared" si="6"/>
        <v>2.4901954633731793E-2</v>
      </c>
      <c r="N18" s="36">
        <f t="shared" si="6"/>
        <v>2.6056338214214918E-2</v>
      </c>
      <c r="O18" s="36">
        <f t="shared" si="6"/>
        <v>2.6636510175897337E-2</v>
      </c>
      <c r="P18" s="36">
        <f t="shared" si="6"/>
        <v>3.3004683748678883E-2</v>
      </c>
      <c r="Q18" s="36">
        <f t="shared" si="6"/>
        <v>2.8507350150647176E-2</v>
      </c>
    </row>
    <row r="19" spans="1:17" ht="11.45" customHeight="1" x14ac:dyDescent="0.25">
      <c r="A19" s="39" t="s">
        <v>39</v>
      </c>
      <c r="B19" s="18">
        <f t="shared" ref="B19:Q19" si="7">IF(B5=0,0,B5/B$3)</f>
        <v>0.96845744109133958</v>
      </c>
      <c r="C19" s="18">
        <f t="shared" si="7"/>
        <v>0.96826984865158328</v>
      </c>
      <c r="D19" s="18">
        <f t="shared" si="7"/>
        <v>0.97571159128315343</v>
      </c>
      <c r="E19" s="18">
        <f t="shared" si="7"/>
        <v>0.97639705279082933</v>
      </c>
      <c r="F19" s="18">
        <f t="shared" si="7"/>
        <v>0.97821573407619622</v>
      </c>
      <c r="G19" s="18">
        <f t="shared" si="7"/>
        <v>0.97974619148612685</v>
      </c>
      <c r="H19" s="18">
        <f t="shared" si="7"/>
        <v>0.98185368313815591</v>
      </c>
      <c r="I19" s="18">
        <f t="shared" si="7"/>
        <v>0.98169844367040526</v>
      </c>
      <c r="J19" s="18">
        <f t="shared" si="7"/>
        <v>0.98180717859568922</v>
      </c>
      <c r="K19" s="18">
        <f t="shared" si="7"/>
        <v>0.97994960025297118</v>
      </c>
      <c r="L19" s="18">
        <f t="shared" si="7"/>
        <v>0.97786695663243817</v>
      </c>
      <c r="M19" s="18">
        <f t="shared" si="7"/>
        <v>0.97509804536626821</v>
      </c>
      <c r="N19" s="18">
        <f t="shared" si="7"/>
        <v>0.97394366178578506</v>
      </c>
      <c r="O19" s="18">
        <f t="shared" si="7"/>
        <v>0.97336348982410259</v>
      </c>
      <c r="P19" s="18">
        <f t="shared" si="7"/>
        <v>0.96699531625132118</v>
      </c>
      <c r="Q19" s="18">
        <f t="shared" si="7"/>
        <v>0.9714926498493528</v>
      </c>
    </row>
    <row r="20" spans="1:17" ht="11.45" customHeight="1" x14ac:dyDescent="0.2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ht="11.45" customHeight="1" x14ac:dyDescent="0.25">
      <c r="A21" s="17" t="s">
        <v>11</v>
      </c>
      <c r="B21" s="19">
        <f t="shared" ref="B21:Q21" si="8">IF(B7=0,0,B7/B$7)</f>
        <v>1</v>
      </c>
      <c r="C21" s="19">
        <f t="shared" si="8"/>
        <v>1</v>
      </c>
      <c r="D21" s="19">
        <f t="shared" si="8"/>
        <v>1</v>
      </c>
      <c r="E21" s="19">
        <f t="shared" si="8"/>
        <v>1</v>
      </c>
      <c r="F21" s="19">
        <f t="shared" si="8"/>
        <v>1</v>
      </c>
      <c r="G21" s="19">
        <f t="shared" si="8"/>
        <v>1</v>
      </c>
      <c r="H21" s="19">
        <f t="shared" si="8"/>
        <v>1</v>
      </c>
      <c r="I21" s="19">
        <f t="shared" si="8"/>
        <v>1</v>
      </c>
      <c r="J21" s="19">
        <f t="shared" si="8"/>
        <v>1</v>
      </c>
      <c r="K21" s="19">
        <f t="shared" si="8"/>
        <v>1</v>
      </c>
      <c r="L21" s="19">
        <f t="shared" si="8"/>
        <v>1</v>
      </c>
      <c r="M21" s="19">
        <f t="shared" si="8"/>
        <v>1</v>
      </c>
      <c r="N21" s="19">
        <f t="shared" si="8"/>
        <v>1</v>
      </c>
      <c r="O21" s="19">
        <f t="shared" si="8"/>
        <v>1</v>
      </c>
      <c r="P21" s="19">
        <f t="shared" si="8"/>
        <v>1</v>
      </c>
      <c r="Q21" s="19">
        <f t="shared" si="8"/>
        <v>1</v>
      </c>
    </row>
    <row r="22" spans="1:17" ht="11.45" customHeight="1" x14ac:dyDescent="0.25">
      <c r="A22" s="40" t="s">
        <v>40</v>
      </c>
      <c r="B22" s="36">
        <f t="shared" ref="B22:Q22" si="9">IF(B8=0,0,B8/B$7)</f>
        <v>7.6759125945052006E-2</v>
      </c>
      <c r="C22" s="36">
        <f t="shared" si="9"/>
        <v>7.7264847449069959E-2</v>
      </c>
      <c r="D22" s="36">
        <f t="shared" si="9"/>
        <v>5.9859106207298951E-2</v>
      </c>
      <c r="E22" s="36">
        <f t="shared" si="9"/>
        <v>5.828407537480261E-2</v>
      </c>
      <c r="F22" s="36">
        <f t="shared" si="9"/>
        <v>5.3991345731188356E-2</v>
      </c>
      <c r="G22" s="36">
        <f t="shared" si="9"/>
        <v>5.0361947616138256E-2</v>
      </c>
      <c r="H22" s="36">
        <f t="shared" si="9"/>
        <v>4.5309188828810021E-2</v>
      </c>
      <c r="I22" s="36">
        <f t="shared" si="9"/>
        <v>4.5729231668545964E-2</v>
      </c>
      <c r="J22" s="36">
        <f t="shared" si="9"/>
        <v>4.5508129568676198E-2</v>
      </c>
      <c r="K22" s="36">
        <f t="shared" si="9"/>
        <v>5.0059787603760772E-2</v>
      </c>
      <c r="L22" s="36">
        <f t="shared" si="9"/>
        <v>5.5135925723404401E-2</v>
      </c>
      <c r="M22" s="36">
        <f t="shared" si="9"/>
        <v>6.183026076425447E-2</v>
      </c>
      <c r="N22" s="36">
        <f t="shared" si="9"/>
        <v>6.4643067649557531E-2</v>
      </c>
      <c r="O22" s="36">
        <f t="shared" si="9"/>
        <v>6.6085327659936299E-2</v>
      </c>
      <c r="P22" s="36">
        <f t="shared" si="9"/>
        <v>8.1172908833681251E-2</v>
      </c>
      <c r="Q22" s="36">
        <f t="shared" si="9"/>
        <v>7.0656216349252843E-2</v>
      </c>
    </row>
    <row r="23" spans="1:17" ht="11.45" customHeight="1" x14ac:dyDescent="0.25">
      <c r="A23" s="39" t="s">
        <v>39</v>
      </c>
      <c r="B23" s="18">
        <f t="shared" ref="B23:Q23" si="10">IF(B9=0,0,B9/B$7)</f>
        <v>0.92324087405494804</v>
      </c>
      <c r="C23" s="18">
        <f t="shared" si="10"/>
        <v>0.92273515255092997</v>
      </c>
      <c r="D23" s="18">
        <f t="shared" si="10"/>
        <v>0.94014089379270105</v>
      </c>
      <c r="E23" s="18">
        <f t="shared" si="10"/>
        <v>0.94171592462519749</v>
      </c>
      <c r="F23" s="18">
        <f t="shared" si="10"/>
        <v>0.94600865426881164</v>
      </c>
      <c r="G23" s="18">
        <f t="shared" si="10"/>
        <v>0.94963805238386179</v>
      </c>
      <c r="H23" s="18">
        <f t="shared" si="10"/>
        <v>0.95469081117119003</v>
      </c>
      <c r="I23" s="18">
        <f t="shared" si="10"/>
        <v>0.95427076833145408</v>
      </c>
      <c r="J23" s="18">
        <f t="shared" si="10"/>
        <v>0.95449187043132377</v>
      </c>
      <c r="K23" s="18">
        <f t="shared" si="10"/>
        <v>0.94994021239623916</v>
      </c>
      <c r="L23" s="18">
        <f t="shared" si="10"/>
        <v>0.94486407427659569</v>
      </c>
      <c r="M23" s="18">
        <f t="shared" si="10"/>
        <v>0.93816973923574554</v>
      </c>
      <c r="N23" s="18">
        <f t="shared" si="10"/>
        <v>0.93535693235044237</v>
      </c>
      <c r="O23" s="18">
        <f t="shared" si="10"/>
        <v>0.93391467234006365</v>
      </c>
      <c r="P23" s="18">
        <f t="shared" si="10"/>
        <v>0.91882709116631867</v>
      </c>
      <c r="Q23" s="18">
        <f t="shared" si="10"/>
        <v>0.92934378365074721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10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22</v>
      </c>
      <c r="B4" s="33">
        <v>5340.7375561287899</v>
      </c>
      <c r="C4" s="33">
        <v>5220.3999999999996</v>
      </c>
      <c r="D4" s="33">
        <v>6810.7</v>
      </c>
      <c r="E4" s="33">
        <v>7440.7000000000007</v>
      </c>
      <c r="F4" s="33">
        <v>7709.2</v>
      </c>
      <c r="G4" s="33">
        <v>7630.3382057896197</v>
      </c>
      <c r="H4" s="33">
        <v>8261.1</v>
      </c>
      <c r="I4" s="33">
        <v>9235</v>
      </c>
      <c r="J4" s="33">
        <v>9524</v>
      </c>
      <c r="K4" s="33">
        <v>6986.3</v>
      </c>
      <c r="L4" s="33">
        <v>7596.422088468521</v>
      </c>
      <c r="M4" s="33">
        <v>6749.9283462310104</v>
      </c>
      <c r="N4" s="33">
        <v>6044.2342600554102</v>
      </c>
      <c r="O4" s="33">
        <v>6156.3246393426998</v>
      </c>
      <c r="P4" s="33">
        <v>5380.7203592242304</v>
      </c>
      <c r="Q4" s="33">
        <v>5821.2955001433093</v>
      </c>
    </row>
    <row r="5" spans="1:17" ht="11.45" customHeight="1" x14ac:dyDescent="0.25">
      <c r="A5" s="31" t="s">
        <v>29</v>
      </c>
      <c r="B5" s="15">
        <v>5340.7375561287899</v>
      </c>
      <c r="C5" s="15">
        <v>5220.3999999999996</v>
      </c>
      <c r="D5" s="15">
        <v>6810.7</v>
      </c>
      <c r="E5" s="15">
        <v>7440.7000000000007</v>
      </c>
      <c r="F5" s="15">
        <v>7709.2</v>
      </c>
      <c r="G5" s="15">
        <v>7630.3382057896197</v>
      </c>
      <c r="H5" s="15">
        <v>8261.1</v>
      </c>
      <c r="I5" s="15">
        <v>9235</v>
      </c>
      <c r="J5" s="15">
        <v>9524</v>
      </c>
      <c r="K5" s="15">
        <v>6986.3</v>
      </c>
      <c r="L5" s="15">
        <v>7596.422088468521</v>
      </c>
      <c r="M5" s="15">
        <v>6749.9283462310104</v>
      </c>
      <c r="N5" s="15">
        <v>6044.2342600554102</v>
      </c>
      <c r="O5" s="15">
        <v>6156.3246393426998</v>
      </c>
      <c r="P5" s="15">
        <v>5380.7203592242304</v>
      </c>
      <c r="Q5" s="15">
        <v>5821.2955001433093</v>
      </c>
    </row>
    <row r="6" spans="1:17" ht="11.45" customHeight="1" x14ac:dyDescent="0.25">
      <c r="A6" s="14" t="s">
        <v>20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</row>
    <row r="7" spans="1:17" ht="11.45" customHeight="1" x14ac:dyDescent="0.25">
      <c r="A7" s="14" t="s">
        <v>19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</row>
    <row r="8" spans="1:17" ht="11.45" customHeight="1" x14ac:dyDescent="0.25">
      <c r="A8" s="14" t="s">
        <v>37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</row>
    <row r="9" spans="1:17" ht="11.45" customHeight="1" x14ac:dyDescent="0.25">
      <c r="A9" s="14" t="s">
        <v>18</v>
      </c>
      <c r="B9" s="15">
        <v>800.75475303334406</v>
      </c>
      <c r="C9" s="15">
        <v>786.5</v>
      </c>
      <c r="D9" s="15">
        <v>778.4</v>
      </c>
      <c r="E9" s="15">
        <v>676.6</v>
      </c>
      <c r="F9" s="15">
        <v>504.7</v>
      </c>
      <c r="G9" s="15">
        <v>527.06124008789538</v>
      </c>
      <c r="H9" s="15">
        <v>655.29999999999995</v>
      </c>
      <c r="I9" s="15">
        <v>536.20000000000005</v>
      </c>
      <c r="J9" s="15">
        <v>371.4</v>
      </c>
      <c r="K9" s="15">
        <v>360.20516000000043</v>
      </c>
      <c r="L9" s="15">
        <v>500.59711474156899</v>
      </c>
      <c r="M9" s="15">
        <v>440.57514091907888</v>
      </c>
      <c r="N9" s="15">
        <v>508.74175981656481</v>
      </c>
      <c r="O9" s="15">
        <v>513.82917741473284</v>
      </c>
      <c r="P9" s="15">
        <v>610.49011177987995</v>
      </c>
      <c r="Q9" s="15">
        <v>1536.40011464603</v>
      </c>
    </row>
    <row r="10" spans="1:17" ht="11.45" customHeight="1" x14ac:dyDescent="0.25">
      <c r="A10" s="14" t="s">
        <v>36</v>
      </c>
      <c r="B10" s="15">
        <v>4539.9828030954459</v>
      </c>
      <c r="C10" s="15">
        <v>4433.8999999999996</v>
      </c>
      <c r="D10" s="15">
        <v>6032.3</v>
      </c>
      <c r="E10" s="15">
        <v>6764.1</v>
      </c>
      <c r="F10" s="15">
        <v>7204.5</v>
      </c>
      <c r="G10" s="15">
        <v>7103.2769657017243</v>
      </c>
      <c r="H10" s="15">
        <v>7605.8</v>
      </c>
      <c r="I10" s="15">
        <v>8698.7999999999993</v>
      </c>
      <c r="J10" s="15">
        <v>9152.6</v>
      </c>
      <c r="K10" s="15">
        <v>6616.0946999999996</v>
      </c>
      <c r="L10" s="15">
        <v>7091.8123626636097</v>
      </c>
      <c r="M10" s="15">
        <v>6309.3532053119316</v>
      </c>
      <c r="N10" s="15">
        <v>5535.4925002388454</v>
      </c>
      <c r="O10" s="15">
        <v>5642.495461927967</v>
      </c>
      <c r="P10" s="15">
        <v>4770.2302474443504</v>
      </c>
      <c r="Q10" s="15">
        <v>4284.8953854972797</v>
      </c>
    </row>
    <row r="11" spans="1:17" ht="11.45" customHeight="1" x14ac:dyDescent="0.25">
      <c r="A11" s="14" t="s">
        <v>35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10.00014</v>
      </c>
      <c r="L11" s="15">
        <v>4.0126110633419296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</row>
    <row r="12" spans="1:17" ht="11.45" customHeight="1" x14ac:dyDescent="0.25">
      <c r="A12" s="31" t="s">
        <v>6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</row>
    <row r="13" spans="1:17" ht="11.45" customHeight="1" x14ac:dyDescent="0.25">
      <c r="A13" s="31" t="s">
        <v>17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</row>
    <row r="14" spans="1:17" ht="11.45" customHeight="1" x14ac:dyDescent="0.25">
      <c r="A14" s="14" t="s">
        <v>16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</row>
    <row r="15" spans="1:17" ht="11.45" customHeight="1" x14ac:dyDescent="0.25">
      <c r="A15" s="14" t="s">
        <v>15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</row>
    <row r="16" spans="1:17" ht="11.45" customHeight="1" x14ac:dyDescent="0.25">
      <c r="A16" s="14" t="s">
        <v>14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</row>
    <row r="17" spans="1:17" ht="11.45" customHeight="1" x14ac:dyDescent="0.25">
      <c r="A17" s="13" t="s">
        <v>13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</row>
    <row r="19" spans="1:17" ht="11.45" customHeight="1" x14ac:dyDescent="0.25">
      <c r="A19" s="17" t="s">
        <v>12</v>
      </c>
      <c r="B19" s="28">
        <f t="shared" ref="B19:Q19" si="0">SUM(B20:B21)</f>
        <v>5340.7375561287899</v>
      </c>
      <c r="C19" s="28">
        <f t="shared" si="0"/>
        <v>5220.3999999999996</v>
      </c>
      <c r="D19" s="28">
        <f t="shared" si="0"/>
        <v>6810.7</v>
      </c>
      <c r="E19" s="28">
        <f t="shared" si="0"/>
        <v>7440.7000000000007</v>
      </c>
      <c r="F19" s="28">
        <f t="shared" si="0"/>
        <v>7709.2</v>
      </c>
      <c r="G19" s="28">
        <f t="shared" si="0"/>
        <v>7630.3382057896197</v>
      </c>
      <c r="H19" s="28">
        <f t="shared" si="0"/>
        <v>8261.1000000000022</v>
      </c>
      <c r="I19" s="28">
        <f t="shared" si="0"/>
        <v>9235</v>
      </c>
      <c r="J19" s="28">
        <f t="shared" si="0"/>
        <v>9524</v>
      </c>
      <c r="K19" s="28">
        <f t="shared" si="0"/>
        <v>6986.3</v>
      </c>
      <c r="L19" s="28">
        <f t="shared" si="0"/>
        <v>7596.422088468521</v>
      </c>
      <c r="M19" s="28">
        <f t="shared" si="0"/>
        <v>6749.9283462310104</v>
      </c>
      <c r="N19" s="28">
        <f t="shared" si="0"/>
        <v>6044.2342600554102</v>
      </c>
      <c r="O19" s="28">
        <f t="shared" si="0"/>
        <v>6156.3246393426998</v>
      </c>
      <c r="P19" s="28">
        <f t="shared" si="0"/>
        <v>5380.7203592242304</v>
      </c>
      <c r="Q19" s="28">
        <f t="shared" si="0"/>
        <v>5821.2955001433093</v>
      </c>
    </row>
    <row r="20" spans="1:17" ht="11.45" customHeight="1" x14ac:dyDescent="0.25">
      <c r="A20" s="40" t="s">
        <v>40</v>
      </c>
      <c r="B20" s="27">
        <v>212.14017417058778</v>
      </c>
      <c r="C20" s="27">
        <v>208.88133014740222</v>
      </c>
      <c r="D20" s="27">
        <v>209.32128276437291</v>
      </c>
      <c r="E20" s="27">
        <v>222.5926684297626</v>
      </c>
      <c r="F20" s="27">
        <v>213.26923052026251</v>
      </c>
      <c r="G20" s="27">
        <v>196.62550083602002</v>
      </c>
      <c r="H20" s="27">
        <v>191.11810668077877</v>
      </c>
      <c r="I20" s="27">
        <v>215.78090936554739</v>
      </c>
      <c r="J20" s="27">
        <v>221.54013899846154</v>
      </c>
      <c r="K20" s="27">
        <v>179.26867760756983</v>
      </c>
      <c r="L20" s="27">
        <v>215.35477444058267</v>
      </c>
      <c r="M20" s="27">
        <v>215.43566729458203</v>
      </c>
      <c r="N20" s="27">
        <v>202.0783886120509</v>
      </c>
      <c r="O20" s="27">
        <v>210.67611072378517</v>
      </c>
      <c r="P20" s="27">
        <v>228.05697940498794</v>
      </c>
      <c r="Q20" s="27">
        <v>213.69833298642666</v>
      </c>
    </row>
    <row r="21" spans="1:17" ht="11.45" customHeight="1" x14ac:dyDescent="0.25">
      <c r="A21" s="39" t="s">
        <v>39</v>
      </c>
      <c r="B21" s="26">
        <v>5128.5973819582023</v>
      </c>
      <c r="C21" s="26">
        <v>5011.5186698525977</v>
      </c>
      <c r="D21" s="26">
        <v>6601.3787172356269</v>
      </c>
      <c r="E21" s="26">
        <v>7218.1073315702379</v>
      </c>
      <c r="F21" s="26">
        <v>7495.9307694797371</v>
      </c>
      <c r="G21" s="26">
        <v>7433.7127049535993</v>
      </c>
      <c r="H21" s="26">
        <v>8069.9818933192228</v>
      </c>
      <c r="I21" s="26">
        <v>9019.2190906344531</v>
      </c>
      <c r="J21" s="26">
        <v>9302.4598610015382</v>
      </c>
      <c r="K21" s="26">
        <v>6807.0313223924304</v>
      </c>
      <c r="L21" s="26">
        <v>7381.0673140279387</v>
      </c>
      <c r="M21" s="26">
        <v>6534.4926789364281</v>
      </c>
      <c r="N21" s="26">
        <v>5842.1558714433595</v>
      </c>
      <c r="O21" s="26">
        <v>5945.6485286189145</v>
      </c>
      <c r="P21" s="26">
        <v>5152.6633798192424</v>
      </c>
      <c r="Q21" s="26">
        <v>5607.5971671568823</v>
      </c>
    </row>
    <row r="23" spans="1:17" ht="11.45" customHeight="1" x14ac:dyDescent="0.25">
      <c r="A23" s="21" t="s">
        <v>9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5" spans="1:17" ht="11.45" customHeight="1" x14ac:dyDescent="0.25">
      <c r="A25" s="17" t="s">
        <v>28</v>
      </c>
      <c r="B25" s="25">
        <f>IF(B19=0,"",B19/MBunk_act!B7*100)</f>
        <v>14557.872409968226</v>
      </c>
      <c r="C25" s="25">
        <f>IF(C19=0,"",C19/MBunk_act!C7*100)</f>
        <v>14403.044618932037</v>
      </c>
      <c r="D25" s="25">
        <f>IF(D19=0,"",D19/MBunk_act!D7*100)</f>
        <v>14383.19655192943</v>
      </c>
      <c r="E25" s="25">
        <f>IF(E19=0,"",E19/MBunk_act!E7*100)</f>
        <v>14245.519792543353</v>
      </c>
      <c r="F25" s="25">
        <f>IF(F19=0,"",F19/MBunk_act!F7*100)</f>
        <v>14128.932156244127</v>
      </c>
      <c r="G25" s="25">
        <f>IF(G19=0,"",G19/MBunk_act!G7*100)</f>
        <v>14008.420377045093</v>
      </c>
      <c r="H25" s="25">
        <f>IF(H19=0,"",H19/MBunk_act!H7*100)</f>
        <v>13899.003396492439</v>
      </c>
      <c r="I25" s="25">
        <f>IF(I19=0,"",I19/MBunk_act!I7*100)</f>
        <v>13751.74278412049</v>
      </c>
      <c r="J25" s="25">
        <f>IF(J19=0,"",J19/MBunk_act!J7*100)</f>
        <v>13610.514116305629</v>
      </c>
      <c r="K25" s="25">
        <f>IF(K19=0,"",K19/MBunk_act!K7*100)</f>
        <v>13437.826402233404</v>
      </c>
      <c r="L25" s="25">
        <f>IF(L19=0,"",L19/MBunk_act!L7*100)</f>
        <v>13263.712144206102</v>
      </c>
      <c r="M25" s="25">
        <f>IF(M19=0,"",M19/MBunk_act!M7*100)</f>
        <v>13080.884007895424</v>
      </c>
      <c r="N25" s="25">
        <f>IF(N19=0,"",N19/MBunk_act!N7*100)</f>
        <v>12926.366410531546</v>
      </c>
      <c r="O25" s="25">
        <f>IF(O19=0,"",O19/MBunk_act!O7*100)</f>
        <v>12782.71132424248</v>
      </c>
      <c r="P25" s="25">
        <f>IF(P19=0,"",P19/MBunk_act!P7*100)</f>
        <v>12551.58299636182</v>
      </c>
      <c r="Q25" s="25">
        <f>IF(Q19=0,"",Q19/MBunk_act!Q7*100)</f>
        <v>12489.292972635605</v>
      </c>
    </row>
    <row r="26" spans="1:17" ht="11.45" customHeight="1" x14ac:dyDescent="0.25">
      <c r="A26" s="40" t="s">
        <v>40</v>
      </c>
      <c r="B26" s="30">
        <f>IF(B20=0,"",B20/MBunk_act!B8*100)</f>
        <v>7533.3747449805851</v>
      </c>
      <c r="C26" s="30">
        <f>IF(C20=0,"",C20/MBunk_act!C8*100)</f>
        <v>7458.7868762183998</v>
      </c>
      <c r="D26" s="30">
        <f>IF(D20=0,"",D20/MBunk_act!D8*100)</f>
        <v>7384.9375012063374</v>
      </c>
      <c r="E26" s="30">
        <f>IF(E20=0,"",E20/MBunk_act!E8*100)</f>
        <v>7311.8193081250865</v>
      </c>
      <c r="F26" s="30">
        <f>IF(F20=0,"",F20/MBunk_act!F8*100)</f>
        <v>7239.4250575495898</v>
      </c>
      <c r="G26" s="30">
        <f>IF(G20=0,"",G20/MBunk_act!G8*100)</f>
        <v>7167.7475817322675</v>
      </c>
      <c r="H26" s="30">
        <f>IF(H20=0,"",H20/MBunk_act!H8*100)</f>
        <v>7096.7797838933338</v>
      </c>
      <c r="I26" s="30">
        <f>IF(I20=0,"",I20/MBunk_act!I8*100)</f>
        <v>7026.514637518153</v>
      </c>
      <c r="J26" s="30">
        <f>IF(J20=0,"",J20/MBunk_act!J8*100)</f>
        <v>6956.9451856615369</v>
      </c>
      <c r="K26" s="30">
        <f>IF(K20=0,"",K20/MBunk_act!K8*100)</f>
        <v>6888.064540258948</v>
      </c>
      <c r="L26" s="30">
        <f>IF(L20=0,"",L20/MBunk_act!L8*100)</f>
        <v>6819.8658814445025</v>
      </c>
      <c r="M26" s="30">
        <f>IF(M20=0,"",M20/MBunk_act!M8*100)</f>
        <v>6752.3424568757446</v>
      </c>
      <c r="N26" s="30">
        <f>IF(N20=0,"",N20/MBunk_act!N8*100)</f>
        <v>6685.4875810650938</v>
      </c>
      <c r="O26" s="30">
        <f>IF(O20=0,"",O20/MBunk_act!O8*100)</f>
        <v>6619.294634717915</v>
      </c>
      <c r="P26" s="30">
        <f>IF(P20=0,"",P20/MBunk_act!P8*100)</f>
        <v>6553.7570640771437</v>
      </c>
      <c r="Q26" s="30">
        <f>IF(Q20=0,"",Q20/MBunk_act!Q8*100)</f>
        <v>6488.8683802743999</v>
      </c>
    </row>
    <row r="27" spans="1:17" ht="11.45" customHeight="1" x14ac:dyDescent="0.25">
      <c r="A27" s="39" t="s">
        <v>39</v>
      </c>
      <c r="B27" s="29">
        <f>IF(B21=0,"",B21/MBunk_act!B9*100)</f>
        <v>15141.895838869641</v>
      </c>
      <c r="C27" s="29">
        <f>IF(C21=0,"",C21/MBunk_act!C9*100)</f>
        <v>14984.519177102376</v>
      </c>
      <c r="D27" s="29">
        <f>IF(D21=0,"",D21/MBunk_act!D9*100)</f>
        <v>14828.778203093936</v>
      </c>
      <c r="E27" s="29">
        <f>IF(E21=0,"",E21/MBunk_act!E9*100)</f>
        <v>14674.655916391934</v>
      </c>
      <c r="F27" s="29">
        <f>IF(F21=0,"",F21/MBunk_act!F9*100)</f>
        <v>14522.135493237485</v>
      </c>
      <c r="G27" s="29">
        <f>IF(G21=0,"",G21/MBunk_act!G9*100)</f>
        <v>14371.200284728729</v>
      </c>
      <c r="H27" s="29">
        <f>IF(H21=0,"",H21/MBunk_act!H9*100)</f>
        <v>14221.833815003482</v>
      </c>
      <c r="I27" s="29">
        <f>IF(I21=0,"",I21/MBunk_act!I9*100)</f>
        <v>14074.019779440738</v>
      </c>
      <c r="J27" s="29">
        <f>IF(J21=0,"",J21/MBunk_act!J9*100)</f>
        <v>13927.742042880885</v>
      </c>
      <c r="K27" s="29">
        <f>IF(K21=0,"",K21/MBunk_act!K9*100)</f>
        <v>13782.984637864436</v>
      </c>
      <c r="L27" s="29">
        <f>IF(L21=0,"",L21/MBunk_act!L9*100)</f>
        <v>13639.731762889005</v>
      </c>
      <c r="M27" s="29">
        <f>IF(M21=0,"",M21/MBunk_act!M9*100)</f>
        <v>13497.967780684474</v>
      </c>
      <c r="N27" s="29">
        <f>IF(N21=0,"",N21/MBunk_act!N9*100)</f>
        <v>13357.677216506034</v>
      </c>
      <c r="O27" s="29">
        <f>IF(O21=0,"",O21/MBunk_act!O9*100)</f>
        <v>13218.844756444985</v>
      </c>
      <c r="P27" s="29">
        <f>IF(P21=0,"",P21/MBunk_act!P9*100)</f>
        <v>13081.455245757115</v>
      </c>
      <c r="Q27" s="29">
        <f>IF(Q21=0,"",Q21/MBunk_act!Q9*100)</f>
        <v>12945.493687208393</v>
      </c>
    </row>
    <row r="29" spans="1:17" ht="11.45" customHeight="1" x14ac:dyDescent="0.25">
      <c r="A29" s="17" t="s">
        <v>34</v>
      </c>
      <c r="B29" s="25">
        <f>IF(B19=0,"",B19/MBunk_act!B3*1000)</f>
        <v>3.9281811999292477</v>
      </c>
      <c r="C29" s="25">
        <f>IF(C19=0,"",C19/MBunk_act!C3*1000)</f>
        <v>3.8647956155221443</v>
      </c>
      <c r="D29" s="25">
        <f>IF(D19=0,"",D19/MBunk_act!D3*1000)</f>
        <v>3.7945616656599541</v>
      </c>
      <c r="E29" s="25">
        <f>IF(E19=0,"",E19/MBunk_act!E3*1000)</f>
        <v>3.7323926106497574</v>
      </c>
      <c r="F29" s="25">
        <f>IF(F19=0,"",F19/MBunk_act!F3*1000)</f>
        <v>3.6700851915176225</v>
      </c>
      <c r="G29" s="25">
        <f>IF(G19=0,"",G19/MBunk_act!G3*1000)</f>
        <v>3.609081657947673</v>
      </c>
      <c r="H29" s="25">
        <f>IF(H19=0,"",H19/MBunk_act!H3*1000)</f>
        <v>3.5484979219279085</v>
      </c>
      <c r="I29" s="25">
        <f>IF(I19=0,"",I19/MBunk_act!I3*1000)</f>
        <v>3.4911288799065798</v>
      </c>
      <c r="J29" s="25">
        <f>IF(J19=0,"",J19/MBunk_act!J3*1000)</f>
        <v>3.4344322596624997</v>
      </c>
      <c r="K29" s="25">
        <f>IF(K19=0,"",K19/MBunk_act!K3*1000)</f>
        <v>3.3805529685842899</v>
      </c>
      <c r="L29" s="25">
        <f>IF(L19=0,"",L19/MBunk_act!L3*1000)</f>
        <v>3.3277567240740535</v>
      </c>
      <c r="M29" s="25">
        <f>IF(M19=0,"",M19/MBunk_act!M3*1000)</f>
        <v>3.2764594922218948</v>
      </c>
      <c r="N29" s="25">
        <f>IF(N19=0,"",N19/MBunk_act!N3*1000)</f>
        <v>3.2244716853462978</v>
      </c>
      <c r="O29" s="25">
        <f>IF(O19=0,"",O19/MBunk_act!O3*1000)</f>
        <v>3.1727895758620352</v>
      </c>
      <c r="P29" s="25">
        <f>IF(P19=0,"",P19/MBunk_act!P3*1000)</f>
        <v>3.1272623201330276</v>
      </c>
      <c r="Q29" s="25">
        <f>IF(Q19=0,"",Q19/MBunk_act!Q3*1000)</f>
        <v>3.0725644493809474</v>
      </c>
    </row>
    <row r="30" spans="1:17" ht="11.45" customHeight="1" x14ac:dyDescent="0.25">
      <c r="A30" s="40" t="s">
        <v>40</v>
      </c>
      <c r="B30" s="30">
        <f>IF(B20=0,"",B20/MBunk_act!B4*1000)</f>
        <v>4.9467079853827913</v>
      </c>
      <c r="C30" s="30">
        <f>IF(C20=0,"",C20/MBunk_act!C4*1000)</f>
        <v>4.8736039264855098</v>
      </c>
      <c r="D30" s="30">
        <f>IF(D20=0,"",D20/MBunk_act!D4*1000)</f>
        <v>4.8015802231384335</v>
      </c>
      <c r="E30" s="30">
        <f>IF(E20=0,"",E20/MBunk_act!E4*1000)</f>
        <v>4.730620909495995</v>
      </c>
      <c r="F30" s="30">
        <f>IF(F20=0,"",F20/MBunk_act!F4*1000)</f>
        <v>4.6607102556610789</v>
      </c>
      <c r="G30" s="30">
        <f>IF(G20=0,"",G20/MBunk_act!G4*1000)</f>
        <v>4.5918327641981085</v>
      </c>
      <c r="H30" s="30">
        <f>IF(H20=0,"",H20/MBunk_act!H4*1000)</f>
        <v>4.5239731666976439</v>
      </c>
      <c r="I30" s="30">
        <f>IF(I20=0,"",I20/MBunk_act!I4*1000)</f>
        <v>4.4571164203917677</v>
      </c>
      <c r="J30" s="30">
        <f>IF(J20=0,"",J20/MBunk_act!J4*1000)</f>
        <v>4.3912477048194765</v>
      </c>
      <c r="K30" s="30">
        <f>IF(K20=0,"",K20/MBunk_act!K4*1000)</f>
        <v>4.3263524185413562</v>
      </c>
      <c r="L30" s="30">
        <f>IF(L20=0,"",L20/MBunk_act!L4*1000)</f>
        <v>4.262416175902815</v>
      </c>
      <c r="M30" s="30">
        <f>IF(M20=0,"",M20/MBunk_act!M4*1000)</f>
        <v>4.1994248038451385</v>
      </c>
      <c r="N30" s="30">
        <f>IF(N20=0,"",N20/MBunk_act!N4*1000)</f>
        <v>4.1373643387636827</v>
      </c>
      <c r="O30" s="30">
        <f>IF(O20=0,"",O20/MBunk_act!O4*1000)</f>
        <v>4.0762210234124963</v>
      </c>
      <c r="P30" s="30">
        <f>IF(P20=0,"",P20/MBunk_act!P4*1000)</f>
        <v>4.0159813038546766</v>
      </c>
      <c r="Q30" s="30">
        <f>IF(Q20=0,"",Q20/MBunk_act!Q4*1000)</f>
        <v>3.9566318264578095</v>
      </c>
    </row>
    <row r="31" spans="1:17" ht="11.45" customHeight="1" x14ac:dyDescent="0.25">
      <c r="A31" s="39" t="s">
        <v>39</v>
      </c>
      <c r="B31" s="29">
        <f>IF(B21=0,"",B21/MBunk_act!B5*1000)</f>
        <v>3.8950078876420151</v>
      </c>
      <c r="C31" s="29">
        <f>IF(C21=0,"",C21/MBunk_act!C5*1000)</f>
        <v>3.8317370209237636</v>
      </c>
      <c r="D31" s="29">
        <f>IF(D21=0,"",D21/MBunk_act!D5*1000)</f>
        <v>3.7694939319894734</v>
      </c>
      <c r="E31" s="29">
        <f>IF(E21=0,"",E21/MBunk_act!E5*1000)</f>
        <v>3.7082619255222022</v>
      </c>
      <c r="F31" s="29">
        <f>IF(F21=0,"",F21/MBunk_act!F5*1000)</f>
        <v>3.6480245774052711</v>
      </c>
      <c r="G31" s="29">
        <f>IF(G21=0,"",G21/MBunk_act!G5*1000)</f>
        <v>3.5887657303168639</v>
      </c>
      <c r="H31" s="29">
        <f>IF(H21=0,"",H21/MBunk_act!H5*1000)</f>
        <v>3.5304694893961881</v>
      </c>
      <c r="I31" s="29">
        <f>IF(I21=0,"",I21/MBunk_act!I5*1000)</f>
        <v>3.4731202179800338</v>
      </c>
      <c r="J31" s="29">
        <f>IF(J21=0,"",J21/MBunk_act!J5*1000)</f>
        <v>3.4167025334085874</v>
      </c>
      <c r="K31" s="29">
        <f>IF(K21=0,"",K21/MBunk_act!K5*1000)</f>
        <v>3.3612013028993775</v>
      </c>
      <c r="L31" s="29">
        <f>IF(L21=0,"",L21/MBunk_act!L5*1000)</f>
        <v>3.3066016394882438</v>
      </c>
      <c r="M31" s="29">
        <f>IF(M21=0,"",M21/MBunk_act!M5*1000)</f>
        <v>3.2528888980362436</v>
      </c>
      <c r="N31" s="29">
        <f>IF(N21=0,"",N21/MBunk_act!N5*1000)</f>
        <v>3.2000486713014191</v>
      </c>
      <c r="O31" s="29">
        <f>IF(O21=0,"",O21/MBunk_act!O5*1000)</f>
        <v>3.1480667860743763</v>
      </c>
      <c r="P31" s="29">
        <f>IF(P21=0,"",P21/MBunk_act!P5*1000)</f>
        <v>3.0969292993766406</v>
      </c>
      <c r="Q31" s="29">
        <f>IF(Q21=0,"",Q21/MBunk_act!Q5*1000)</f>
        <v>3.0466224947207627</v>
      </c>
    </row>
    <row r="33" spans="1:17" ht="11.45" customHeight="1" x14ac:dyDescent="0.25">
      <c r="A33" s="17" t="s">
        <v>8</v>
      </c>
      <c r="B33" s="24">
        <f t="shared" ref="B33:Q33" si="1">IF(B19=0,0,B19/B$19)</f>
        <v>1</v>
      </c>
      <c r="C33" s="24">
        <f t="shared" si="1"/>
        <v>1</v>
      </c>
      <c r="D33" s="24">
        <f t="shared" si="1"/>
        <v>1</v>
      </c>
      <c r="E33" s="24">
        <f t="shared" si="1"/>
        <v>1</v>
      </c>
      <c r="F33" s="24">
        <f t="shared" si="1"/>
        <v>1</v>
      </c>
      <c r="G33" s="24">
        <f t="shared" si="1"/>
        <v>1</v>
      </c>
      <c r="H33" s="24">
        <f t="shared" si="1"/>
        <v>1</v>
      </c>
      <c r="I33" s="24">
        <f t="shared" si="1"/>
        <v>1</v>
      </c>
      <c r="J33" s="24">
        <f t="shared" si="1"/>
        <v>1</v>
      </c>
      <c r="K33" s="24">
        <f t="shared" si="1"/>
        <v>1</v>
      </c>
      <c r="L33" s="24">
        <f t="shared" si="1"/>
        <v>1</v>
      </c>
      <c r="M33" s="24">
        <f t="shared" si="1"/>
        <v>1</v>
      </c>
      <c r="N33" s="24">
        <f t="shared" si="1"/>
        <v>1</v>
      </c>
      <c r="O33" s="24">
        <f t="shared" si="1"/>
        <v>1</v>
      </c>
      <c r="P33" s="24">
        <f t="shared" si="1"/>
        <v>1</v>
      </c>
      <c r="Q33" s="24">
        <f t="shared" si="1"/>
        <v>1</v>
      </c>
    </row>
    <row r="34" spans="1:17" ht="11.45" customHeight="1" x14ac:dyDescent="0.25">
      <c r="A34" s="40" t="s">
        <v>40</v>
      </c>
      <c r="B34" s="23">
        <f t="shared" ref="B34:Q34" si="2">IF(B20=0,0,B20/B$19)</f>
        <v>3.9721138127662772E-2</v>
      </c>
      <c r="C34" s="23">
        <f t="shared" si="2"/>
        <v>4.0012514394951008E-2</v>
      </c>
      <c r="D34" s="23">
        <f t="shared" si="2"/>
        <v>3.0734180446117566E-2</v>
      </c>
      <c r="E34" s="23">
        <f t="shared" si="2"/>
        <v>2.9915554777072396E-2</v>
      </c>
      <c r="F34" s="23">
        <f t="shared" si="2"/>
        <v>2.7664249276223539E-2</v>
      </c>
      <c r="G34" s="23">
        <f t="shared" si="2"/>
        <v>2.5768910306862656E-2</v>
      </c>
      <c r="H34" s="23">
        <f t="shared" si="2"/>
        <v>2.313470441960256E-2</v>
      </c>
      <c r="I34" s="23">
        <f t="shared" si="2"/>
        <v>2.336555596811558E-2</v>
      </c>
      <c r="J34" s="23">
        <f t="shared" si="2"/>
        <v>2.3261249369851064E-2</v>
      </c>
      <c r="K34" s="23">
        <f t="shared" si="2"/>
        <v>2.5660031434030863E-2</v>
      </c>
      <c r="L34" s="23">
        <f t="shared" si="2"/>
        <v>2.8349500848234111E-2</v>
      </c>
      <c r="M34" s="23">
        <f t="shared" si="2"/>
        <v>3.1916733962794715E-2</v>
      </c>
      <c r="N34" s="23">
        <f t="shared" si="2"/>
        <v>3.3433248930725322E-2</v>
      </c>
      <c r="O34" s="23">
        <f t="shared" si="2"/>
        <v>3.4221085317274413E-2</v>
      </c>
      <c r="P34" s="23">
        <f t="shared" si="2"/>
        <v>4.2384098072301278E-2</v>
      </c>
      <c r="Q34" s="23">
        <f t="shared" si="2"/>
        <v>3.670975523939058E-2</v>
      </c>
    </row>
    <row r="35" spans="1:17" ht="11.45" customHeight="1" x14ac:dyDescent="0.25">
      <c r="A35" s="39" t="s">
        <v>39</v>
      </c>
      <c r="B35" s="22">
        <f t="shared" ref="B35:Q35" si="3">IF(B21=0,0,B21/B$19)</f>
        <v>0.96027886187233724</v>
      </c>
      <c r="C35" s="22">
        <f t="shared" si="3"/>
        <v>0.9599874856050491</v>
      </c>
      <c r="D35" s="22">
        <f t="shared" si="3"/>
        <v>0.96926581955388247</v>
      </c>
      <c r="E35" s="22">
        <f t="shared" si="3"/>
        <v>0.97008444522292758</v>
      </c>
      <c r="F35" s="22">
        <f t="shared" si="3"/>
        <v>0.97233575072377643</v>
      </c>
      <c r="G35" s="22">
        <f t="shared" si="3"/>
        <v>0.97423108969313732</v>
      </c>
      <c r="H35" s="22">
        <f t="shared" si="3"/>
        <v>0.97686529558039736</v>
      </c>
      <c r="I35" s="22">
        <f t="shared" si="3"/>
        <v>0.97663444403188449</v>
      </c>
      <c r="J35" s="22">
        <f t="shared" si="3"/>
        <v>0.97673875063014892</v>
      </c>
      <c r="K35" s="22">
        <f t="shared" si="3"/>
        <v>0.97433996856596916</v>
      </c>
      <c r="L35" s="22">
        <f t="shared" si="3"/>
        <v>0.97165049915176593</v>
      </c>
      <c r="M35" s="22">
        <f t="shared" si="3"/>
        <v>0.96808326603720529</v>
      </c>
      <c r="N35" s="22">
        <f t="shared" si="3"/>
        <v>0.9665667510692747</v>
      </c>
      <c r="O35" s="22">
        <f t="shared" si="3"/>
        <v>0.96577891468272559</v>
      </c>
      <c r="P35" s="22">
        <f t="shared" si="3"/>
        <v>0.95761590192769874</v>
      </c>
      <c r="Q35" s="22">
        <f t="shared" si="3"/>
        <v>0.96329024476060932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26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23</v>
      </c>
      <c r="B4" s="33">
        <v>17196.468600000015</v>
      </c>
      <c r="C4" s="33">
        <v>16808.474236680002</v>
      </c>
      <c r="D4" s="33">
        <v>21963.092831280002</v>
      </c>
      <c r="E4" s="33">
        <v>24018.725383200006</v>
      </c>
      <c r="F4" s="33">
        <v>24912.572432760004</v>
      </c>
      <c r="G4" s="33">
        <v>24653.924699999989</v>
      </c>
      <c r="H4" s="33">
        <v>26680.242742200004</v>
      </c>
      <c r="I4" s="33">
        <v>29852.702100720002</v>
      </c>
      <c r="J4" s="33">
        <v>30812.000138640007</v>
      </c>
      <c r="K4" s="33">
        <v>22588.20226831947</v>
      </c>
      <c r="L4" s="33">
        <v>24546.984300000004</v>
      </c>
      <c r="M4" s="33">
        <v>21812.832600000002</v>
      </c>
      <c r="N4" s="33">
        <v>19516.553999999996</v>
      </c>
      <c r="O4" s="33">
        <v>19879.089300000014</v>
      </c>
      <c r="P4" s="33">
        <v>17352.324000000008</v>
      </c>
      <c r="Q4" s="33">
        <v>18652.116600000008</v>
      </c>
    </row>
    <row r="5" spans="1:17" ht="11.45" customHeight="1" x14ac:dyDescent="0.25">
      <c r="A5" s="38" t="s">
        <v>21</v>
      </c>
      <c r="B5" s="37">
        <f t="shared" ref="B5:Q5" si="0">B4</f>
        <v>17196.468600000015</v>
      </c>
      <c r="C5" s="37">
        <f t="shared" si="0"/>
        <v>16808.474236680002</v>
      </c>
      <c r="D5" s="37">
        <f t="shared" si="0"/>
        <v>21963.092831280002</v>
      </c>
      <c r="E5" s="37">
        <f t="shared" si="0"/>
        <v>24018.725383200006</v>
      </c>
      <c r="F5" s="37">
        <f t="shared" si="0"/>
        <v>24912.572432760004</v>
      </c>
      <c r="G5" s="37">
        <f t="shared" si="0"/>
        <v>24653.924699999989</v>
      </c>
      <c r="H5" s="37">
        <f t="shared" si="0"/>
        <v>26680.242742200004</v>
      </c>
      <c r="I5" s="37">
        <f t="shared" si="0"/>
        <v>29852.702100720002</v>
      </c>
      <c r="J5" s="37">
        <f t="shared" si="0"/>
        <v>30812.000138640007</v>
      </c>
      <c r="K5" s="37">
        <f t="shared" si="0"/>
        <v>22588.20226831947</v>
      </c>
      <c r="L5" s="37">
        <f t="shared" si="0"/>
        <v>24546.984300000004</v>
      </c>
      <c r="M5" s="37">
        <f t="shared" si="0"/>
        <v>21812.832600000002</v>
      </c>
      <c r="N5" s="37">
        <f t="shared" si="0"/>
        <v>19516.553999999996</v>
      </c>
      <c r="O5" s="37">
        <f t="shared" si="0"/>
        <v>19879.089300000014</v>
      </c>
      <c r="P5" s="37">
        <f t="shared" si="0"/>
        <v>17352.324000000008</v>
      </c>
      <c r="Q5" s="37">
        <f t="shared" si="0"/>
        <v>18652.116600000008</v>
      </c>
    </row>
    <row r="7" spans="1:17" ht="11.45" customHeight="1" x14ac:dyDescent="0.25">
      <c r="A7" s="17" t="s">
        <v>25</v>
      </c>
      <c r="B7" s="28">
        <f t="shared" ref="B7:Q7" si="1">SUM(B8:B9)</f>
        <v>17196.468600000015</v>
      </c>
      <c r="C7" s="28">
        <f t="shared" si="1"/>
        <v>16808.474236680002</v>
      </c>
      <c r="D7" s="28">
        <f t="shared" si="1"/>
        <v>21963.092831280002</v>
      </c>
      <c r="E7" s="28">
        <f t="shared" si="1"/>
        <v>24018.725383200002</v>
      </c>
      <c r="F7" s="28">
        <f t="shared" si="1"/>
        <v>24912.572432760007</v>
      </c>
      <c r="G7" s="28">
        <f t="shared" si="1"/>
        <v>24653.924699999985</v>
      </c>
      <c r="H7" s="28">
        <f t="shared" si="1"/>
        <v>26680.242742200011</v>
      </c>
      <c r="I7" s="28">
        <f t="shared" si="1"/>
        <v>29852.702100720002</v>
      </c>
      <c r="J7" s="28">
        <f t="shared" si="1"/>
        <v>30812.000138640007</v>
      </c>
      <c r="K7" s="28">
        <f t="shared" si="1"/>
        <v>22588.20226831947</v>
      </c>
      <c r="L7" s="28">
        <f t="shared" si="1"/>
        <v>24546.984300000004</v>
      </c>
      <c r="M7" s="28">
        <f t="shared" si="1"/>
        <v>21812.832600000002</v>
      </c>
      <c r="N7" s="28">
        <f t="shared" si="1"/>
        <v>19516.553999999996</v>
      </c>
      <c r="O7" s="28">
        <f t="shared" si="1"/>
        <v>19879.089300000014</v>
      </c>
      <c r="P7" s="28">
        <f t="shared" si="1"/>
        <v>17352.324000000004</v>
      </c>
      <c r="Q7" s="28">
        <f t="shared" si="1"/>
        <v>18652.116600000008</v>
      </c>
    </row>
    <row r="8" spans="1:17" ht="11.45" customHeight="1" x14ac:dyDescent="0.25">
      <c r="A8" s="40" t="s">
        <v>40</v>
      </c>
      <c r="B8" s="27">
        <v>683.06330456861622</v>
      </c>
      <c r="C8" s="27">
        <v>672.54931735232174</v>
      </c>
      <c r="D8" s="27">
        <v>675.01765823139078</v>
      </c>
      <c r="E8" s="27">
        <v>718.53349487657897</v>
      </c>
      <c r="F8" s="27">
        <v>689.18761389184749</v>
      </c>
      <c r="G8" s="27">
        <v>635.30477430644544</v>
      </c>
      <c r="H8" s="27">
        <v>617.23952968404376</v>
      </c>
      <c r="I8" s="27">
        <v>697.5249817338547</v>
      </c>
      <c r="J8" s="27">
        <v>716.72561880879073</v>
      </c>
      <c r="K8" s="27">
        <v>579.61398024332482</v>
      </c>
      <c r="L8" s="27">
        <v>695.89475223443947</v>
      </c>
      <c r="M8" s="27">
        <v>696.19437506917575</v>
      </c>
      <c r="N8" s="27">
        <v>652.5018081519429</v>
      </c>
      <c r="O8" s="27">
        <v>680.2840109650175</v>
      </c>
      <c r="P8" s="27">
        <v>735.46260219834744</v>
      </c>
      <c r="Q8" s="27">
        <v>684.71463508257432</v>
      </c>
    </row>
    <row r="9" spans="1:17" ht="11.45" customHeight="1" x14ac:dyDescent="0.25">
      <c r="A9" s="39" t="s">
        <v>39</v>
      </c>
      <c r="B9" s="26">
        <v>16513.405295431399</v>
      </c>
      <c r="C9" s="26">
        <v>16135.924919327681</v>
      </c>
      <c r="D9" s="26">
        <v>21288.075173048612</v>
      </c>
      <c r="E9" s="26">
        <v>23300.191888323425</v>
      </c>
      <c r="F9" s="26">
        <v>24223.384818868159</v>
      </c>
      <c r="G9" s="26">
        <v>24018.61992569354</v>
      </c>
      <c r="H9" s="26">
        <v>26063.003212515967</v>
      </c>
      <c r="I9" s="26">
        <v>29155.177118986147</v>
      </c>
      <c r="J9" s="26">
        <v>30095.274519831215</v>
      </c>
      <c r="K9" s="26">
        <v>22008.588288076146</v>
      </c>
      <c r="L9" s="26">
        <v>23851.089547765565</v>
      </c>
      <c r="M9" s="26">
        <v>21116.638224930826</v>
      </c>
      <c r="N9" s="26">
        <v>18864.052191848055</v>
      </c>
      <c r="O9" s="26">
        <v>19198.805289034997</v>
      </c>
      <c r="P9" s="26">
        <v>16616.861397801658</v>
      </c>
      <c r="Q9" s="26">
        <v>17967.401964917433</v>
      </c>
    </row>
    <row r="11" spans="1:17" ht="11.45" customHeight="1" x14ac:dyDescent="0.25">
      <c r="A11" s="21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24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pans="1:17" ht="11.45" customHeight="1" x14ac:dyDescent="0.25">
      <c r="A14" s="32" t="s">
        <v>23</v>
      </c>
      <c r="B14" s="33">
        <f>IF(B4=0,0,B4/MBunk_ene!B4)</f>
        <v>3.2198677465935619</v>
      </c>
      <c r="C14" s="33">
        <f>IF(C4=0,0,C4/MBunk_ene!C4)</f>
        <v>3.2197674961075786</v>
      </c>
      <c r="D14" s="33">
        <f>IF(D4=0,0,D4/MBunk_ene!D4)</f>
        <v>3.2247922873243575</v>
      </c>
      <c r="E14" s="33">
        <f>IF(E4=0,0,E4/MBunk_ene!E4)</f>
        <v>3.2280195926727329</v>
      </c>
      <c r="F14" s="33">
        <f>IF(F4=0,0,F4/MBunk_ene!F4)</f>
        <v>3.231537958901054</v>
      </c>
      <c r="G14" s="33">
        <f>IF(G4=0,0,G4/MBunk_ene!G4)</f>
        <v>3.231039573225404</v>
      </c>
      <c r="H14" s="33">
        <f>IF(H4=0,0,H4/MBunk_ene!H4)</f>
        <v>3.2296235056106335</v>
      </c>
      <c r="I14" s="33">
        <f>IF(I4=0,0,I4/MBunk_ene!I4)</f>
        <v>3.232561137056849</v>
      </c>
      <c r="J14" s="33">
        <f>IF(J4=0,0,J4/MBunk_ene!J4)</f>
        <v>3.2351953106509876</v>
      </c>
      <c r="K14" s="33">
        <f>IF(K4=0,0,K4/MBunk_ene!K4)</f>
        <v>3.2332138998210023</v>
      </c>
      <c r="L14" s="33">
        <f>IF(L4=0,0,L4/MBunk_ene!L4)</f>
        <v>3.2313876209252093</v>
      </c>
      <c r="M14" s="33">
        <f>IF(M4=0,0,M4/MBunk_ene!M4)</f>
        <v>3.231565059824633</v>
      </c>
      <c r="N14" s="33">
        <f>IF(N4=0,0,N4/MBunk_ene!N4)</f>
        <v>3.2289539353196877</v>
      </c>
      <c r="O14" s="33">
        <f>IF(O4=0,0,O4/MBunk_ene!O4)</f>
        <v>3.2290514981878005</v>
      </c>
      <c r="P14" s="33">
        <f>IF(P4=0,0,P4/MBunk_ene!P4)</f>
        <v>3.2249072320312502</v>
      </c>
      <c r="Q14" s="33">
        <f>IF(Q4=0,0,Q4/MBunk_ene!Q4)</f>
        <v>3.2041178118411664</v>
      </c>
    </row>
    <row r="15" spans="1:17" ht="11.45" customHeight="1" x14ac:dyDescent="0.25">
      <c r="A15" s="38" t="s">
        <v>21</v>
      </c>
      <c r="B15" s="37">
        <f t="shared" ref="B15:Q15" si="2">B14</f>
        <v>3.2198677465935619</v>
      </c>
      <c r="C15" s="37">
        <f t="shared" si="2"/>
        <v>3.2197674961075786</v>
      </c>
      <c r="D15" s="37">
        <f t="shared" si="2"/>
        <v>3.2247922873243575</v>
      </c>
      <c r="E15" s="37">
        <f t="shared" si="2"/>
        <v>3.2280195926727329</v>
      </c>
      <c r="F15" s="37">
        <f t="shared" si="2"/>
        <v>3.231537958901054</v>
      </c>
      <c r="G15" s="37">
        <f t="shared" si="2"/>
        <v>3.231039573225404</v>
      </c>
      <c r="H15" s="37">
        <f t="shared" si="2"/>
        <v>3.2296235056106335</v>
      </c>
      <c r="I15" s="37">
        <f t="shared" si="2"/>
        <v>3.232561137056849</v>
      </c>
      <c r="J15" s="37">
        <f t="shared" si="2"/>
        <v>3.2351953106509876</v>
      </c>
      <c r="K15" s="37">
        <f t="shared" si="2"/>
        <v>3.2332138998210023</v>
      </c>
      <c r="L15" s="37">
        <f t="shared" si="2"/>
        <v>3.2313876209252093</v>
      </c>
      <c r="M15" s="37">
        <f t="shared" si="2"/>
        <v>3.231565059824633</v>
      </c>
      <c r="N15" s="37">
        <f t="shared" si="2"/>
        <v>3.2289539353196877</v>
      </c>
      <c r="O15" s="37">
        <f t="shared" si="2"/>
        <v>3.2290514981878005</v>
      </c>
      <c r="P15" s="37">
        <f t="shared" si="2"/>
        <v>3.2249072320312502</v>
      </c>
      <c r="Q15" s="37">
        <f t="shared" si="2"/>
        <v>3.2041178118411664</v>
      </c>
    </row>
    <row r="17" spans="1:17" ht="11.45" customHeight="1" x14ac:dyDescent="0.25">
      <c r="A17" s="17" t="s">
        <v>30</v>
      </c>
      <c r="B17" s="25">
        <f>IF(B7=0,"",B7/MBunk_act!B7*100)</f>
        <v>46874.42383188098</v>
      </c>
      <c r="C17" s="25">
        <f>IF(C7=0,"",C7/MBunk_act!C7*100)</f>
        <v>46374.454909024535</v>
      </c>
      <c r="D17" s="25">
        <f>IF(D7=0,"",D7/MBunk_act!D7*100)</f>
        <v>46382.821307732316</v>
      </c>
      <c r="E17" s="25">
        <f>IF(E7=0,"",E7/MBunk_act!E7*100)</f>
        <v>45984.816998137139</v>
      </c>
      <c r="F17" s="25">
        <f>IF(F7=0,"",F7/MBunk_act!F7*100)</f>
        <v>45658.180581640619</v>
      </c>
      <c r="G17" s="25">
        <f>IF(G7=0,"",G7/MBunk_act!G7*100)</f>
        <v>45261.760596609827</v>
      </c>
      <c r="H17" s="25">
        <f>IF(H7=0,"",H7/MBunk_act!H7*100)</f>
        <v>44888.548073874008</v>
      </c>
      <c r="I17" s="25">
        <f>IF(I7=0,"",I7/MBunk_act!I7*100)</f>
        <v>44453.349290749851</v>
      </c>
      <c r="J17" s="25">
        <f>IF(J7=0,"",J7/MBunk_act!J7*100)</f>
        <v>44032.671444621039</v>
      </c>
      <c r="K17" s="25">
        <f>IF(K7=0,"",K7/MBunk_act!K7*100)</f>
        <v>43447.367107082689</v>
      </c>
      <c r="L17" s="25">
        <f>IF(L7=0,"",L7/MBunk_act!L7*100)</f>
        <v>42860.195230302961</v>
      </c>
      <c r="M17" s="25">
        <f>IF(M7=0,"",M7/MBunk_act!M7*100)</f>
        <v>42271.727711533655</v>
      </c>
      <c r="N17" s="25">
        <f>IF(N7=0,"",N7/MBunk_act!N7*100)</f>
        <v>41738.641690670062</v>
      </c>
      <c r="O17" s="25">
        <f>IF(O7=0,"",O7/MBunk_act!O7*100)</f>
        <v>41276.033152447337</v>
      </c>
      <c r="P17" s="25">
        <f>IF(P7=0,"",P7/MBunk_act!P7*100)</f>
        <v>40477.690778407698</v>
      </c>
      <c r="Q17" s="25">
        <f>IF(Q7=0,"",Q7/MBunk_act!Q7*100)</f>
        <v>40017.166070924446</v>
      </c>
    </row>
    <row r="18" spans="1:17" ht="11.45" customHeight="1" x14ac:dyDescent="0.25">
      <c r="A18" s="40" t="s">
        <v>40</v>
      </c>
      <c r="B18" s="30">
        <f>IF(B8=0,"",B8/MBunk_act!B8*100)</f>
        <v>24256.470364365487</v>
      </c>
      <c r="C18" s="30">
        <f>IF(C8=0,"",C8/MBunk_act!C8*100)</f>
        <v>24015.559544441789</v>
      </c>
      <c r="D18" s="30">
        <f>IF(D8=0,"",D8/MBunk_act!D8*100)</f>
        <v>23814.889496262611</v>
      </c>
      <c r="E18" s="30">
        <f>IF(E8=0,"",E8/MBunk_act!E8*100)</f>
        <v>23602.695984710568</v>
      </c>
      <c r="F18" s="30">
        <f>IF(F8=0,"",F8/MBunk_act!F8*100)</f>
        <v>23394.476874090949</v>
      </c>
      <c r="G18" s="30">
        <f>IF(G8=0,"",G8/MBunk_act!G8*100)</f>
        <v>23159.27608746765</v>
      </c>
      <c r="H18" s="30">
        <f>IF(H8=0,"",H8/MBunk_act!H8*100)</f>
        <v>22919.926804204264</v>
      </c>
      <c r="I18" s="30">
        <f>IF(I8=0,"",I8/MBunk_act!I8*100)</f>
        <v>22713.638146202273</v>
      </c>
      <c r="J18" s="30">
        <f>IF(J8=0,"",J8/MBunk_act!J8*100)</f>
        <v>22507.076441108165</v>
      </c>
      <c r="K18" s="30">
        <f>IF(K8=0,"",K8/MBunk_act!K8*100)</f>
        <v>22270.586014429391</v>
      </c>
      <c r="L18" s="30">
        <f>IF(L8=0,"",L8/MBunk_act!L8*100)</f>
        <v>22037.630185669954</v>
      </c>
      <c r="M18" s="30">
        <f>IF(M8=0,"",M8/MBunk_act!M8*100)</f>
        <v>21820.633955610076</v>
      </c>
      <c r="N18" s="30">
        <f>IF(N8=0,"",N8/MBunk_act!N8*100)</f>
        <v>21587.131434411032</v>
      </c>
      <c r="O18" s="30">
        <f>IF(O8=0,"",O8/MBunk_act!O8*100)</f>
        <v>21374.043257182351</v>
      </c>
      <c r="P18" s="30">
        <f>IF(P8=0,"",P8/MBunk_act!P8*100)</f>
        <v>21135.258552918272</v>
      </c>
      <c r="Q18" s="30">
        <f>IF(Q8=0,"",Q8/MBunk_act!Q8*100)</f>
        <v>20791.098755930143</v>
      </c>
    </row>
    <row r="19" spans="1:17" ht="11.45" customHeight="1" x14ac:dyDescent="0.25">
      <c r="A19" s="39" t="s">
        <v>39</v>
      </c>
      <c r="B19" s="29">
        <f>IF(B9=0,"",B9/MBunk_act!B9*100)</f>
        <v>48754.902033855629</v>
      </c>
      <c r="C19" s="29">
        <f>IF(C9=0,"",C9/MBunk_act!C9*100)</f>
        <v>48246.667791234911</v>
      </c>
      <c r="D19" s="29">
        <f>IF(D9=0,"",D9/MBunk_act!D9*100)</f>
        <v>47819.729579780869</v>
      </c>
      <c r="E19" s="29">
        <f>IF(E9=0,"",E9/MBunk_act!E9*100)</f>
        <v>47370.076813843989</v>
      </c>
      <c r="F19" s="29">
        <f>IF(F9=0,"",F9/MBunk_act!F9*100)</f>
        <v>46928.832090701217</v>
      </c>
      <c r="G19" s="29">
        <f>IF(G9=0,"",G9/MBunk_act!G9*100)</f>
        <v>46433.91683470671</v>
      </c>
      <c r="H19" s="29">
        <f>IF(H9=0,"",H9/MBunk_act!H9*100)</f>
        <v>45931.168781823399</v>
      </c>
      <c r="I19" s="29">
        <f>IF(I9=0,"",I9/MBunk_act!I9*100)</f>
        <v>45495.12938118953</v>
      </c>
      <c r="J19" s="29">
        <f>IF(J9=0,"",J9/MBunk_act!J9*100)</f>
        <v>45058.965745084854</v>
      </c>
      <c r="K19" s="29">
        <f>IF(K9=0,"",K9/MBunk_act!K9*100)</f>
        <v>44563.337512162638</v>
      </c>
      <c r="L19" s="29">
        <f>IF(L9=0,"",L9/MBunk_act!L9*100)</f>
        <v>44075.260371339915</v>
      </c>
      <c r="M19" s="29">
        <f>IF(M9=0,"",M9/MBunk_act!M9*100)</f>
        <v>43619.561058698593</v>
      </c>
      <c r="N19" s="29">
        <f>IF(N9=0,"",N9/MBunk_act!N9*100)</f>
        <v>43131.32441496729</v>
      </c>
      <c r="O19" s="29">
        <f>IF(O9=0,"",O9/MBunk_act!O9*100)</f>
        <v>42684.33046511063</v>
      </c>
      <c r="P19" s="29">
        <f>IF(P9=0,"",P9/MBunk_act!P9*100)</f>
        <v>42186.479627535256</v>
      </c>
      <c r="Q19" s="29">
        <f>IF(Q9=0,"",Q9/MBunk_act!Q9*100)</f>
        <v>41478.886906261789</v>
      </c>
    </row>
    <row r="21" spans="1:17" ht="11.45" customHeight="1" x14ac:dyDescent="0.25">
      <c r="A21" s="17" t="s">
        <v>38</v>
      </c>
      <c r="B21" s="25">
        <f>IF(B7=0,"",B7/MBunk_act!B3*1000)</f>
        <v>12.648223948427383</v>
      </c>
      <c r="C21" s="25">
        <f>IF(C7=0,"",C7/MBunk_act!C3*1000)</f>
        <v>12.443743301957282</v>
      </c>
      <c r="D21" s="25">
        <f>IF(D7=0,"",D7/MBunk_act!D3*1000)</f>
        <v>12.236673193196888</v>
      </c>
      <c r="E21" s="25">
        <f>IF(E7=0,"",E7/MBunk_act!E3*1000)</f>
        <v>12.048236474724346</v>
      </c>
      <c r="F21" s="25">
        <f>IF(F7=0,"",F7/MBunk_act!F3*1000)</f>
        <v>11.860019608789843</v>
      </c>
      <c r="G21" s="25">
        <f>IF(G7=0,"",G7/MBunk_act!G3*1000)</f>
        <v>11.661085659830881</v>
      </c>
      <c r="H21" s="25">
        <f>IF(H7=0,"",H7/MBunk_act!H3*1000)</f>
        <v>11.46031229826886</v>
      </c>
      <c r="I21" s="25">
        <f>IF(I7=0,"",I7/MBunk_act!I3*1000)</f>
        <v>11.285287541642818</v>
      </c>
      <c r="J21" s="25">
        <f>IF(J7=0,"",J7/MBunk_act!J3*1000)</f>
        <v>11.111059141208594</v>
      </c>
      <c r="K21" s="25">
        <f>IF(K7=0,"",K7/MBunk_act!K3*1000)</f>
        <v>10.930050847107879</v>
      </c>
      <c r="L21" s="25">
        <f>IF(L7=0,"",L7/MBunk_act!L3*1000)</f>
        <v>10.753271883623523</v>
      </c>
      <c r="M21" s="25">
        <f>IF(M7=0,"",M7/MBunk_act!M3*1000)</f>
        <v>10.588092014995036</v>
      </c>
      <c r="N21" s="25">
        <f>IF(N7=0,"",N7/MBunk_act!N3*1000)</f>
        <v>10.411670537725835</v>
      </c>
      <c r="O21" s="25">
        <f>IF(O7=0,"",O7/MBunk_act!O3*1000)</f>
        <v>10.24510093337194</v>
      </c>
      <c r="P21" s="25">
        <f>IF(P7=0,"",P7/MBunk_act!P3*1000)</f>
        <v>10.085130872655828</v>
      </c>
      <c r="Q21" s="25">
        <f>IF(Q7=0,"",Q7/MBunk_act!Q3*1000)</f>
        <v>9.844858480291439</v>
      </c>
    </row>
    <row r="22" spans="1:17" ht="11.45" customHeight="1" x14ac:dyDescent="0.25">
      <c r="A22" s="40" t="s">
        <v>40</v>
      </c>
      <c r="B22" s="30">
        <f>IF(B8=0,"",B8/MBunk_act!B4*1000)</f>
        <v>15.927745493950866</v>
      </c>
      <c r="C22" s="30">
        <f>IF(C8=0,"",C8/MBunk_act!C4*1000)</f>
        <v>15.691871511400315</v>
      </c>
      <c r="D22" s="30">
        <f>IF(D8=0,"",D8/MBunk_act!D4*1000)</f>
        <v>15.484098870545989</v>
      </c>
      <c r="E22" s="30">
        <f>IF(E8=0,"",E8/MBunk_act!E4*1000)</f>
        <v>15.270536981360374</v>
      </c>
      <c r="F22" s="30">
        <f>IF(F8=0,"",F8/MBunk_act!F4*1000)</f>
        <v>15.061262106608215</v>
      </c>
      <c r="G22" s="30">
        <f>IF(G8=0,"",G8/MBunk_act!G4*1000)</f>
        <v>14.836393374757082</v>
      </c>
      <c r="H22" s="30">
        <f>IF(H8=0,"",H8/MBunk_act!H4*1000)</f>
        <v>14.610730077918483</v>
      </c>
      <c r="I22" s="30">
        <f>IF(I8=0,"",I8/MBunk_act!I4*1000)</f>
        <v>14.407901323896365</v>
      </c>
      <c r="J22" s="30">
        <f>IF(J8=0,"",J8/MBunk_act!J4*1000)</f>
        <v>14.20654398253888</v>
      </c>
      <c r="K22" s="30">
        <f>IF(K8=0,"",K8/MBunk_act!K4*1000)</f>
        <v>13.988022775152125</v>
      </c>
      <c r="L22" s="30">
        <f>IF(L8=0,"",L8/MBunk_act!L4*1000)</f>
        <v>13.773518866043723</v>
      </c>
      <c r="M22" s="30">
        <f>IF(M8=0,"",M8/MBunk_act!M4*1000)</f>
        <v>13.570714467466864</v>
      </c>
      <c r="N22" s="30">
        <f>IF(N8=0,"",N8/MBunk_act!N4*1000)</f>
        <v>13.359358863502331</v>
      </c>
      <c r="O22" s="30">
        <f>IF(O8=0,"",O8/MBunk_act!O4*1000)</f>
        <v>13.162327602594731</v>
      </c>
      <c r="P22" s="30">
        <f>IF(P8=0,"",P8/MBunk_act!P4*1000)</f>
        <v>12.951167150503236</v>
      </c>
      <c r="Q22" s="30">
        <f>IF(Q8=0,"",Q8/MBunk_act!Q4*1000)</f>
        <v>12.677514510051115</v>
      </c>
    </row>
    <row r="23" spans="1:17" ht="11.45" customHeight="1" x14ac:dyDescent="0.25">
      <c r="A23" s="39" t="s">
        <v>39</v>
      </c>
      <c r="B23" s="29">
        <f>IF(B9=0,"",B9/MBunk_act!B5*1000)</f>
        <v>12.541410270146047</v>
      </c>
      <c r="C23" s="29">
        <f>IF(C9=0,"",C9/MBunk_act!C5*1000)</f>
        <v>12.337302313602418</v>
      </c>
      <c r="D23" s="29">
        <f>IF(D9=0,"",D9/MBunk_act!D5*1000)</f>
        <v>12.155834958995621</v>
      </c>
      <c r="E23" s="29">
        <f>IF(E9=0,"",E9/MBunk_act!E5*1000)</f>
        <v>11.970342150347983</v>
      </c>
      <c r="F23" s="29">
        <f>IF(F9=0,"",F9/MBunk_act!F5*1000)</f>
        <v>11.788729896889109</v>
      </c>
      <c r="G23" s="29">
        <f>IF(G9=0,"",G9/MBunk_act!G5*1000)</f>
        <v>11.595444093688954</v>
      </c>
      <c r="H23" s="29">
        <f>IF(H9=0,"",H9/MBunk_act!H5*1000)</f>
        <v>11.402087248795102</v>
      </c>
      <c r="I23" s="29">
        <f>IF(I9=0,"",I9/MBunk_act!I5*1000)</f>
        <v>11.22707344096867</v>
      </c>
      <c r="J23" s="29">
        <f>IF(J9=0,"",J9/MBunk_act!J5*1000)</f>
        <v>11.053700013972811</v>
      </c>
      <c r="K23" s="29">
        <f>IF(K9=0,"",K9/MBunk_act!K5*1000)</f>
        <v>10.867482772630732</v>
      </c>
      <c r="L23" s="29">
        <f>IF(L9=0,"",L9/MBunk_act!L5*1000)</f>
        <v>10.684911605173312</v>
      </c>
      <c r="M23" s="29">
        <f>IF(M9=0,"",M9/MBunk_act!M5*1000)</f>
        <v>10.511922106385379</v>
      </c>
      <c r="N23" s="29">
        <f>IF(N9=0,"",N9/MBunk_act!N5*1000)</f>
        <v>10.332809750413254</v>
      </c>
      <c r="O23" s="29">
        <f>IF(O9=0,"",O9/MBunk_act!O5*1000)</f>
        <v>10.165269771968719</v>
      </c>
      <c r="P23" s="29">
        <f>IF(P9=0,"",P9/MBunk_act!P5*1000)</f>
        <v>9.9873096946492002</v>
      </c>
      <c r="Q23" s="29">
        <f>IF(Q9=0,"",Q9/MBunk_act!Q5*1000)</f>
        <v>9.7617374012907661</v>
      </c>
    </row>
    <row r="25" spans="1:17" ht="11.45" customHeight="1" x14ac:dyDescent="0.25">
      <c r="A25" s="17" t="s">
        <v>7</v>
      </c>
      <c r="B25" s="24">
        <f t="shared" ref="B25:Q25" si="3">IF(B7=0,0,B7/B$7)</f>
        <v>1</v>
      </c>
      <c r="C25" s="24">
        <f t="shared" si="3"/>
        <v>1</v>
      </c>
      <c r="D25" s="24">
        <f t="shared" si="3"/>
        <v>1</v>
      </c>
      <c r="E25" s="24">
        <f t="shared" si="3"/>
        <v>1</v>
      </c>
      <c r="F25" s="24">
        <f t="shared" si="3"/>
        <v>1</v>
      </c>
      <c r="G25" s="24">
        <f t="shared" si="3"/>
        <v>1</v>
      </c>
      <c r="H25" s="24">
        <f t="shared" si="3"/>
        <v>1</v>
      </c>
      <c r="I25" s="24">
        <f t="shared" si="3"/>
        <v>1</v>
      </c>
      <c r="J25" s="24">
        <f t="shared" si="3"/>
        <v>1</v>
      </c>
      <c r="K25" s="24">
        <f t="shared" si="3"/>
        <v>1</v>
      </c>
      <c r="L25" s="24">
        <f t="shared" si="3"/>
        <v>1</v>
      </c>
      <c r="M25" s="24">
        <f t="shared" si="3"/>
        <v>1</v>
      </c>
      <c r="N25" s="24">
        <f t="shared" si="3"/>
        <v>1</v>
      </c>
      <c r="O25" s="24">
        <f t="shared" si="3"/>
        <v>1</v>
      </c>
      <c r="P25" s="24">
        <f t="shared" si="3"/>
        <v>1</v>
      </c>
      <c r="Q25" s="24">
        <f t="shared" si="3"/>
        <v>1</v>
      </c>
    </row>
    <row r="26" spans="1:17" ht="11.45" customHeight="1" x14ac:dyDescent="0.25">
      <c r="A26" s="40" t="s">
        <v>40</v>
      </c>
      <c r="B26" s="23">
        <f t="shared" ref="B26:Q26" si="4">IF(B8=0,0,B8/B$7)</f>
        <v>3.9721138127662772E-2</v>
      </c>
      <c r="C26" s="23">
        <f t="shared" si="4"/>
        <v>4.0012514394951008E-2</v>
      </c>
      <c r="D26" s="23">
        <f t="shared" si="4"/>
        <v>3.0734180446117566E-2</v>
      </c>
      <c r="E26" s="23">
        <f t="shared" si="4"/>
        <v>2.99155547770724E-2</v>
      </c>
      <c r="F26" s="23">
        <f t="shared" si="4"/>
        <v>2.7664249276223539E-2</v>
      </c>
      <c r="G26" s="23">
        <f t="shared" si="4"/>
        <v>2.5768910306862656E-2</v>
      </c>
      <c r="H26" s="23">
        <f t="shared" si="4"/>
        <v>2.313470441960256E-2</v>
      </c>
      <c r="I26" s="23">
        <f t="shared" si="4"/>
        <v>2.3365555968115577E-2</v>
      </c>
      <c r="J26" s="23">
        <f t="shared" si="4"/>
        <v>2.3261249369851064E-2</v>
      </c>
      <c r="K26" s="23">
        <f t="shared" si="4"/>
        <v>2.5660031434030863E-2</v>
      </c>
      <c r="L26" s="23">
        <f t="shared" si="4"/>
        <v>2.8349500848234108E-2</v>
      </c>
      <c r="M26" s="23">
        <f t="shared" si="4"/>
        <v>3.1916733962794715E-2</v>
      </c>
      <c r="N26" s="23">
        <f t="shared" si="4"/>
        <v>3.3433248930725322E-2</v>
      </c>
      <c r="O26" s="23">
        <f t="shared" si="4"/>
        <v>3.422108531727442E-2</v>
      </c>
      <c r="P26" s="23">
        <f t="shared" si="4"/>
        <v>4.2384098072301285E-2</v>
      </c>
      <c r="Q26" s="23">
        <f t="shared" si="4"/>
        <v>3.670975523939058E-2</v>
      </c>
    </row>
    <row r="27" spans="1:17" ht="11.45" customHeight="1" x14ac:dyDescent="0.25">
      <c r="A27" s="39" t="s">
        <v>39</v>
      </c>
      <c r="B27" s="22">
        <f t="shared" ref="B27:Q27" si="5">IF(B9=0,0,B9/B$7)</f>
        <v>0.96027886187233724</v>
      </c>
      <c r="C27" s="22">
        <f t="shared" si="5"/>
        <v>0.95998748560504898</v>
      </c>
      <c r="D27" s="22">
        <f t="shared" si="5"/>
        <v>0.96926581955388247</v>
      </c>
      <c r="E27" s="22">
        <f t="shared" si="5"/>
        <v>0.97008444522292769</v>
      </c>
      <c r="F27" s="22">
        <f t="shared" si="5"/>
        <v>0.97233575072377643</v>
      </c>
      <c r="G27" s="22">
        <f t="shared" si="5"/>
        <v>0.97423108969313732</v>
      </c>
      <c r="H27" s="22">
        <f t="shared" si="5"/>
        <v>0.97686529558039747</v>
      </c>
      <c r="I27" s="22">
        <f t="shared" si="5"/>
        <v>0.97663444403188437</v>
      </c>
      <c r="J27" s="22">
        <f t="shared" si="5"/>
        <v>0.97673875063014892</v>
      </c>
      <c r="K27" s="22">
        <f t="shared" si="5"/>
        <v>0.97433996856596916</v>
      </c>
      <c r="L27" s="22">
        <f t="shared" si="5"/>
        <v>0.97165049915176593</v>
      </c>
      <c r="M27" s="22">
        <f t="shared" si="5"/>
        <v>0.96808326603720529</v>
      </c>
      <c r="N27" s="22">
        <f t="shared" si="5"/>
        <v>0.96656675106927481</v>
      </c>
      <c r="O27" s="22">
        <f t="shared" si="5"/>
        <v>0.96577891468272559</v>
      </c>
      <c r="P27" s="22">
        <f t="shared" si="5"/>
        <v>0.95761590192769885</v>
      </c>
      <c r="Q27" s="22">
        <f t="shared" si="5"/>
        <v>0.96329024476060943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cover</vt:lpstr>
      <vt:lpstr>index</vt:lpstr>
      <vt:lpstr>MBunk_act</vt:lpstr>
      <vt:lpstr>MBunk_ene</vt:lpstr>
      <vt:lpstr>MBunk_emi</vt:lpstr>
      <vt:lpstr>MBunk_act!Print_Titles</vt:lpstr>
      <vt:lpstr>MBunk_emi!Print_Titles</vt:lpstr>
      <vt:lpstr>MBunk_ene!Print_Titles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2018-07-16T15:35:26Z</dcterms:created>
  <dcterms:modified xsi:type="dcterms:W3CDTF">2018-07-16T15:35:26Z</dcterms:modified>
</cp:coreProperties>
</file>