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4" i="4"/>
  <c r="B6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<sst xmlns="http://schemas.openxmlformats.org/spreadsheetml/2006/main" count="86" uniqueCount="58">
  <si>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</si>
  <si>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</si>
  <si>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</si>
  <si>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</si>
  <si>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</si>
  <si>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</si>
  <si>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</si>
  <si>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</si>
  <si>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</si>
  <si>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</si>
  <si>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</si>
  <si>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</si>
  <si>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</si>
  <si>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</si>
  <si>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</si>
  <si>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</si>
  <si>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</si>
  <si>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</si>
  <si>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</si>
  <si>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</si>
  <si>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</si>
  <si>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</si>
  <si>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</si>
  <si>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</si>
  <si>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</si>
  <si>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</si>
  <si>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</si>
  <si>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</si>
  <si>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</si>
  <si>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</si>
  <si>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</si>
  <si>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</si>
  <si>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</si>
  <si>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</si>
  <si>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</si>
  <si>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</si>
  <si>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</si>
  <si>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</si>
  <si>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</si>
  <si>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</si>
  <si>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</si>
  <si>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</si>
  <si>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</si>
  <si>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</si>
  <si>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</si>
  <si>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</si>
  <si>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</si>
  <si>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</si>
  <si>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</si>
  <si>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</si>
  <si>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</si>
  <si>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</si>
  <si>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</si>
  <si>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IT</t>
  </si>
  <si>
    <t>Italy</t>
  </si>
  <si>
    <t>IT - Maritime bunkers</t>
  </si>
  <si>
    <t>IT - Maritime bunkers / energy consumption</t>
  </si>
  <si>
    <t>IT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</si>
</sst>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43297.737592592595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397959.16900261334</v>
      </c>
      <c r="C3" s="25">
        <f t="shared" si="0"/>
        <v>447570.3645259685</v>
      </c>
      <c r="D3" s="25">
        <f t="shared" si="0"/>
        <v>517969.95216693543</v>
      </c>
      <c r="E3" s="25">
        <f t="shared" si="0"/>
        <v>577166.55555022403</v>
      </c>
      <c r="F3" s="25">
        <f t="shared" si="0"/>
        <v>614619.02905785991</v>
      </c>
      <c r="G3" s="25">
        <f t="shared" si="0"/>
        <v>658195.345305264</v>
      </c>
      <c r="H3" s="25">
        <f t="shared" si="0"/>
        <v>714651.74350610015</v>
      </c>
      <c r="I3" s="25">
        <f t="shared" si="0"/>
        <v>740276.04323284712</v>
      </c>
      <c r="J3" s="25">
        <f t="shared" si="0"/>
        <v>807766.44786184328</v>
      </c>
      <c r="K3" s="25">
        <f t="shared" si="0"/>
        <v>785478.23669440497</v>
      </c>
      <c r="L3" s="25">
        <f t="shared" si="0"/>
        <v>1025005.5398406632</v>
      </c>
      <c r="M3" s="25">
        <f t="shared" si="0"/>
        <v>857286.20735126699</v>
      </c>
      <c r="N3" s="25">
        <f t="shared" si="0"/>
        <v>867752.10515748651</v>
      </c>
      <c r="O3" s="25">
        <f t="shared" si="0"/>
        <v>769198.59991543519</v>
      </c>
      <c r="P3" s="25">
        <f t="shared" si="0"/>
        <v>673280.40513671155</v>
      </c>
      <c r="Q3" s="25">
        <f t="shared" si="0"/>
        <v>683758.98824972764</v>
      </c>
    </row>
    <row r="4" spans="1:17" ht="11.45" customHeight="1" x14ac:dyDescent="0.25">
      <c r="A4" s="40" t="s">
        <v>40</v>
      </c>
      <c r="B4" s="30">
        <v>87118.939858922211</v>
      </c>
      <c r="C4" s="30">
        <v>84232.286909982082</v>
      </c>
      <c r="D4" s="30">
        <v>78444.374038769543</v>
      </c>
      <c r="E4" s="30">
        <v>84747.357153567878</v>
      </c>
      <c r="F4" s="30">
        <v>90680.102010446775</v>
      </c>
      <c r="G4" s="30">
        <v>82790.628286627878</v>
      </c>
      <c r="H4" s="30">
        <v>75032.854893329903</v>
      </c>
      <c r="I4" s="30">
        <v>84406.312203684836</v>
      </c>
      <c r="J4" s="30">
        <v>77843.854340410151</v>
      </c>
      <c r="K4" s="30">
        <v>61494.956043361155</v>
      </c>
      <c r="L4" s="30">
        <v>69423.767261013243</v>
      </c>
      <c r="M4" s="30">
        <v>69864.075367101585</v>
      </c>
      <c r="N4" s="30">
        <v>65882.736159539811</v>
      </c>
      <c r="O4" s="30">
        <v>65218.976717220743</v>
      </c>
      <c r="P4" s="30">
        <v>66151.245717060476</v>
      </c>
      <c r="Q4" s="30">
        <v>64172.409550396398</v>
      </c>
    </row>
    <row r="5" spans="1:17" ht="11.45" customHeight="1" x14ac:dyDescent="0.25">
      <c r="A5" s="39" t="s">
        <v>39</v>
      </c>
      <c r="B5" s="29">
        <v>310840.22914369113</v>
      </c>
      <c r="C5" s="29">
        <v>363338.0776159864</v>
      </c>
      <c r="D5" s="29">
        <v>439525.57812816586</v>
      </c>
      <c r="E5" s="29">
        <v>492419.1983966562</v>
      </c>
      <c r="F5" s="29">
        <v>523938.92704741308</v>
      </c>
      <c r="G5" s="29">
        <v>575404.71701863618</v>
      </c>
      <c r="H5" s="29">
        <v>639618.88861277024</v>
      </c>
      <c r="I5" s="29">
        <v>655869.7310291623</v>
      </c>
      <c r="J5" s="29">
        <v>729922.59352143307</v>
      </c>
      <c r="K5" s="29">
        <v>723983.28065104387</v>
      </c>
      <c r="L5" s="29">
        <v>955581.77257964993</v>
      </c>
      <c r="M5" s="29">
        <v>787422.1319841654</v>
      </c>
      <c r="N5" s="29">
        <v>801869.36899794673</v>
      </c>
      <c r="O5" s="29">
        <v>703979.62319821445</v>
      </c>
      <c r="P5" s="29">
        <v>607129.15941965103</v>
      </c>
      <c r="Q5" s="29">
        <v>619586.57869933126</v>
      </c>
    </row>
    <row r="7" spans="1:17" ht="11.45" customHeight="1" x14ac:dyDescent="0.25">
      <c r="A7" s="17" t="s">
        <v>27</v>
      </c>
      <c r="B7" s="16">
        <f t="shared" ref="B7:Q7" si="1">SUM(B8:B9)</f>
        <v>15.273335729669672</v>
      </c>
      <c r="C7" s="16">
        <f t="shared" si="1"/>
        <v>15.946657208987981</v>
      </c>
      <c r="D7" s="16">
        <f t="shared" si="1"/>
        <v>16.785646583130209</v>
      </c>
      <c r="E7" s="16">
        <f t="shared" si="1"/>
        <v>18.383724305578866</v>
      </c>
      <c r="F7" s="16">
        <f t="shared" si="1"/>
        <v>19.50539184427079</v>
      </c>
      <c r="G7" s="16">
        <f t="shared" si="1"/>
        <v>19.610126983475936</v>
      </c>
      <c r="H7" s="16">
        <f t="shared" si="1"/>
        <v>19.972548800262167</v>
      </c>
      <c r="I7" s="16">
        <f t="shared" si="1"/>
        <v>21.11244812286391</v>
      </c>
      <c r="J7" s="16">
        <f t="shared" si="1"/>
        <v>21.766912441675139</v>
      </c>
      <c r="K7" s="16">
        <f t="shared" si="1"/>
        <v>19.915266051669128</v>
      </c>
      <c r="L7" s="16">
        <f t="shared" si="1"/>
        <v>24.982749242325248</v>
      </c>
      <c r="M7" s="16">
        <f t="shared" si="1"/>
        <v>21.709877718522019</v>
      </c>
      <c r="N7" s="16">
        <f t="shared" si="1"/>
        <v>21.471427307020804</v>
      </c>
      <c r="O7" s="16">
        <f t="shared" si="1"/>
        <v>19.459974475469643</v>
      </c>
      <c r="P7" s="16">
        <f t="shared" si="1"/>
        <v>17.644727831795656</v>
      </c>
      <c r="Q7" s="16">
        <f t="shared" si="1"/>
        <v>17.586383817429034</v>
      </c>
    </row>
    <row r="8" spans="1:17" ht="11.45" customHeight="1" x14ac:dyDescent="0.25">
      <c r="A8" s="40" t="s">
        <v>40</v>
      </c>
      <c r="B8" s="35">
        <v>9.008771231887442</v>
      </c>
      <c r="C8" s="35">
        <v>8.6673612931483675</v>
      </c>
      <c r="D8" s="35">
        <v>8.0320322136761018</v>
      </c>
      <c r="E8" s="35">
        <v>8.6346578835935599</v>
      </c>
      <c r="F8" s="35">
        <v>9.1936147877226713</v>
      </c>
      <c r="G8" s="35">
        <v>8.3523909241201579</v>
      </c>
      <c r="H8" s="35">
        <v>7.5324531122001162</v>
      </c>
      <c r="I8" s="35">
        <v>8.4317015033848897</v>
      </c>
      <c r="J8" s="35">
        <v>7.7378438309129258</v>
      </c>
      <c r="K8" s="35">
        <v>6.0826167833487528</v>
      </c>
      <c r="L8" s="35">
        <v>6.8330479587611457</v>
      </c>
      <c r="M8" s="35">
        <v>6.8425115512172336</v>
      </c>
      <c r="N8" s="35">
        <v>6.4207917233455962</v>
      </c>
      <c r="O8" s="35">
        <v>6.3247922830995336</v>
      </c>
      <c r="P8" s="35">
        <v>6.3835996924999829</v>
      </c>
      <c r="Q8" s="35">
        <v>6.1621362434115818</v>
      </c>
    </row>
    <row r="9" spans="1:17" ht="11.45" customHeight="1" x14ac:dyDescent="0.25">
      <c r="A9" s="39" t="s">
        <v>39</v>
      </c>
      <c r="B9" s="34">
        <v>6.2645644977822306</v>
      </c>
      <c r="C9" s="34">
        <v>7.2792959158396133</v>
      </c>
      <c r="D9" s="34">
        <v>8.7536143694541089</v>
      </c>
      <c r="E9" s="34">
        <v>9.7490664219853063</v>
      </c>
      <c r="F9" s="34">
        <v>10.311777056548118</v>
      </c>
      <c r="G9" s="34">
        <v>11.257736059355777</v>
      </c>
      <c r="H9" s="34">
        <v>12.440095688062049</v>
      </c>
      <c r="I9" s="34">
        <v>12.680746619479022</v>
      </c>
      <c r="J9" s="34">
        <v>14.029068610762213</v>
      </c>
      <c r="K9" s="34">
        <v>13.832649268320377</v>
      </c>
      <c r="L9" s="34">
        <v>18.149701283564102</v>
      </c>
      <c r="M9" s="34">
        <v>14.867366167304786</v>
      </c>
      <c r="N9" s="34">
        <v>15.050635583675206</v>
      </c>
      <c r="O9" s="34">
        <v>13.13518219237011</v>
      </c>
      <c r="P9" s="34">
        <v>11.261128139295671</v>
      </c>
      <c r="Q9" s="34">
        <v>11.424247574017453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26055.812302321487</v>
      </c>
      <c r="C13" s="25">
        <f t="shared" si="2"/>
        <v>28066.720106939112</v>
      </c>
      <c r="D13" s="25">
        <f t="shared" si="2"/>
        <v>30857.90884501893</v>
      </c>
      <c r="E13" s="25">
        <f t="shared" si="2"/>
        <v>31395.518446448452</v>
      </c>
      <c r="F13" s="25">
        <f t="shared" si="2"/>
        <v>31510.211841162705</v>
      </c>
      <c r="G13" s="25">
        <f t="shared" si="2"/>
        <v>33564.053198629386</v>
      </c>
      <c r="H13" s="25">
        <f t="shared" si="2"/>
        <v>35781.69970458249</v>
      </c>
      <c r="I13" s="25">
        <f t="shared" si="2"/>
        <v>35063.486665535427</v>
      </c>
      <c r="J13" s="25">
        <f t="shared" si="2"/>
        <v>37109.831264598004</v>
      </c>
      <c r="K13" s="25">
        <f t="shared" si="2"/>
        <v>39441.011466104559</v>
      </c>
      <c r="L13" s="25">
        <f t="shared" si="2"/>
        <v>41028.532524519775</v>
      </c>
      <c r="M13" s="25">
        <f t="shared" si="2"/>
        <v>39488.301982459525</v>
      </c>
      <c r="N13" s="25">
        <f t="shared" si="2"/>
        <v>40414.272081192561</v>
      </c>
      <c r="O13" s="25">
        <f t="shared" si="2"/>
        <v>39527.215253290895</v>
      </c>
      <c r="P13" s="25">
        <f t="shared" si="2"/>
        <v>38157.596510129544</v>
      </c>
      <c r="Q13" s="25">
        <f t="shared" si="2"/>
        <v>38880.021916278572</v>
      </c>
    </row>
    <row r="14" spans="1:17" ht="11.45" customHeight="1" x14ac:dyDescent="0.25">
      <c r="A14" s="40" t="s">
        <v>40</v>
      </c>
      <c r="B14" s="30">
        <f t="shared" ref="B14:Q14" si="3">IF(B4=0,"",B4/B8)</f>
        <v>9670.4575592458223</v>
      </c>
      <c r="C14" s="30">
        <f t="shared" si="3"/>
        <v>9718.3311115193173</v>
      </c>
      <c r="D14" s="30">
        <f t="shared" si="3"/>
        <v>9766.4416615763439</v>
      </c>
      <c r="E14" s="30">
        <f t="shared" si="3"/>
        <v>9814.7903826732563</v>
      </c>
      <c r="F14" s="30">
        <f t="shared" si="3"/>
        <v>9863.3784538746077</v>
      </c>
      <c r="G14" s="30">
        <f t="shared" si="3"/>
        <v>9912.2070600819079</v>
      </c>
      <c r="H14" s="30">
        <f t="shared" si="3"/>
        <v>9961.2773920625095</v>
      </c>
      <c r="I14" s="30">
        <f t="shared" si="3"/>
        <v>10010.59064647866</v>
      </c>
      <c r="J14" s="30">
        <f t="shared" si="3"/>
        <v>10060.148025916669</v>
      </c>
      <c r="K14" s="30">
        <f t="shared" si="3"/>
        <v>10109.950738916257</v>
      </c>
      <c r="L14" s="30">
        <f t="shared" si="3"/>
        <v>10160</v>
      </c>
      <c r="M14" s="30">
        <f t="shared" si="3"/>
        <v>10210.29702970297</v>
      </c>
      <c r="N14" s="30">
        <f t="shared" si="3"/>
        <v>10260.84305460249</v>
      </c>
      <c r="O14" s="30">
        <f t="shared" si="3"/>
        <v>10311.639307348047</v>
      </c>
      <c r="P14" s="30">
        <f t="shared" si="3"/>
        <v>10362.687026691352</v>
      </c>
      <c r="Q14" s="30">
        <f t="shared" si="3"/>
        <v>10413.987457516556</v>
      </c>
    </row>
    <row r="15" spans="1:17" ht="11.45" customHeight="1" x14ac:dyDescent="0.25">
      <c r="A15" s="39" t="s">
        <v>39</v>
      </c>
      <c r="B15" s="29">
        <f t="shared" ref="B15:Q15" si="4">IF(B5=0,"",B5/B9)</f>
        <v>49618.80897766065</v>
      </c>
      <c r="C15" s="29">
        <f t="shared" si="4"/>
        <v>49913.90401170111</v>
      </c>
      <c r="D15" s="29">
        <f t="shared" si="4"/>
        <v>50210.754047139439</v>
      </c>
      <c r="E15" s="29">
        <f t="shared" si="4"/>
        <v>50509.369521392553</v>
      </c>
      <c r="F15" s="29">
        <f t="shared" si="4"/>
        <v>50809.76093395122</v>
      </c>
      <c r="G15" s="29">
        <f t="shared" si="4"/>
        <v>51111.938846749232</v>
      </c>
      <c r="H15" s="29">
        <f t="shared" si="4"/>
        <v>51415.913884534741</v>
      </c>
      <c r="I15" s="29">
        <f t="shared" si="4"/>
        <v>51721.696735243822</v>
      </c>
      <c r="J15" s="29">
        <f t="shared" si="4"/>
        <v>52029.298150376329</v>
      </c>
      <c r="K15" s="29">
        <f t="shared" si="4"/>
        <v>52338.728945373827</v>
      </c>
      <c r="L15" s="29">
        <f t="shared" si="4"/>
        <v>52650</v>
      </c>
      <c r="M15" s="29">
        <f t="shared" si="4"/>
        <v>52963.122258723</v>
      </c>
      <c r="N15" s="29">
        <f t="shared" si="4"/>
        <v>53278.106731100503</v>
      </c>
      <c r="O15" s="29">
        <f t="shared" si="4"/>
        <v>53594.964492166553</v>
      </c>
      <c r="P15" s="29">
        <f t="shared" si="4"/>
        <v>53913.706682821212</v>
      </c>
      <c r="Q15" s="29">
        <f t="shared" si="4"/>
        <v>54234.344510222072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0.2189142672030007</v>
      </c>
      <c r="C18" s="36">
        <f t="shared" si="6"/>
        <v>0.18819898184991388</v>
      </c>
      <c r="D18" s="36">
        <f t="shared" si="6"/>
        <v>0.15144580049594822</v>
      </c>
      <c r="E18" s="36">
        <f t="shared" si="6"/>
        <v>0.14683345100059822</v>
      </c>
      <c r="F18" s="36">
        <f t="shared" si="6"/>
        <v>0.14753871540464492</v>
      </c>
      <c r="G18" s="36">
        <f t="shared" si="6"/>
        <v>0.12578428103017117</v>
      </c>
      <c r="H18" s="36">
        <f t="shared" si="6"/>
        <v>0.10499219455509443</v>
      </c>
      <c r="I18" s="36">
        <f t="shared" si="6"/>
        <v>0.11402005100026666</v>
      </c>
      <c r="J18" s="36">
        <f t="shared" si="6"/>
        <v>9.6369259389843101E-2</v>
      </c>
      <c r="K18" s="36">
        <f t="shared" si="6"/>
        <v>7.828982799339626E-2</v>
      </c>
      <c r="L18" s="36">
        <f t="shared" si="6"/>
        <v>6.7730138582280386E-2</v>
      </c>
      <c r="M18" s="36">
        <f t="shared" si="6"/>
        <v>8.1494458639383274E-2</v>
      </c>
      <c r="N18" s="36">
        <f t="shared" si="6"/>
        <v>7.5923452986130055E-2</v>
      </c>
      <c r="O18" s="36">
        <f t="shared" si="6"/>
        <v>8.478821558488385E-2</v>
      </c>
      <c r="P18" s="36">
        <f t="shared" si="6"/>
        <v>9.8252147563433506E-2</v>
      </c>
      <c r="Q18" s="36">
        <f t="shared" si="6"/>
        <v>9.3852381691776551E-2</v>
      </c>
    </row>
    <row r="19" spans="1:17" ht="11.45" customHeight="1" x14ac:dyDescent="0.25">
      <c r="A19" s="39" t="s">
        <v>39</v>
      </c>
      <c r="B19" s="18">
        <f t="shared" ref="B19:Q19" si="7">IF(B5=0,0,B5/B$3)</f>
        <v>0.78108573279699933</v>
      </c>
      <c r="C19" s="18">
        <f t="shared" si="7"/>
        <v>0.8118010181500861</v>
      </c>
      <c r="D19" s="18">
        <f t="shared" si="7"/>
        <v>0.84855419950405175</v>
      </c>
      <c r="E19" s="18">
        <f t="shared" si="7"/>
        <v>0.85316654899940181</v>
      </c>
      <c r="F19" s="18">
        <f t="shared" si="7"/>
        <v>0.85246128459535497</v>
      </c>
      <c r="G19" s="18">
        <f t="shared" si="7"/>
        <v>0.87421571896982897</v>
      </c>
      <c r="H19" s="18">
        <f t="shared" si="7"/>
        <v>0.89500780544490555</v>
      </c>
      <c r="I19" s="18">
        <f t="shared" si="7"/>
        <v>0.88597994899973331</v>
      </c>
      <c r="J19" s="18">
        <f t="shared" si="7"/>
        <v>0.9036307406101568</v>
      </c>
      <c r="K19" s="18">
        <f t="shared" si="7"/>
        <v>0.92171017200660377</v>
      </c>
      <c r="L19" s="18">
        <f t="shared" si="7"/>
        <v>0.93226986141771961</v>
      </c>
      <c r="M19" s="18">
        <f t="shared" si="7"/>
        <v>0.91850554136061668</v>
      </c>
      <c r="N19" s="18">
        <f t="shared" si="7"/>
        <v>0.92407654701386999</v>
      </c>
      <c r="O19" s="18">
        <f t="shared" si="7"/>
        <v>0.91521178441511619</v>
      </c>
      <c r="P19" s="18">
        <f t="shared" si="7"/>
        <v>0.90174785243656641</v>
      </c>
      <c r="Q19" s="18">
        <f t="shared" si="7"/>
        <v>0.90614761830822343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0.58983652237717699</v>
      </c>
      <c r="C22" s="36">
        <f t="shared" si="9"/>
        <v>0.54352214257563658</v>
      </c>
      <c r="D22" s="36">
        <f t="shared" si="9"/>
        <v>0.47850597675208995</v>
      </c>
      <c r="E22" s="36">
        <f t="shared" si="9"/>
        <v>0.46969034892310807</v>
      </c>
      <c r="F22" s="36">
        <f t="shared" si="9"/>
        <v>0.47133709802518325</v>
      </c>
      <c r="G22" s="36">
        <f t="shared" si="9"/>
        <v>0.42592232733414348</v>
      </c>
      <c r="H22" s="36">
        <f t="shared" si="9"/>
        <v>0.37714030329975923</v>
      </c>
      <c r="I22" s="36">
        <f t="shared" si="9"/>
        <v>0.39937109397814008</v>
      </c>
      <c r="J22" s="36">
        <f t="shared" si="9"/>
        <v>0.35548651429763534</v>
      </c>
      <c r="K22" s="36">
        <f t="shared" si="9"/>
        <v>0.30542483176311669</v>
      </c>
      <c r="L22" s="36">
        <f t="shared" si="9"/>
        <v>0.27351064898753175</v>
      </c>
      <c r="M22" s="36">
        <f t="shared" si="9"/>
        <v>0.31517964494933431</v>
      </c>
      <c r="N22" s="36">
        <f t="shared" si="9"/>
        <v>0.29903888696053771</v>
      </c>
      <c r="O22" s="36">
        <f t="shared" si="9"/>
        <v>0.32501544599003862</v>
      </c>
      <c r="P22" s="36">
        <f t="shared" si="9"/>
        <v>0.36178510393324337</v>
      </c>
      <c r="Q22" s="36">
        <f t="shared" si="9"/>
        <v>0.35039245744793651</v>
      </c>
    </row>
    <row r="23" spans="1:17" ht="11.45" customHeight="1" x14ac:dyDescent="0.25">
      <c r="A23" s="39" t="s">
        <v>39</v>
      </c>
      <c r="B23" s="18">
        <f t="shared" ref="B23:Q23" si="10">IF(B9=0,0,B9/B$7)</f>
        <v>0.41016347762282307</v>
      </c>
      <c r="C23" s="18">
        <f t="shared" si="10"/>
        <v>0.45647785742436348</v>
      </c>
      <c r="D23" s="18">
        <f t="shared" si="10"/>
        <v>0.52149402324791017</v>
      </c>
      <c r="E23" s="18">
        <f t="shared" si="10"/>
        <v>0.53030965107689199</v>
      </c>
      <c r="F23" s="18">
        <f t="shared" si="10"/>
        <v>0.52866290197481669</v>
      </c>
      <c r="G23" s="18">
        <f t="shared" si="10"/>
        <v>0.57407767266585641</v>
      </c>
      <c r="H23" s="18">
        <f t="shared" si="10"/>
        <v>0.62285969670024066</v>
      </c>
      <c r="I23" s="18">
        <f t="shared" si="10"/>
        <v>0.60062890602186003</v>
      </c>
      <c r="J23" s="18">
        <f t="shared" si="10"/>
        <v>0.64451348570236466</v>
      </c>
      <c r="K23" s="18">
        <f t="shared" si="10"/>
        <v>0.69457516823688337</v>
      </c>
      <c r="L23" s="18">
        <f t="shared" si="10"/>
        <v>0.72648935101246825</v>
      </c>
      <c r="M23" s="18">
        <f t="shared" si="10"/>
        <v>0.68482035505066574</v>
      </c>
      <c r="N23" s="18">
        <f t="shared" si="10"/>
        <v>0.70096111303946218</v>
      </c>
      <c r="O23" s="18">
        <f t="shared" si="10"/>
        <v>0.67498455400996138</v>
      </c>
      <c r="P23" s="18">
        <f t="shared" si="10"/>
        <v>0.63821489606675652</v>
      </c>
      <c r="Q23" s="18">
        <f t="shared" si="10"/>
        <v>0.64960754255206354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1645.5526894047998</v>
      </c>
      <c r="C4" s="33">
        <v>1756.8000000000002</v>
      </c>
      <c r="D4" s="33">
        <v>1912.5</v>
      </c>
      <c r="E4" s="33">
        <v>2085.1999999999998</v>
      </c>
      <c r="F4" s="33">
        <v>2187.4</v>
      </c>
      <c r="G4" s="33">
        <v>2241.4970860800599</v>
      </c>
      <c r="H4" s="33">
        <v>2329.6999999999998</v>
      </c>
      <c r="I4" s="33">
        <v>2403.8999999999996</v>
      </c>
      <c r="J4" s="33">
        <v>2520.3000000000002</v>
      </c>
      <c r="K4" s="33">
        <v>2351.6999999999998</v>
      </c>
      <c r="L4" s="33">
        <v>2974.6823349574902</v>
      </c>
      <c r="M4" s="33">
        <v>2496.6083882678899</v>
      </c>
      <c r="N4" s="33">
        <v>2467.1348046240601</v>
      </c>
      <c r="O4" s="33">
        <v>2179.2299608292701</v>
      </c>
      <c r="P4" s="33">
        <v>1912.77347855164</v>
      </c>
      <c r="Q4" s="33">
        <v>1899.92356931308</v>
      </c>
    </row>
    <row r="5" spans="1:17" ht="11.45" customHeight="1" x14ac:dyDescent="0.25">
      <c r="A5" s="31" t="s">
        <v>29</v>
      </c>
      <c r="B5" s="15">
        <v>1645.5526894047998</v>
      </c>
      <c r="C5" s="15">
        <v>1756.8000000000002</v>
      </c>
      <c r="D5" s="15">
        <v>1912.5</v>
      </c>
      <c r="E5" s="15">
        <v>2085.1999999999998</v>
      </c>
      <c r="F5" s="15">
        <v>2187.4</v>
      </c>
      <c r="G5" s="15">
        <v>2241.4970860800599</v>
      </c>
      <c r="H5" s="15">
        <v>2329.6999999999998</v>
      </c>
      <c r="I5" s="15">
        <v>2403.8999999999996</v>
      </c>
      <c r="J5" s="15">
        <v>2520.3000000000002</v>
      </c>
      <c r="K5" s="15">
        <v>2351.6999999999998</v>
      </c>
      <c r="L5" s="15">
        <v>2974.6823349574902</v>
      </c>
      <c r="M5" s="15">
        <v>2496.6083882678899</v>
      </c>
      <c r="N5" s="15">
        <v>2467.1348046240601</v>
      </c>
      <c r="O5" s="15">
        <v>2179.2299608292701</v>
      </c>
      <c r="P5" s="15">
        <v>1912.77347855164</v>
      </c>
      <c r="Q5" s="15">
        <v>1899.92356931308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148.56214770230201</v>
      </c>
      <c r="C9" s="15">
        <v>139.4</v>
      </c>
      <c r="D9" s="15">
        <v>132.30000000000001</v>
      </c>
      <c r="E9" s="15">
        <v>131.30000000000001</v>
      </c>
      <c r="F9" s="15">
        <v>132.30000000000001</v>
      </c>
      <c r="G9" s="15">
        <v>123.12505971147357</v>
      </c>
      <c r="H9" s="15">
        <v>117</v>
      </c>
      <c r="I9" s="15">
        <v>100.7</v>
      </c>
      <c r="J9" s="15">
        <v>114.99544000000014</v>
      </c>
      <c r="K9" s="15">
        <v>222.80946999999969</v>
      </c>
      <c r="L9" s="15">
        <v>241.13881723512077</v>
      </c>
      <c r="M9" s="15">
        <v>219.7859940766225</v>
      </c>
      <c r="N9" s="15">
        <v>149.56530046813805</v>
      </c>
      <c r="O9" s="15">
        <v>128.21247730963978</v>
      </c>
      <c r="P9" s="15">
        <v>115.98356740231202</v>
      </c>
      <c r="Q9" s="15">
        <v>230.96398203878948</v>
      </c>
    </row>
    <row r="10" spans="1:17" ht="11.45" customHeight="1" x14ac:dyDescent="0.25">
      <c r="A10" s="14" t="s">
        <v>36</v>
      </c>
      <c r="B10" s="15">
        <v>1438.80768128404</v>
      </c>
      <c r="C10" s="15">
        <v>1559.2</v>
      </c>
      <c r="D10" s="15">
        <v>1712</v>
      </c>
      <c r="E10" s="15">
        <v>1889.7</v>
      </c>
      <c r="F10" s="15">
        <v>1993.9</v>
      </c>
      <c r="G10" s="15">
        <v>2052.1639438234447</v>
      </c>
      <c r="H10" s="15">
        <v>2152.5</v>
      </c>
      <c r="I10" s="15">
        <v>2248</v>
      </c>
      <c r="J10" s="15">
        <v>2351.10671</v>
      </c>
      <c r="K10" s="15">
        <v>2082.7885700000002</v>
      </c>
      <c r="L10" s="15">
        <v>2689.404796025608</v>
      </c>
      <c r="M10" s="15">
        <v>2233.6868252603417</v>
      </c>
      <c r="N10" s="15">
        <v>2281.4560045858443</v>
      </c>
      <c r="O10" s="15">
        <v>2014.9039839495531</v>
      </c>
      <c r="P10" s="15">
        <v>1762.6827171109214</v>
      </c>
      <c r="Q10" s="15">
        <v>1630.8397821725421</v>
      </c>
    </row>
    <row r="11" spans="1:17" ht="11.45" customHeight="1" x14ac:dyDescent="0.25">
      <c r="A11" s="14" t="s">
        <v>35</v>
      </c>
      <c r="B11" s="15">
        <v>58.182860418457999</v>
      </c>
      <c r="C11" s="15">
        <v>58.2</v>
      </c>
      <c r="D11" s="15">
        <v>68.2</v>
      </c>
      <c r="E11" s="15">
        <v>64.2</v>
      </c>
      <c r="F11" s="15">
        <v>61.2</v>
      </c>
      <c r="G11" s="15">
        <v>66.208082545141735</v>
      </c>
      <c r="H11" s="15">
        <v>60.2</v>
      </c>
      <c r="I11" s="15">
        <v>55.2</v>
      </c>
      <c r="J11" s="15">
        <v>54.197850000000003</v>
      </c>
      <c r="K11" s="15">
        <v>46.101959999999998</v>
      </c>
      <c r="L11" s="15">
        <v>44.138721696761337</v>
      </c>
      <c r="M11" s="15">
        <v>43.135568930925842</v>
      </c>
      <c r="N11" s="15">
        <v>36.113499570077465</v>
      </c>
      <c r="O11" s="15">
        <v>36.113499570077281</v>
      </c>
      <c r="P11" s="15">
        <v>34.107194038406426</v>
      </c>
      <c r="Q11" s="15">
        <v>38.119805101748348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1645.5526894047998</v>
      </c>
      <c r="C19" s="28">
        <f t="shared" si="0"/>
        <v>1756.8000000000002</v>
      </c>
      <c r="D19" s="28">
        <f t="shared" si="0"/>
        <v>1912.5</v>
      </c>
      <c r="E19" s="28">
        <f t="shared" si="0"/>
        <v>2085.1999999999998</v>
      </c>
      <c r="F19" s="28">
        <f t="shared" si="0"/>
        <v>2187.4</v>
      </c>
      <c r="G19" s="28">
        <f t="shared" si="0"/>
        <v>2241.4970860800599</v>
      </c>
      <c r="H19" s="28">
        <f t="shared" si="0"/>
        <v>2329.6999999999998</v>
      </c>
      <c r="I19" s="28">
        <f t="shared" si="0"/>
        <v>2403.8999999999996</v>
      </c>
      <c r="J19" s="28">
        <f t="shared" si="0"/>
        <v>2520.3000000000002</v>
      </c>
      <c r="K19" s="28">
        <f t="shared" si="0"/>
        <v>2351.6999999999998</v>
      </c>
      <c r="L19" s="28">
        <f t="shared" si="0"/>
        <v>2974.6823349574897</v>
      </c>
      <c r="M19" s="28">
        <f t="shared" si="0"/>
        <v>2496.6083882678899</v>
      </c>
      <c r="N19" s="28">
        <f t="shared" si="0"/>
        <v>2467.1348046240601</v>
      </c>
      <c r="O19" s="28">
        <f t="shared" si="0"/>
        <v>2179.2299608292701</v>
      </c>
      <c r="P19" s="28">
        <f t="shared" si="0"/>
        <v>1912.77347855164</v>
      </c>
      <c r="Q19" s="28">
        <f t="shared" si="0"/>
        <v>1899.92356931308</v>
      </c>
    </row>
    <row r="20" spans="1:17" ht="11.45" customHeight="1" x14ac:dyDescent="0.25">
      <c r="A20" s="40" t="s">
        <v>40</v>
      </c>
      <c r="B20" s="27">
        <v>686.30277989406375</v>
      </c>
      <c r="C20" s="27">
        <v>653.75605735943282</v>
      </c>
      <c r="D20" s="27">
        <v>599.83650612929694</v>
      </c>
      <c r="E20" s="27">
        <v>638.45635327749881</v>
      </c>
      <c r="F20" s="27">
        <v>673.05570087649255</v>
      </c>
      <c r="G20" s="27">
        <v>605.41634701236603</v>
      </c>
      <c r="H20" s="27">
        <v>540.57803300665194</v>
      </c>
      <c r="I20" s="27">
        <v>599.12274349920119</v>
      </c>
      <c r="J20" s="27">
        <v>544.37624985410685</v>
      </c>
      <c r="K20" s="27">
        <v>423.69007556692975</v>
      </c>
      <c r="L20" s="27">
        <v>471.24953043518292</v>
      </c>
      <c r="M20" s="27">
        <v>467.22989969521893</v>
      </c>
      <c r="N20" s="27">
        <v>434.09251416022528</v>
      </c>
      <c r="O20" s="27">
        <v>423.36856374393193</v>
      </c>
      <c r="P20" s="27">
        <v>423.07426788279588</v>
      </c>
      <c r="Q20" s="27">
        <v>404.35320418184847</v>
      </c>
    </row>
    <row r="21" spans="1:17" ht="11.45" customHeight="1" x14ac:dyDescent="0.25">
      <c r="A21" s="39" t="s">
        <v>39</v>
      </c>
      <c r="B21" s="26">
        <v>959.24990951073619</v>
      </c>
      <c r="C21" s="26">
        <v>1103.0439426405674</v>
      </c>
      <c r="D21" s="26">
        <v>1312.663493870703</v>
      </c>
      <c r="E21" s="26">
        <v>1446.7436467225011</v>
      </c>
      <c r="F21" s="26">
        <v>1514.3442991235077</v>
      </c>
      <c r="G21" s="26">
        <v>1636.0807390676939</v>
      </c>
      <c r="H21" s="26">
        <v>1789.121966993348</v>
      </c>
      <c r="I21" s="26">
        <v>1804.7772565007983</v>
      </c>
      <c r="J21" s="26">
        <v>1975.9237501458931</v>
      </c>
      <c r="K21" s="26">
        <v>1928.0099244330702</v>
      </c>
      <c r="L21" s="26">
        <v>2503.4328045223069</v>
      </c>
      <c r="M21" s="26">
        <v>2029.3784885726709</v>
      </c>
      <c r="N21" s="26">
        <v>2033.0422904638347</v>
      </c>
      <c r="O21" s="26">
        <v>1755.8613970853382</v>
      </c>
      <c r="P21" s="26">
        <v>1489.699210668844</v>
      </c>
      <c r="Q21" s="26">
        <v>1495.5703651312315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10774.02290194003</v>
      </c>
      <c r="C25" s="25">
        <f>IF(C19=0,"",C19/MBunk_act!C7*100)</f>
        <v>11016.72894184882</v>
      </c>
      <c r="D25" s="25">
        <f>IF(D19=0,"",D19/MBunk_act!D7*100)</f>
        <v>11393.662975855141</v>
      </c>
      <c r="E25" s="25">
        <f>IF(E19=0,"",E19/MBunk_act!E7*100)</f>
        <v>11342.641813700444</v>
      </c>
      <c r="F25" s="25">
        <f>IF(F19=0,"",F19/MBunk_act!F7*100)</f>
        <v>11214.33507957182</v>
      </c>
      <c r="G25" s="25">
        <f>IF(G19=0,"",G19/MBunk_act!G7*100)</f>
        <v>11430.303781147417</v>
      </c>
      <c r="H25" s="25">
        <f>IF(H19=0,"",H19/MBunk_act!H7*100)</f>
        <v>11664.510240022142</v>
      </c>
      <c r="I25" s="25">
        <f>IF(I19=0,"",I19/MBunk_act!I7*100)</f>
        <v>11386.173626149375</v>
      </c>
      <c r="J25" s="25">
        <f>IF(J19=0,"",J19/MBunk_act!J7*100)</f>
        <v>11578.582891593802</v>
      </c>
      <c r="K25" s="25">
        <f>IF(K19=0,"",K19/MBunk_act!K7*100)</f>
        <v>11808.529165006561</v>
      </c>
      <c r="L25" s="25">
        <f>IF(L19=0,"",L19/MBunk_act!L7*100)</f>
        <v>11906.945493083866</v>
      </c>
      <c r="M25" s="25">
        <f>IF(M19=0,"",M19/MBunk_act!M7*100)</f>
        <v>11499.873102177269</v>
      </c>
      <c r="N25" s="25">
        <f>IF(N19=0,"",N19/MBunk_act!N7*100)</f>
        <v>11490.315801303752</v>
      </c>
      <c r="O25" s="25">
        <f>IF(O19=0,"",O19/MBunk_act!O7*100)</f>
        <v>11198.524250770772</v>
      </c>
      <c r="P25" s="25">
        <f>IF(P19=0,"",P19/MBunk_act!P7*100)</f>
        <v>10840.481625932693</v>
      </c>
      <c r="Q25" s="25">
        <f>IF(Q19=0,"",Q19/MBunk_act!Q7*100)</f>
        <v>10803.378278541581</v>
      </c>
    </row>
    <row r="26" spans="1:17" ht="11.45" customHeight="1" x14ac:dyDescent="0.25">
      <c r="A26" s="40" t="s">
        <v>40</v>
      </c>
      <c r="B26" s="30">
        <f>IF(B20=0,"",B20/MBunk_act!B8*100)</f>
        <v>7618.1619249562782</v>
      </c>
      <c r="C26" s="30">
        <f>IF(C20=0,"",C20/MBunk_act!C8*100)</f>
        <v>7542.734579164633</v>
      </c>
      <c r="D26" s="30">
        <f>IF(D20=0,"",D20/MBunk_act!D8*100)</f>
        <v>7468.0540387768642</v>
      </c>
      <c r="E26" s="30">
        <f>IF(E20=0,"",E20/MBunk_act!E8*100)</f>
        <v>7394.1129096800632</v>
      </c>
      <c r="F26" s="30">
        <f>IF(F20=0,"",F20/MBunk_act!F8*100)</f>
        <v>7320.9038709703609</v>
      </c>
      <c r="G26" s="30">
        <f>IF(G20=0,"",G20/MBunk_act!G8*100)</f>
        <v>7248.4196742280801</v>
      </c>
      <c r="H26" s="30">
        <f>IF(H20=0,"",H20/MBunk_act!H8*100)</f>
        <v>7176.6531428000771</v>
      </c>
      <c r="I26" s="30">
        <f>IF(I20=0,"",I20/MBunk_act!I8*100)</f>
        <v>7105.5971710891863</v>
      </c>
      <c r="J26" s="30">
        <f>IF(J20=0,"",J20/MBunk_act!J8*100)</f>
        <v>7035.2447238506784</v>
      </c>
      <c r="K26" s="30">
        <f>IF(K20=0,"",K20/MBunk_act!K8*100)</f>
        <v>6965.5888354957224</v>
      </c>
      <c r="L26" s="30">
        <f>IF(L20=0,"",L20/MBunk_act!L8*100)</f>
        <v>6896.6226094017056</v>
      </c>
      <c r="M26" s="30">
        <f>IF(M20=0,"",M20/MBunk_act!M8*100)</f>
        <v>6828.3392172294116</v>
      </c>
      <c r="N26" s="30">
        <f>IF(N20=0,"",N20/MBunk_act!N8*100)</f>
        <v>6760.7318982469424</v>
      </c>
      <c r="O26" s="30">
        <f>IF(O20=0,"",O20/MBunk_act!O8*100)</f>
        <v>6693.7939586603388</v>
      </c>
      <c r="P26" s="30">
        <f>IF(P20=0,"",P20/MBunk_act!P8*100)</f>
        <v>6627.51877095083</v>
      </c>
      <c r="Q26" s="30">
        <f>IF(Q20=0,"",Q20/MBunk_act!Q8*100)</f>
        <v>6561.8997732186444</v>
      </c>
    </row>
    <row r="27" spans="1:17" ht="11.45" customHeight="1" x14ac:dyDescent="0.25">
      <c r="A27" s="39" t="s">
        <v>39</v>
      </c>
      <c r="B27" s="29">
        <f>IF(B21=0,"",B21/MBunk_act!B9*100)</f>
        <v>15312.315961473909</v>
      </c>
      <c r="C27" s="29">
        <f>IF(C21=0,"",C21/MBunk_act!C9*100)</f>
        <v>15153.168045282569</v>
      </c>
      <c r="D27" s="29">
        <f>IF(D21=0,"",D21/MBunk_act!D9*100)</f>
        <v>14995.674226308909</v>
      </c>
      <c r="E27" s="29">
        <f>IF(E21=0,"",E21/MBunk_act!E9*100)</f>
        <v>14839.817312762603</v>
      </c>
      <c r="F27" s="29">
        <f>IF(F21=0,"",F21/MBunk_act!F9*100)</f>
        <v>14685.580291535478</v>
      </c>
      <c r="G27" s="29">
        <f>IF(G21=0,"",G21/MBunk_act!G9*100)</f>
        <v>14532.946326344398</v>
      </c>
      <c r="H27" s="29">
        <f>IF(H21=0,"",H21/MBunk_act!H9*100)</f>
        <v>14381.898755893428</v>
      </c>
      <c r="I27" s="29">
        <f>IF(I21=0,"",I21/MBunk_act!I9*100)</f>
        <v>14232.421092055116</v>
      </c>
      <c r="J27" s="29">
        <f>IF(J21=0,"",J21/MBunk_act!J9*100)</f>
        <v>14084.497018070675</v>
      </c>
      <c r="K27" s="29">
        <f>IF(K21=0,"",K21/MBunk_act!K9*100)</f>
        <v>13938.110386768867</v>
      </c>
      <c r="L27" s="29">
        <f>IF(L21=0,"",L21/MBunk_act!L9*100)</f>
        <v>13793.245218803411</v>
      </c>
      <c r="M27" s="29">
        <f>IF(M21=0,"",M21/MBunk_act!M9*100)</f>
        <v>13649.885700908681</v>
      </c>
      <c r="N27" s="29">
        <f>IF(N21=0,"",N21/MBunk_act!N9*100)</f>
        <v>13508.016184173581</v>
      </c>
      <c r="O27" s="29">
        <f>IF(O21=0,"",O21/MBunk_act!O9*100)</f>
        <v>13367.6211823333</v>
      </c>
      <c r="P27" s="29">
        <f>IF(P21=0,"",P21/MBunk_act!P9*100)</f>
        <v>13228.685370078892</v>
      </c>
      <c r="Q27" s="29">
        <f>IF(Q21=0,"",Q21/MBunk_act!Q9*100)</f>
        <v>13091.193581384363</v>
      </c>
    </row>
    <row r="29" spans="1:17" ht="11.45" customHeight="1" x14ac:dyDescent="0.25">
      <c r="A29" s="17" t="s">
        <v>34</v>
      </c>
      <c r="B29" s="25">
        <f>IF(B19=0,"",B19/MBunk_act!B3*1000)</f>
        <v>4.1349787053002753</v>
      </c>
      <c r="C29" s="25">
        <f>IF(C19=0,"",C19/MBunk_act!C3*1000)</f>
        <v>3.9251928618211025</v>
      </c>
      <c r="D29" s="25">
        <f>IF(D19=0,"",D19/MBunk_act!D3*1000)</f>
        <v>3.6922991227561099</v>
      </c>
      <c r="E29" s="25">
        <f>IF(E19=0,"",E19/MBunk_act!E3*1000)</f>
        <v>3.6128219487910873</v>
      </c>
      <c r="F29" s="25">
        <f>IF(F19=0,"",F19/MBunk_act!F3*1000)</f>
        <v>3.5589526138704684</v>
      </c>
      <c r="G29" s="25">
        <f>IF(G19=0,"",G19/MBunk_act!G3*1000)</f>
        <v>3.405519504305333</v>
      </c>
      <c r="H29" s="25">
        <f>IF(H19=0,"",H19/MBunk_act!H3*1000)</f>
        <v>3.2599094890196878</v>
      </c>
      <c r="I29" s="25">
        <f>IF(I19=0,"",I19/MBunk_act!I3*1000)</f>
        <v>3.2473021678534515</v>
      </c>
      <c r="J29" s="25">
        <f>IF(J19=0,"",J19/MBunk_act!J3*1000)</f>
        <v>3.1200850278830359</v>
      </c>
      <c r="K29" s="25">
        <f>IF(K19=0,"",K19/MBunk_act!K3*1000)</f>
        <v>2.9939721944389692</v>
      </c>
      <c r="L29" s="25">
        <f>IF(L19=0,"",L19/MBunk_act!L3*1000)</f>
        <v>2.9021134221576044</v>
      </c>
      <c r="M29" s="25">
        <f>IF(M19=0,"",M19/MBunk_act!M3*1000)</f>
        <v>2.9122227406196006</v>
      </c>
      <c r="N29" s="25">
        <f>IF(N19=0,"",N19/MBunk_act!N3*1000)</f>
        <v>2.8431331828072084</v>
      </c>
      <c r="O29" s="25">
        <f>IF(O19=0,"",O19/MBunk_act!O3*1000)</f>
        <v>2.8331174303604456</v>
      </c>
      <c r="P29" s="25">
        <f>IF(P19=0,"",P19/MBunk_act!P3*1000)</f>
        <v>2.8409760093392968</v>
      </c>
      <c r="Q29" s="25">
        <f>IF(Q19=0,"",Q19/MBunk_act!Q3*1000)</f>
        <v>2.7786451102843501</v>
      </c>
    </row>
    <row r="30" spans="1:17" ht="11.45" customHeight="1" x14ac:dyDescent="0.25">
      <c r="A30" s="40" t="s">
        <v>40</v>
      </c>
      <c r="B30" s="30">
        <f>IF(B20=0,"",B20/MBunk_act!B4*1000)</f>
        <v>7.877767808072984</v>
      </c>
      <c r="C30" s="30">
        <f>IF(C20=0,"",C20/MBunk_act!C4*1000)</f>
        <v>7.7613475941605756</v>
      </c>
      <c r="D30" s="30">
        <f>IF(D20=0,"",D20/MBunk_act!D4*1000)</f>
        <v>7.6466478760202721</v>
      </c>
      <c r="E30" s="30">
        <f>IF(E20=0,"",E20/MBunk_act!E4*1000)</f>
        <v>7.5336432276061798</v>
      </c>
      <c r="F30" s="30">
        <f>IF(F20=0,"",F20/MBunk_act!F4*1000)</f>
        <v>7.4223085986267794</v>
      </c>
      <c r="G30" s="30">
        <f>IF(G20=0,"",G20/MBunk_act!G4*1000)</f>
        <v>7.3126193089919003</v>
      </c>
      <c r="H30" s="30">
        <f>IF(H20=0,"",H20/MBunk_act!H4*1000)</f>
        <v>7.204551043341775</v>
      </c>
      <c r="I30" s="30">
        <f>IF(I20=0,"",I20/MBunk_act!I4*1000)</f>
        <v>7.0980798456569216</v>
      </c>
      <c r="J30" s="30">
        <f>IF(J20=0,"",J20/MBunk_act!J4*1000)</f>
        <v>6.9931821139477073</v>
      </c>
      <c r="K30" s="30">
        <f>IF(K20=0,"",K20/MBunk_act!K4*1000)</f>
        <v>6.8898345950223714</v>
      </c>
      <c r="L30" s="30">
        <f>IF(L20=0,"",L20/MBunk_act!L4*1000)</f>
        <v>6.7880143793323873</v>
      </c>
      <c r="M30" s="30">
        <f>IF(M20=0,"",M20/MBunk_act!M4*1000)</f>
        <v>6.6876988958939778</v>
      </c>
      <c r="N30" s="30">
        <f>IF(N20=0,"",N20/MBunk_act!N4*1000)</f>
        <v>6.588865907284708</v>
      </c>
      <c r="O30" s="30">
        <f>IF(O20=0,"",O20/MBunk_act!O4*1000)</f>
        <v>6.4914935047139979</v>
      </c>
      <c r="P30" s="30">
        <f>IF(P20=0,"",P20/MBunk_act!P4*1000)</f>
        <v>6.3955601031665008</v>
      </c>
      <c r="Q30" s="30">
        <f>IF(Q20=0,"",Q20/MBunk_act!Q4*1000)</f>
        <v>6.3010444366172429</v>
      </c>
    </row>
    <row r="31" spans="1:17" ht="11.45" customHeight="1" x14ac:dyDescent="0.25">
      <c r="A31" s="39" t="s">
        <v>39</v>
      </c>
      <c r="B31" s="29">
        <f>IF(B21=0,"",B21/MBunk_act!B5*1000)</f>
        <v>3.0859902276912385</v>
      </c>
      <c r="C31" s="29">
        <f>IF(C21=0,"",C21/MBunk_act!C5*1000)</f>
        <v>3.0358611183229174</v>
      </c>
      <c r="D31" s="29">
        <f>IF(D21=0,"",D21/MBunk_act!D5*1000)</f>
        <v>2.9865463108222787</v>
      </c>
      <c r="E31" s="29">
        <f>IF(E21=0,"",E21/MBunk_act!E5*1000)</f>
        <v>2.9380325775948162</v>
      </c>
      <c r="F31" s="29">
        <f>IF(F21=0,"",F21/MBunk_act!F5*1000)</f>
        <v>2.8903069059162867</v>
      </c>
      <c r="G31" s="29">
        <f>IF(G21=0,"",G21/MBunk_act!G5*1000)</f>
        <v>2.8433564944423364</v>
      </c>
      <c r="H31" s="29">
        <f>IF(H21=0,"",H21/MBunk_act!H5*1000)</f>
        <v>2.7971687497748285</v>
      </c>
      <c r="I31" s="29">
        <f>IF(I21=0,"",I21/MBunk_act!I5*1000)</f>
        <v>2.7517312830839447</v>
      </c>
      <c r="J31" s="29">
        <f>IF(J21=0,"",J21/MBunk_act!J5*1000)</f>
        <v>2.7070319067851587</v>
      </c>
      <c r="K31" s="29">
        <f>IF(K21=0,"",K21/MBunk_act!K5*1000)</f>
        <v>2.6630586312701894</v>
      </c>
      <c r="L31" s="29">
        <f>IF(L21=0,"",L21/MBunk_act!L5*1000)</f>
        <v>2.6197996616910566</v>
      </c>
      <c r="M31" s="29">
        <f>IF(M21=0,"",M21/MBunk_act!M5*1000)</f>
        <v>2.5772433947963767</v>
      </c>
      <c r="N31" s="29">
        <f>IF(N21=0,"",N21/MBunk_act!N5*1000)</f>
        <v>2.5353784158190491</v>
      </c>
      <c r="O31" s="29">
        <f>IF(O21=0,"",O21/MBunk_act!O5*1000)</f>
        <v>2.4941934954145015</v>
      </c>
      <c r="P31" s="29">
        <f>IF(P21=0,"",P21/MBunk_act!P5*1000)</f>
        <v>2.4536775866486686</v>
      </c>
      <c r="Q31" s="29">
        <f>IF(Q21=0,"",Q21/MBunk_act!Q5*1000)</f>
        <v>2.4138198220348985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0.41706521116762357</v>
      </c>
      <c r="C34" s="23">
        <f t="shared" si="2"/>
        <v>0.37212890332390297</v>
      </c>
      <c r="D34" s="23">
        <f t="shared" si="2"/>
        <v>0.31364000320486113</v>
      </c>
      <c r="E34" s="23">
        <f t="shared" si="2"/>
        <v>0.30618470807476444</v>
      </c>
      <c r="F34" s="23">
        <f t="shared" si="2"/>
        <v>0.30769667224855651</v>
      </c>
      <c r="G34" s="23">
        <f t="shared" si="2"/>
        <v>0.270094639324792</v>
      </c>
      <c r="H34" s="23">
        <f t="shared" si="2"/>
        <v>0.23203761557567582</v>
      </c>
      <c r="I34" s="23">
        <f t="shared" si="2"/>
        <v>0.24922947855534811</v>
      </c>
      <c r="J34" s="23">
        <f t="shared" si="2"/>
        <v>0.2159966074888334</v>
      </c>
      <c r="K34" s="23">
        <f t="shared" si="2"/>
        <v>0.18016331826633064</v>
      </c>
      <c r="L34" s="23">
        <f t="shared" si="2"/>
        <v>0.15842011931735137</v>
      </c>
      <c r="M34" s="23">
        <f t="shared" si="2"/>
        <v>0.18714585030268849</v>
      </c>
      <c r="N34" s="23">
        <f t="shared" si="2"/>
        <v>0.1759500588888056</v>
      </c>
      <c r="O34" s="23">
        <f t="shared" si="2"/>
        <v>0.19427438652817805</v>
      </c>
      <c r="P34" s="23">
        <f t="shared" si="2"/>
        <v>0.22118367523746171</v>
      </c>
      <c r="Q34" s="23">
        <f t="shared" si="2"/>
        <v>0.21282603716950727</v>
      </c>
    </row>
    <row r="35" spans="1:17" ht="11.45" customHeight="1" x14ac:dyDescent="0.25">
      <c r="A35" s="39" t="s">
        <v>39</v>
      </c>
      <c r="B35" s="22">
        <f t="shared" ref="B35:Q35" si="3">IF(B21=0,0,B21/B$19)</f>
        <v>0.58293478883237648</v>
      </c>
      <c r="C35" s="22">
        <f t="shared" si="3"/>
        <v>0.62787109667609697</v>
      </c>
      <c r="D35" s="22">
        <f t="shared" si="3"/>
        <v>0.68635999679513882</v>
      </c>
      <c r="E35" s="22">
        <f t="shared" si="3"/>
        <v>0.69381529192523561</v>
      </c>
      <c r="F35" s="22">
        <f t="shared" si="3"/>
        <v>0.69230332775144354</v>
      </c>
      <c r="G35" s="22">
        <f t="shared" si="3"/>
        <v>0.72990536067520795</v>
      </c>
      <c r="H35" s="22">
        <f t="shared" si="3"/>
        <v>0.76796238442432418</v>
      </c>
      <c r="I35" s="22">
        <f t="shared" si="3"/>
        <v>0.75077052144465184</v>
      </c>
      <c r="J35" s="22">
        <f t="shared" si="3"/>
        <v>0.78400339251116646</v>
      </c>
      <c r="K35" s="22">
        <f t="shared" si="3"/>
        <v>0.81983668173366941</v>
      </c>
      <c r="L35" s="22">
        <f t="shared" si="3"/>
        <v>0.84157988068264866</v>
      </c>
      <c r="M35" s="22">
        <f t="shared" si="3"/>
        <v>0.81285414969731151</v>
      </c>
      <c r="N35" s="22">
        <f t="shared" si="3"/>
        <v>0.82404994111119434</v>
      </c>
      <c r="O35" s="22">
        <f t="shared" si="3"/>
        <v>0.80572561347182203</v>
      </c>
      <c r="P35" s="22">
        <f t="shared" si="3"/>
        <v>0.77881632476253826</v>
      </c>
      <c r="Q35" s="22">
        <f t="shared" si="3"/>
        <v>0.78717396283049268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5302.0368000000135</v>
      </c>
      <c r="C4" s="33">
        <v>5663.8059062400016</v>
      </c>
      <c r="D4" s="33">
        <v>6167.6290897200006</v>
      </c>
      <c r="E4" s="33">
        <v>6728.1026079600015</v>
      </c>
      <c r="F4" s="33">
        <v>7059.6670230000018</v>
      </c>
      <c r="G4" s="33">
        <v>7235.3810999999969</v>
      </c>
      <c r="H4" s="33">
        <v>7523.0875864800009</v>
      </c>
      <c r="I4" s="33">
        <v>7766.6492336400015</v>
      </c>
      <c r="J4" s="33">
        <v>8142.0500250960858</v>
      </c>
      <c r="K4" s="33">
        <v>7582.181367571884</v>
      </c>
      <c r="L4" s="33">
        <v>9598.8120000000163</v>
      </c>
      <c r="M4" s="33">
        <v>8052.6960000000036</v>
      </c>
      <c r="N4" s="33">
        <v>7968.091800000012</v>
      </c>
      <c r="O4" s="33">
        <v>7038.0623999999925</v>
      </c>
      <c r="P4" s="33">
        <v>6176.6220000000058</v>
      </c>
      <c r="Q4" s="33">
        <v>6118.4058000000032</v>
      </c>
    </row>
    <row r="5" spans="1:17" ht="11.45" customHeight="1" x14ac:dyDescent="0.25">
      <c r="A5" s="38" t="s">
        <v>21</v>
      </c>
      <c r="B5" s="37">
        <f t="shared" ref="B5:Q5" si="0">B4</f>
        <v>5302.0368000000135</v>
      </c>
      <c r="C5" s="37">
        <f t="shared" si="0"/>
        <v>5663.8059062400016</v>
      </c>
      <c r="D5" s="37">
        <f t="shared" si="0"/>
        <v>6167.6290897200006</v>
      </c>
      <c r="E5" s="37">
        <f t="shared" si="0"/>
        <v>6728.1026079600015</v>
      </c>
      <c r="F5" s="37">
        <f t="shared" si="0"/>
        <v>7059.6670230000018</v>
      </c>
      <c r="G5" s="37">
        <f t="shared" si="0"/>
        <v>7235.3810999999969</v>
      </c>
      <c r="H5" s="37">
        <f t="shared" si="0"/>
        <v>7523.0875864800009</v>
      </c>
      <c r="I5" s="37">
        <f t="shared" si="0"/>
        <v>7766.6492336400015</v>
      </c>
      <c r="J5" s="37">
        <f t="shared" si="0"/>
        <v>8142.0500250960858</v>
      </c>
      <c r="K5" s="37">
        <f t="shared" si="0"/>
        <v>7582.181367571884</v>
      </c>
      <c r="L5" s="37">
        <f t="shared" si="0"/>
        <v>9598.8120000000163</v>
      </c>
      <c r="M5" s="37">
        <f t="shared" si="0"/>
        <v>8052.6960000000036</v>
      </c>
      <c r="N5" s="37">
        <f t="shared" si="0"/>
        <v>7968.091800000012</v>
      </c>
      <c r="O5" s="37">
        <f t="shared" si="0"/>
        <v>7038.0623999999925</v>
      </c>
      <c r="P5" s="37">
        <f t="shared" si="0"/>
        <v>6176.6220000000058</v>
      </c>
      <c r="Q5" s="37">
        <f t="shared" si="0"/>
        <v>6118.4058000000032</v>
      </c>
    </row>
    <row r="7" spans="1:17" ht="11.45" customHeight="1" x14ac:dyDescent="0.25">
      <c r="A7" s="17" t="s">
        <v>25</v>
      </c>
      <c r="B7" s="28">
        <f t="shared" ref="B7:Q7" si="1">SUM(B8:B9)</f>
        <v>5302.0368000000135</v>
      </c>
      <c r="C7" s="28">
        <f t="shared" si="1"/>
        <v>5663.8059062400025</v>
      </c>
      <c r="D7" s="28">
        <f t="shared" si="1"/>
        <v>6167.6290897200006</v>
      </c>
      <c r="E7" s="28">
        <f t="shared" si="1"/>
        <v>6728.1026079600015</v>
      </c>
      <c r="F7" s="28">
        <f t="shared" si="1"/>
        <v>7059.6670230000027</v>
      </c>
      <c r="G7" s="28">
        <f t="shared" si="1"/>
        <v>7235.3810999999969</v>
      </c>
      <c r="H7" s="28">
        <f t="shared" si="1"/>
        <v>7523.0875864800009</v>
      </c>
      <c r="I7" s="28">
        <f t="shared" si="1"/>
        <v>7766.6492336400015</v>
      </c>
      <c r="J7" s="28">
        <f t="shared" si="1"/>
        <v>8142.0500250960849</v>
      </c>
      <c r="K7" s="28">
        <f t="shared" si="1"/>
        <v>7582.1813675718849</v>
      </c>
      <c r="L7" s="28">
        <f t="shared" si="1"/>
        <v>9598.8120000000163</v>
      </c>
      <c r="M7" s="28">
        <f t="shared" si="1"/>
        <v>8052.6960000000036</v>
      </c>
      <c r="N7" s="28">
        <f t="shared" si="1"/>
        <v>7968.091800000012</v>
      </c>
      <c r="O7" s="28">
        <f t="shared" si="1"/>
        <v>7038.0623999999934</v>
      </c>
      <c r="P7" s="28">
        <f t="shared" si="1"/>
        <v>6176.6220000000048</v>
      </c>
      <c r="Q7" s="28">
        <f t="shared" si="1"/>
        <v>6118.4058000000032</v>
      </c>
    </row>
    <row r="8" spans="1:17" ht="11.45" customHeight="1" x14ac:dyDescent="0.25">
      <c r="A8" s="40" t="s">
        <v>40</v>
      </c>
      <c r="B8" s="27">
        <v>2211.2950976105167</v>
      </c>
      <c r="C8" s="27">
        <v>2107.6658805285365</v>
      </c>
      <c r="D8" s="27">
        <v>1934.4152074661758</v>
      </c>
      <c r="E8" s="27">
        <v>2060.0421329152946</v>
      </c>
      <c r="F8" s="27">
        <v>2172.2360501599742</v>
      </c>
      <c r="G8" s="27">
        <v>1954.2376485819161</v>
      </c>
      <c r="H8" s="27">
        <v>1745.6393053337854</v>
      </c>
      <c r="I8" s="27">
        <v>1935.6779386223914</v>
      </c>
      <c r="J8" s="27">
        <v>1758.6551834251254</v>
      </c>
      <c r="K8" s="27">
        <v>1366.0309548788955</v>
      </c>
      <c r="L8" s="27">
        <v>1520.6449423448266</v>
      </c>
      <c r="M8" s="27">
        <v>1507.0286401490591</v>
      </c>
      <c r="N8" s="27">
        <v>1401.9862214414113</v>
      </c>
      <c r="O8" s="27">
        <v>1367.315255107035</v>
      </c>
      <c r="P8" s="27">
        <v>1366.1679545125626</v>
      </c>
      <c r="Q8" s="27">
        <v>1302.1560602089296</v>
      </c>
    </row>
    <row r="9" spans="1:17" ht="11.45" customHeight="1" x14ac:dyDescent="0.25">
      <c r="A9" s="39" t="s">
        <v>39</v>
      </c>
      <c r="B9" s="26">
        <v>3090.7417023894968</v>
      </c>
      <c r="C9" s="26">
        <v>3556.1400257114656</v>
      </c>
      <c r="D9" s="26">
        <v>4233.2138822538245</v>
      </c>
      <c r="E9" s="26">
        <v>4668.0604750447073</v>
      </c>
      <c r="F9" s="26">
        <v>4887.4309728400285</v>
      </c>
      <c r="G9" s="26">
        <v>5281.143451418081</v>
      </c>
      <c r="H9" s="26">
        <v>5777.4482811462158</v>
      </c>
      <c r="I9" s="26">
        <v>5830.9712950176099</v>
      </c>
      <c r="J9" s="26">
        <v>6383.39484167096</v>
      </c>
      <c r="K9" s="26">
        <v>6216.1504126929894</v>
      </c>
      <c r="L9" s="26">
        <v>8078.1670576551887</v>
      </c>
      <c r="M9" s="26">
        <v>6545.6673598509442</v>
      </c>
      <c r="N9" s="26">
        <v>6566.1055785586004</v>
      </c>
      <c r="O9" s="26">
        <v>5670.7471448929582</v>
      </c>
      <c r="P9" s="26">
        <v>4810.4540454874423</v>
      </c>
      <c r="Q9" s="26">
        <v>4816.2497397910738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3.2220401292150496</v>
      </c>
      <c r="C14" s="33">
        <f>IF(C4=0,0,C4/MBunk_ene!C4)</f>
        <v>3.2239332344262301</v>
      </c>
      <c r="D14" s="33">
        <f>IF(D4=0,0,D4/MBunk_ene!D4)</f>
        <v>3.2249040992000002</v>
      </c>
      <c r="E14" s="33">
        <f>IF(E4=0,0,E4/MBunk_ene!E4)</f>
        <v>3.226598219815846</v>
      </c>
      <c r="F14" s="33">
        <f>IF(F4=0,0,F4/MBunk_ene!F4)</f>
        <v>3.2274238927493837</v>
      </c>
      <c r="G14" s="33">
        <f>IF(G4=0,0,G4/MBunk_ene!G4)</f>
        <v>3.2279234913721275</v>
      </c>
      <c r="H14" s="33">
        <f>IF(H4=0,0,H4/MBunk_ene!H4)</f>
        <v>3.229208733519338</v>
      </c>
      <c r="I14" s="33">
        <f>IF(I4=0,0,I4/MBunk_ene!I4)</f>
        <v>3.2308537100711354</v>
      </c>
      <c r="J14" s="33">
        <f>IF(J4=0,0,J4/MBunk_ene!J4)</f>
        <v>3.2305876384145082</v>
      </c>
      <c r="K14" s="33">
        <f>IF(K4=0,0,K4/MBunk_ene!K4)</f>
        <v>3.2241278086371072</v>
      </c>
      <c r="L14" s="33">
        <f>IF(L4=0,0,L4/MBunk_ene!L4)</f>
        <v>3.226835984198356</v>
      </c>
      <c r="M14" s="33">
        <f>IF(M4=0,0,M4/MBunk_ene!M4)</f>
        <v>3.2254541953160887</v>
      </c>
      <c r="N14" s="33">
        <f>IF(N4=0,0,N4/MBunk_ene!N4)</f>
        <v>3.2296945367823886</v>
      </c>
      <c r="O14" s="33">
        <f>IF(O4=0,0,O4/MBunk_ene!O4)</f>
        <v>3.2296097825865857</v>
      </c>
      <c r="P14" s="33">
        <f>IF(P4=0,0,P4/MBunk_ene!P4)</f>
        <v>3.2291445219519508</v>
      </c>
      <c r="Q14" s="33">
        <f>IF(Q4=0,0,Q4/MBunk_ene!Q4)</f>
        <v>3.2203431226510451</v>
      </c>
    </row>
    <row r="15" spans="1:17" ht="11.45" customHeight="1" x14ac:dyDescent="0.25">
      <c r="A15" s="38" t="s">
        <v>21</v>
      </c>
      <c r="B15" s="37">
        <f t="shared" ref="B15:Q15" si="2">B14</f>
        <v>3.2220401292150496</v>
      </c>
      <c r="C15" s="37">
        <f t="shared" si="2"/>
        <v>3.2239332344262301</v>
      </c>
      <c r="D15" s="37">
        <f t="shared" si="2"/>
        <v>3.2249040992000002</v>
      </c>
      <c r="E15" s="37">
        <f t="shared" si="2"/>
        <v>3.226598219815846</v>
      </c>
      <c r="F15" s="37">
        <f t="shared" si="2"/>
        <v>3.2274238927493837</v>
      </c>
      <c r="G15" s="37">
        <f t="shared" si="2"/>
        <v>3.2279234913721275</v>
      </c>
      <c r="H15" s="37">
        <f t="shared" si="2"/>
        <v>3.229208733519338</v>
      </c>
      <c r="I15" s="37">
        <f t="shared" si="2"/>
        <v>3.2308537100711354</v>
      </c>
      <c r="J15" s="37">
        <f t="shared" si="2"/>
        <v>3.2305876384145082</v>
      </c>
      <c r="K15" s="37">
        <f t="shared" si="2"/>
        <v>3.2241278086371072</v>
      </c>
      <c r="L15" s="37">
        <f t="shared" si="2"/>
        <v>3.226835984198356</v>
      </c>
      <c r="M15" s="37">
        <f t="shared" si="2"/>
        <v>3.2254541953160887</v>
      </c>
      <c r="N15" s="37">
        <f t="shared" si="2"/>
        <v>3.2296945367823886</v>
      </c>
      <c r="O15" s="37">
        <f t="shared" si="2"/>
        <v>3.2296097825865857</v>
      </c>
      <c r="P15" s="37">
        <f t="shared" si="2"/>
        <v>3.2291445219519508</v>
      </c>
      <c r="Q15" s="37">
        <f t="shared" si="2"/>
        <v>3.2203431226510451</v>
      </c>
    </row>
    <row r="17" spans="1:17" ht="11.45" customHeight="1" x14ac:dyDescent="0.25">
      <c r="A17" s="17" t="s">
        <v>30</v>
      </c>
      <c r="B17" s="25">
        <f>IF(B7=0,"",B7/MBunk_act!B7*100)</f>
        <v>34714.334143132757</v>
      </c>
      <c r="C17" s="25">
        <f>IF(C7=0,"",C7/MBunk_act!C7*100)</f>
        <v>35517.19857029173</v>
      </c>
      <c r="D17" s="25">
        <f>IF(D7=0,"",D7/MBunk_act!D7*100)</f>
        <v>36743.470435738513</v>
      </c>
      <c r="E17" s="25">
        <f>IF(E7=0,"",E7/MBunk_act!E7*100)</f>
        <v>36598.147884094629</v>
      </c>
      <c r="F17" s="25">
        <f>IF(F7=0,"",F7/MBunk_act!F7*100)</f>
        <v>36193.412977107655</v>
      </c>
      <c r="G17" s="25">
        <f>IF(G7=0,"",G7/MBunk_act!G7*100)</f>
        <v>36896.146088685404</v>
      </c>
      <c r="H17" s="25">
        <f>IF(H7=0,"",H7/MBunk_act!H7*100)</f>
        <v>37667.138339305246</v>
      </c>
      <c r="I17" s="25">
        <f>IF(I7=0,"",I7/MBunk_act!I7*100)</f>
        <v>36787.061303558832</v>
      </c>
      <c r="J17" s="25">
        <f>IF(J7=0,"",J7/MBunk_act!J7*100)</f>
        <v>37405.626759940642</v>
      </c>
      <c r="K17" s="25">
        <f>IF(K7=0,"",K7/MBunk_act!K7*100)</f>
        <v>38072.207259999974</v>
      </c>
      <c r="L17" s="25">
        <f>IF(L7=0,"",L7/MBunk_act!L7*100)</f>
        <v>38421.760178971461</v>
      </c>
      <c r="M17" s="25">
        <f>IF(M7=0,"",M7/MBunk_act!M7*100)</f>
        <v>37092.313943020315</v>
      </c>
      <c r="N17" s="25">
        <f>IF(N7=0,"",N7/MBunk_act!N7*100)</f>
        <v>37110.210169375081</v>
      </c>
      <c r="O17" s="25">
        <f>IF(O7=0,"",O7/MBunk_act!O7*100)</f>
        <v>36166.863470822405</v>
      </c>
      <c r="P17" s="25">
        <f>IF(P7=0,"",P7/MBunk_act!P7*100)</f>
        <v>35005.481857701321</v>
      </c>
      <c r="Q17" s="25">
        <f>IF(Q7=0,"",Q7/MBunk_act!Q7*100)</f>
        <v>34790.584940699067</v>
      </c>
    </row>
    <row r="18" spans="1:17" ht="11.45" customHeight="1" x14ac:dyDescent="0.25">
      <c r="A18" s="40" t="s">
        <v>40</v>
      </c>
      <c r="B18" s="30">
        <f>IF(B8=0,"",B8/MBunk_act!B8*100)</f>
        <v>24546.023433067294</v>
      </c>
      <c r="C18" s="30">
        <f>IF(C8=0,"",C8/MBunk_act!C8*100)</f>
        <v>24317.272688224806</v>
      </c>
      <c r="D18" s="30">
        <f>IF(D8=0,"",D8/MBunk_act!D8*100)</f>
        <v>24083.75808269863</v>
      </c>
      <c r="E18" s="30">
        <f>IF(E8=0,"",E8/MBunk_act!E8*100)</f>
        <v>23857.831551491061</v>
      </c>
      <c r="F18" s="30">
        <f>IF(F8=0,"",F8/MBunk_act!F8*100)</f>
        <v>23627.660069691192</v>
      </c>
      <c r="G18" s="30">
        <f>IF(G8=0,"",G8/MBunk_act!G8*100)</f>
        <v>23397.344141764723</v>
      </c>
      <c r="H18" s="30">
        <f>IF(H8=0,"",H8/MBunk_act!H8*100)</f>
        <v>23174.911006169019</v>
      </c>
      <c r="I18" s="30">
        <f>IF(I8=0,"",I8/MBunk_act!I8*100)</f>
        <v>22957.144982484464</v>
      </c>
      <c r="J18" s="30">
        <f>IF(J8=0,"",J8/MBunk_act!J8*100)</f>
        <v>22727.974638092895</v>
      </c>
      <c r="K18" s="30">
        <f>IF(K8=0,"",K8/MBunk_act!K8*100)</f>
        <v>22457.948668053923</v>
      </c>
      <c r="L18" s="30">
        <f>IF(L8=0,"",L8/MBunk_act!L8*100)</f>
        <v>22254.270005453385</v>
      </c>
      <c r="M18" s="30">
        <f>IF(M8=0,"",M8/MBunk_act!M8*100)</f>
        <v>22024.495375253984</v>
      </c>
      <c r="N18" s="30">
        <f>IF(N8=0,"",N8/MBunk_act!N8*100)</f>
        <v>21835.098876418579</v>
      </c>
      <c r="O18" s="30">
        <f>IF(O8=0,"",O8/MBunk_act!O8*100)</f>
        <v>21618.342451508419</v>
      </c>
      <c r="P18" s="30">
        <f>IF(P8=0,"",P8/MBunk_act!P8*100)</f>
        <v>21401.215933349602</v>
      </c>
      <c r="Q18" s="30">
        <f>IF(Q8=0,"",Q8/MBunk_act!Q8*100)</f>
        <v>21131.568806210114</v>
      </c>
    </row>
    <row r="19" spans="1:17" ht="11.45" customHeight="1" x14ac:dyDescent="0.25">
      <c r="A19" s="39" t="s">
        <v>39</v>
      </c>
      <c r="B19" s="29">
        <f>IF(B9=0,"",B9/MBunk_act!B9*100)</f>
        <v>49336.896499089053</v>
      </c>
      <c r="C19" s="29">
        <f>IF(C9=0,"",C9/MBunk_act!C9*100)</f>
        <v>48852.802068032026</v>
      </c>
      <c r="D19" s="29">
        <f>IF(D9=0,"",D9/MBunk_act!D9*100)</f>
        <v>48359.611282691396</v>
      </c>
      <c r="E19" s="29">
        <f>IF(E9=0,"",E9/MBunk_act!E9*100)</f>
        <v>47882.128123752191</v>
      </c>
      <c r="F19" s="29">
        <f>IF(F9=0,"",F9/MBunk_act!F9*100)</f>
        <v>47396.592711791061</v>
      </c>
      <c r="G19" s="29">
        <f>IF(G9=0,"",G9/MBunk_act!G9*100)</f>
        <v>46911.238845657339</v>
      </c>
      <c r="H19" s="29">
        <f>IF(H9=0,"",H9/MBunk_act!H9*100)</f>
        <v>46442.153067121959</v>
      </c>
      <c r="I19" s="29">
        <f>IF(I9=0,"",I9/MBunk_act!I9*100)</f>
        <v>45982.870488560948</v>
      </c>
      <c r="J19" s="29">
        <f>IF(J9=0,"",J9/MBunk_act!J9*100)</f>
        <v>45501.201959865131</v>
      </c>
      <c r="K19" s="29">
        <f>IF(K9=0,"",K9/MBunk_act!K9*100)</f>
        <v>44938.249297835209</v>
      </c>
      <c r="L19" s="29">
        <f>IF(L9=0,"",L9/MBunk_act!L9*100)</f>
        <v>44508.54001090677</v>
      </c>
      <c r="M19" s="29">
        <f>IF(M9=0,"",M9/MBunk_act!M9*100)</f>
        <v>44027.081099580995</v>
      </c>
      <c r="N19" s="29">
        <f>IF(N9=0,"",N9/MBunk_act!N9*100)</f>
        <v>43626.7660727935</v>
      </c>
      <c r="O19" s="29">
        <f>IF(O9=0,"",O9/MBunk_act!O9*100)</f>
        <v>43172.200140375287</v>
      </c>
      <c r="P19" s="29">
        <f>IF(P9=0,"",P9/MBunk_act!P9*100)</f>
        <v>42717.336895416171</v>
      </c>
      <c r="Q19" s="29">
        <f>IF(Q9=0,"",Q9/MBunk_act!Q9*100)</f>
        <v>42158.135217104631</v>
      </c>
    </row>
    <row r="21" spans="1:17" ht="11.45" customHeight="1" x14ac:dyDescent="0.25">
      <c r="A21" s="17" t="s">
        <v>38</v>
      </c>
      <c r="B21" s="25">
        <f>IF(B7=0,"",B7/MBunk_act!B3*1000)</f>
        <v>13.323067321927178</v>
      </c>
      <c r="C21" s="25">
        <f>IF(C7=0,"",C7/MBunk_act!C3*1000)</f>
        <v>12.654559718757659</v>
      </c>
      <c r="D21" s="25">
        <f>IF(D7=0,"",D7/MBunk_act!D3*1000)</f>
        <v>11.907310576448745</v>
      </c>
      <c r="E21" s="25">
        <f>IF(E7=0,"",E7/MBunk_act!E3*1000)</f>
        <v>11.657124868480938</v>
      </c>
      <c r="F21" s="25">
        <f>IF(F7=0,"",F7/MBunk_act!F3*1000)</f>
        <v>11.486248699168424</v>
      </c>
      <c r="G21" s="25">
        <f>IF(G7=0,"",G7/MBunk_act!G3*1000)</f>
        <v>10.992756408273145</v>
      </c>
      <c r="H21" s="25">
        <f>IF(H7=0,"",H7/MBunk_act!H3*1000)</f>
        <v>10.526928192424938</v>
      </c>
      <c r="I21" s="25">
        <f>IF(I7=0,"",I7/MBunk_act!I3*1000)</f>
        <v>10.491558256731363</v>
      </c>
      <c r="J21" s="25">
        <f>IF(J7=0,"",J7/MBunk_act!J3*1000)</f>
        <v>10.07970812188112</v>
      </c>
      <c r="K21" s="25">
        <f>IF(K7=0,"",K7/MBunk_act!K3*1000)</f>
        <v>9.6529490103769451</v>
      </c>
      <c r="L21" s="25">
        <f>IF(L7=0,"",L7/MBunk_act!L3*1000)</f>
        <v>9.364644020843194</v>
      </c>
      <c r="M21" s="25">
        <f>IF(M7=0,"",M7/MBunk_act!M3*1000)</f>
        <v>9.3932410564264064</v>
      </c>
      <c r="N21" s="25">
        <f>IF(N7=0,"",N7/MBunk_act!N3*1000)</f>
        <v>9.1824517078571652</v>
      </c>
      <c r="O21" s="25">
        <f>IF(O7=0,"",O7/MBunk_act!O3*1000)</f>
        <v>9.1498637683086663</v>
      </c>
      <c r="P21" s="25">
        <f>IF(P7=0,"",P7/MBunk_act!P3*1000)</f>
        <v>9.1739221175549037</v>
      </c>
      <c r="Q21" s="25">
        <f>IF(Q7=0,"",Q7/MBunk_act!Q3*1000)</f>
        <v>8.9481906711921617</v>
      </c>
    </row>
    <row r="22" spans="1:17" ht="11.45" customHeight="1" x14ac:dyDescent="0.25">
      <c r="A22" s="40" t="s">
        <v>40</v>
      </c>
      <c r="B22" s="30">
        <f>IF(B8=0,"",B8/MBunk_act!B4*1000)</f>
        <v>25.382484006249634</v>
      </c>
      <c r="C22" s="30">
        <f>IF(C8=0,"",C8/MBunk_act!C4*1000)</f>
        <v>25.022066452748348</v>
      </c>
      <c r="D22" s="30">
        <f>IF(D8=0,"",D8/MBunk_act!D4*1000)</f>
        <v>24.659706080516752</v>
      </c>
      <c r="E22" s="30">
        <f>IF(E8=0,"",E8/MBunk_act!E4*1000)</f>
        <v>24.308039826921807</v>
      </c>
      <c r="F22" s="30">
        <f>IF(F8=0,"",F8/MBunk_act!F4*1000)</f>
        <v>23.95493611056726</v>
      </c>
      <c r="G22" s="30">
        <f>IF(G8=0,"",G8/MBunk_act!G4*1000)</f>
        <v>23.60457565095637</v>
      </c>
      <c r="H22" s="30">
        <f>IF(H8=0,"",H8/MBunk_act!H4*1000)</f>
        <v>23.264999150245117</v>
      </c>
      <c r="I22" s="30">
        <f>IF(I8=0,"",I8/MBunk_act!I4*1000)</f>
        <v>22.932857603721818</v>
      </c>
      <c r="J22" s="30">
        <f>IF(J8=0,"",J8/MBunk_act!J4*1000)</f>
        <v>22.592087690500904</v>
      </c>
      <c r="K22" s="30">
        <f>IF(K8=0,"",K8/MBunk_act!K4*1000)</f>
        <v>22.21370731472161</v>
      </c>
      <c r="L22" s="30">
        <f>IF(L8=0,"",L8/MBunk_act!L4*1000)</f>
        <v>21.903809060485617</v>
      </c>
      <c r="M22" s="30">
        <f>IF(M8=0,"",M8/MBunk_act!M4*1000)</f>
        <v>21.570866460772006</v>
      </c>
      <c r="N22" s="30">
        <f>IF(N8=0,"",N8/MBunk_act!N4*1000)</f>
        <v>21.280024224349155</v>
      </c>
      <c r="O22" s="30">
        <f>IF(O8=0,"",O8/MBunk_act!O4*1000)</f>
        <v>20.96499092642161</v>
      </c>
      <c r="P22" s="30">
        <f>IF(P8=0,"",P8/MBunk_act!P4*1000)</f>
        <v>20.652187871954563</v>
      </c>
      <c r="Q22" s="30">
        <f>IF(Q8=0,"",Q8/MBunk_act!Q4*1000)</f>
        <v>20.291525116978971</v>
      </c>
    </row>
    <row r="23" spans="1:17" ht="11.45" customHeight="1" x14ac:dyDescent="0.25">
      <c r="A23" s="39" t="s">
        <v>39</v>
      </c>
      <c r="B23" s="29">
        <f>IF(B9=0,"",B9/MBunk_act!B5*1000)</f>
        <v>9.9431843519866572</v>
      </c>
      <c r="C23" s="29">
        <f>IF(C9=0,"",C9/MBunk_act!C5*1000)</f>
        <v>9.7874135544636349</v>
      </c>
      <c r="D23" s="29">
        <f>IF(D9=0,"",D9/MBunk_act!D5*1000)</f>
        <v>9.6313254402214046</v>
      </c>
      <c r="E23" s="29">
        <f>IF(E9=0,"",E9/MBunk_act!E5*1000)</f>
        <v>9.4798506846283974</v>
      </c>
      <c r="F23" s="29">
        <f>IF(F9=0,"",F9/MBunk_act!F5*1000)</f>
        <v>9.3282455655327698</v>
      </c>
      <c r="G23" s="29">
        <f>IF(G9=0,"",G9/MBunk_act!G5*1000)</f>
        <v>9.1781372227559181</v>
      </c>
      <c r="H23" s="29">
        <f>IF(H9=0,"",H9/MBunk_act!H5*1000)</f>
        <v>9.0326417559002437</v>
      </c>
      <c r="I23" s="29">
        <f>IF(I9=0,"",I9/MBunk_act!I5*1000)</f>
        <v>8.8904412250705693</v>
      </c>
      <c r="J23" s="29">
        <f>IF(J9=0,"",J9/MBunk_act!J5*1000)</f>
        <v>8.7453038148537878</v>
      </c>
      <c r="K23" s="29">
        <f>IF(K9=0,"",K9/MBunk_act!K5*1000)</f>
        <v>8.5860413891092886</v>
      </c>
      <c r="L23" s="29">
        <f>IF(L9=0,"",L9/MBunk_act!L5*1000)</f>
        <v>8.4536638197353806</v>
      </c>
      <c r="M23" s="29">
        <f>IF(M9=0,"",M9/MBunk_act!M5*1000)</f>
        <v>8.3127805200966502</v>
      </c>
      <c r="N23" s="29">
        <f>IF(N9=0,"",N9/MBunk_act!N5*1000)</f>
        <v>8.1884978182467698</v>
      </c>
      <c r="O23" s="29">
        <f>IF(O9=0,"",O9/MBunk_act!O5*1000)</f>
        <v>8.0552717124545037</v>
      </c>
      <c r="P23" s="29">
        <f>IF(P9=0,"",P9/MBunk_act!P5*1000)</f>
        <v>7.9232795375628298</v>
      </c>
      <c r="Q23" s="29">
        <f>IF(Q9=0,"",Q9/MBunk_act!Q5*1000)</f>
        <v>7.7733280632088553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0.41706521116762357</v>
      </c>
      <c r="C26" s="23">
        <f t="shared" si="4"/>
        <v>0.37212890332390297</v>
      </c>
      <c r="D26" s="23">
        <f t="shared" si="4"/>
        <v>0.31364000320486113</v>
      </c>
      <c r="E26" s="23">
        <f t="shared" si="4"/>
        <v>0.3061847080747645</v>
      </c>
      <c r="F26" s="23">
        <f t="shared" si="4"/>
        <v>0.30769667224855646</v>
      </c>
      <c r="G26" s="23">
        <f t="shared" si="4"/>
        <v>0.270094639324792</v>
      </c>
      <c r="H26" s="23">
        <f t="shared" si="4"/>
        <v>0.23203761557567584</v>
      </c>
      <c r="I26" s="23">
        <f t="shared" si="4"/>
        <v>0.24922947855534808</v>
      </c>
      <c r="J26" s="23">
        <f t="shared" si="4"/>
        <v>0.21599660748883343</v>
      </c>
      <c r="K26" s="23">
        <f t="shared" si="4"/>
        <v>0.18016331826633061</v>
      </c>
      <c r="L26" s="23">
        <f t="shared" si="4"/>
        <v>0.15842011931735137</v>
      </c>
      <c r="M26" s="23">
        <f t="shared" si="4"/>
        <v>0.18714585030268849</v>
      </c>
      <c r="N26" s="23">
        <f t="shared" si="4"/>
        <v>0.17595005888880563</v>
      </c>
      <c r="O26" s="23">
        <f t="shared" si="4"/>
        <v>0.19427438652817802</v>
      </c>
      <c r="P26" s="23">
        <f t="shared" si="4"/>
        <v>0.22118367523746177</v>
      </c>
      <c r="Q26" s="23">
        <f t="shared" si="4"/>
        <v>0.21282603716950729</v>
      </c>
    </row>
    <row r="27" spans="1:17" ht="11.45" customHeight="1" x14ac:dyDescent="0.25">
      <c r="A27" s="39" t="s">
        <v>39</v>
      </c>
      <c r="B27" s="22">
        <f t="shared" ref="B27:Q27" si="5">IF(B9=0,0,B9/B$7)</f>
        <v>0.58293478883237648</v>
      </c>
      <c r="C27" s="22">
        <f t="shared" si="5"/>
        <v>0.62787109667609697</v>
      </c>
      <c r="D27" s="22">
        <f t="shared" si="5"/>
        <v>0.68635999679513882</v>
      </c>
      <c r="E27" s="22">
        <f t="shared" si="5"/>
        <v>0.69381529192523561</v>
      </c>
      <c r="F27" s="22">
        <f t="shared" si="5"/>
        <v>0.69230332775144354</v>
      </c>
      <c r="G27" s="22">
        <f t="shared" si="5"/>
        <v>0.72990536067520806</v>
      </c>
      <c r="H27" s="22">
        <f t="shared" si="5"/>
        <v>0.76796238442432418</v>
      </c>
      <c r="I27" s="22">
        <f t="shared" si="5"/>
        <v>0.75077052144465184</v>
      </c>
      <c r="J27" s="22">
        <f t="shared" si="5"/>
        <v>0.78400339251116657</v>
      </c>
      <c r="K27" s="22">
        <f t="shared" si="5"/>
        <v>0.81983668173366941</v>
      </c>
      <c r="L27" s="22">
        <f t="shared" si="5"/>
        <v>0.84157988068264855</v>
      </c>
      <c r="M27" s="22">
        <f t="shared" si="5"/>
        <v>0.81285414969731151</v>
      </c>
      <c r="N27" s="22">
        <f t="shared" si="5"/>
        <v>0.82404994111119434</v>
      </c>
      <c r="O27" s="22">
        <f t="shared" si="5"/>
        <v>0.80572561347182192</v>
      </c>
      <c r="P27" s="22">
        <f t="shared" si="5"/>
        <v>0.77881632476253826</v>
      </c>
      <c r="Q27" s="22">
        <f t="shared" si="5"/>
        <v>0.78717396283049279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2018-07-16T15:42:08Z</dcterms:created>
  <dcterms:modified xsi:type="dcterms:W3CDTF">2018-07-16T15:42:08Z</dcterms:modified>
</cp:coreProperties>
</file>