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6" i="4"/>
  <c r="B4" i="4"/>
  <c r="B5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<sst xmlns="http://schemas.openxmlformats.org/spreadsheetml/2006/main" count="86" uniqueCount="58">
  <si>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</si>
  <si>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</si>
  <si>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</si>
  <si>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</si>
  <si>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</si>
  <si>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</si>
  <si>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</si>
  <si>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</si>
  <si>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</si>
  <si>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</si>
  <si>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</si>
  <si>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</si>
  <si>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</si>
  <si>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</si>
  <si>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</si>
  <si>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</si>
  <si>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</si>
  <si>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</si>
  <si>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</si>
  <si>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</si>
  <si>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</si>
  <si>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</si>
  <si>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</si>
  <si>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</si>
  <si>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</si>
  <si>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</si>
  <si>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</si>
  <si>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</si>
  <si>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</si>
  <si>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</si>
  <si>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</si>
  <si>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</si>
  <si>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</si>
  <si>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</si>
  <si>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</si>
  <si>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</si>
  <si>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</si>
  <si>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</si>
  <si>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</si>
  <si>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</si>
  <si>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</si>
  <si>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</si>
  <si>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</si>
  <si>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</si>
  <si>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</si>
  <si>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</si>
  <si>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</si>
  <si>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</si>
  <si>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</si>
  <si>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</si>
  <si>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</si>
  <si>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</si>
  <si>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</si>
  <si>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LV</t>
  </si>
  <si>
    <t>Latvia</t>
  </si>
  <si>
    <t>LV - Maritime bunkers</t>
  </si>
  <si>
    <t>LV - Maritime bunkers / energy consumption</t>
  </si>
  <si>
    <t>LV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</si>
</sst>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43297.738587962966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3177.7982320964138</v>
      </c>
      <c r="C3" s="25">
        <f t="shared" si="0"/>
        <v>75771.197431283101</v>
      </c>
      <c r="D3" s="25">
        <f t="shared" si="0"/>
        <v>81957.806523047402</v>
      </c>
      <c r="E3" s="25">
        <f t="shared" si="0"/>
        <v>75129.181583953614</v>
      </c>
      <c r="F3" s="25">
        <f t="shared" si="0"/>
        <v>76360.036493547232</v>
      </c>
      <c r="G3" s="25">
        <f t="shared" si="0"/>
        <v>102768.32978316181</v>
      </c>
      <c r="H3" s="25">
        <f t="shared" si="0"/>
        <v>73457.473022969731</v>
      </c>
      <c r="I3" s="25">
        <f t="shared" si="0"/>
        <v>54222.996016189791</v>
      </c>
      <c r="J3" s="25">
        <f t="shared" si="0"/>
        <v>52501.307575611776</v>
      </c>
      <c r="K3" s="25">
        <f t="shared" si="0"/>
        <v>61594.144583102418</v>
      </c>
      <c r="L3" s="25">
        <f t="shared" si="0"/>
        <v>56098.016487889276</v>
      </c>
      <c r="M3" s="25">
        <f t="shared" si="0"/>
        <v>45284.454388194252</v>
      </c>
      <c r="N3" s="25">
        <f t="shared" si="0"/>
        <v>52206.371393092893</v>
      </c>
      <c r="O3" s="25">
        <f t="shared" si="0"/>
        <v>53887.18343442383</v>
      </c>
      <c r="P3" s="25">
        <f t="shared" si="0"/>
        <v>52250.327004213184</v>
      </c>
      <c r="Q3" s="25">
        <f t="shared" si="0"/>
        <v>59399.088946536365</v>
      </c>
    </row>
    <row r="4" spans="1:17" ht="11.45" customHeight="1" x14ac:dyDescent="0.25">
      <c r="A4" s="40" t="s">
        <v>40</v>
      </c>
      <c r="B4" s="30">
        <v>1191.9148625212592</v>
      </c>
      <c r="C4" s="30">
        <v>30162.150794370013</v>
      </c>
      <c r="D4" s="30">
        <v>26932.760702033444</v>
      </c>
      <c r="E4" s="30">
        <v>24760.324707213917</v>
      </c>
      <c r="F4" s="30">
        <v>38900.03471944273</v>
      </c>
      <c r="G4" s="30">
        <v>40514.788707746928</v>
      </c>
      <c r="H4" s="30">
        <v>42131.344991696511</v>
      </c>
      <c r="I4" s="30">
        <v>37237.474188546308</v>
      </c>
      <c r="J4" s="30">
        <v>37416.559523235417</v>
      </c>
      <c r="K4" s="30">
        <v>34948.286547367563</v>
      </c>
      <c r="L4" s="30">
        <v>34862.698275042807</v>
      </c>
      <c r="M4" s="30">
        <v>40077.899363888078</v>
      </c>
      <c r="N4" s="30">
        <v>43554.143196847406</v>
      </c>
      <c r="O4" s="30">
        <v>41374.505657589078</v>
      </c>
      <c r="P4" s="30">
        <v>42089.383385076384</v>
      </c>
      <c r="Q4" s="30">
        <v>44344.644423304933</v>
      </c>
    </row>
    <row r="5" spans="1:17" ht="11.45" customHeight="1" x14ac:dyDescent="0.25">
      <c r="A5" s="39" t="s">
        <v>39</v>
      </c>
      <c r="B5" s="29">
        <v>1985.8833695751546</v>
      </c>
      <c r="C5" s="29">
        <v>45609.046636913095</v>
      </c>
      <c r="D5" s="29">
        <v>55025.045821013955</v>
      </c>
      <c r="E5" s="29">
        <v>50368.856876739701</v>
      </c>
      <c r="F5" s="29">
        <v>37460.001774104501</v>
      </c>
      <c r="G5" s="29">
        <v>62253.541075414891</v>
      </c>
      <c r="H5" s="29">
        <v>31326.12803127322</v>
      </c>
      <c r="I5" s="29">
        <v>16985.521827643483</v>
      </c>
      <c r="J5" s="29">
        <v>15084.748052376359</v>
      </c>
      <c r="K5" s="29">
        <v>26645.858035734851</v>
      </c>
      <c r="L5" s="29">
        <v>21235.318212846469</v>
      </c>
      <c r="M5" s="29">
        <v>5206.5550243061725</v>
      </c>
      <c r="N5" s="29">
        <v>8652.2281962454836</v>
      </c>
      <c r="O5" s="29">
        <v>12512.677776834753</v>
      </c>
      <c r="P5" s="29">
        <v>10160.943619136802</v>
      </c>
      <c r="Q5" s="29">
        <v>15054.444523231432</v>
      </c>
    </row>
    <row r="7" spans="1:17" ht="11.45" customHeight="1" x14ac:dyDescent="0.25">
      <c r="A7" s="17" t="s">
        <v>27</v>
      </c>
      <c r="B7" s="16">
        <f t="shared" ref="B7:Q7" si="1">SUM(B8:B9)</f>
        <v>6.9149055480933724E-2</v>
      </c>
      <c r="C7" s="16">
        <f t="shared" si="1"/>
        <v>1.7112358223592015</v>
      </c>
      <c r="D7" s="16">
        <f t="shared" si="1"/>
        <v>1.6820446108248877</v>
      </c>
      <c r="E7" s="16">
        <f t="shared" si="1"/>
        <v>1.551819900673131</v>
      </c>
      <c r="F7" s="16">
        <f t="shared" si="1"/>
        <v>2.0191494460133828</v>
      </c>
      <c r="G7" s="16">
        <f t="shared" si="1"/>
        <v>2.3549598229932531</v>
      </c>
      <c r="H7" s="16">
        <f t="shared" si="1"/>
        <v>2.1121143642571059</v>
      </c>
      <c r="I7" s="16">
        <f t="shared" si="1"/>
        <v>2.0889046380967846</v>
      </c>
      <c r="J7" s="16">
        <f t="shared" si="1"/>
        <v>2.4681376771556214</v>
      </c>
      <c r="K7" s="16">
        <f t="shared" si="1"/>
        <v>2.9749478724357732</v>
      </c>
      <c r="L7" s="16">
        <f t="shared" si="1"/>
        <v>2.8834393675028602</v>
      </c>
      <c r="M7" s="16">
        <f t="shared" si="1"/>
        <v>2.9444527485009124</v>
      </c>
      <c r="N7" s="16">
        <f t="shared" si="1"/>
        <v>3.2387728797424047</v>
      </c>
      <c r="O7" s="16">
        <f t="shared" si="1"/>
        <v>3.1394926477535101</v>
      </c>
      <c r="P7" s="16">
        <f t="shared" si="1"/>
        <v>3.1313368423142665</v>
      </c>
      <c r="Q7" s="16">
        <f t="shared" si="1"/>
        <v>3.3608646968436235</v>
      </c>
    </row>
    <row r="8" spans="1:17" ht="11.45" customHeight="1" x14ac:dyDescent="0.25">
      <c r="A8" s="40" t="s">
        <v>40</v>
      </c>
      <c r="B8" s="35">
        <v>4.9014284937068497E-2</v>
      </c>
      <c r="C8" s="35">
        <v>1.2465079560677423</v>
      </c>
      <c r="D8" s="35">
        <v>1.1185848484259244</v>
      </c>
      <c r="E8" s="35">
        <v>1.0334743630470762</v>
      </c>
      <c r="F8" s="35">
        <v>1.6317314078273009</v>
      </c>
      <c r="G8" s="35">
        <v>1.7079201973052234</v>
      </c>
      <c r="H8" s="35">
        <v>1.7849030504230727</v>
      </c>
      <c r="I8" s="35">
        <v>1.8745281702511367</v>
      </c>
      <c r="J8" s="35">
        <v>2.2380926220625326</v>
      </c>
      <c r="K8" s="35">
        <v>2.4839482305590099</v>
      </c>
      <c r="L8" s="35">
        <v>2.4901927339316292</v>
      </c>
      <c r="M8" s="35">
        <v>2.8486050920145649</v>
      </c>
      <c r="N8" s="35">
        <v>3.0804353747346496</v>
      </c>
      <c r="O8" s="35">
        <v>2.9118619188592496</v>
      </c>
      <c r="P8" s="35">
        <v>2.9475817151266366</v>
      </c>
      <c r="Q8" s="35">
        <v>3.0902228453986571</v>
      </c>
    </row>
    <row r="9" spans="1:17" ht="11.45" customHeight="1" x14ac:dyDescent="0.25">
      <c r="A9" s="39" t="s">
        <v>39</v>
      </c>
      <c r="B9" s="34">
        <v>2.0134770543865227E-2</v>
      </c>
      <c r="C9" s="34">
        <v>0.46472786629145901</v>
      </c>
      <c r="D9" s="34">
        <v>0.56345976239896323</v>
      </c>
      <c r="E9" s="34">
        <v>0.51834553762605484</v>
      </c>
      <c r="F9" s="34">
        <v>0.38741803818608178</v>
      </c>
      <c r="G9" s="34">
        <v>0.64703962568802997</v>
      </c>
      <c r="H9" s="34">
        <v>0.32721131383403307</v>
      </c>
      <c r="I9" s="34">
        <v>0.21437646784564787</v>
      </c>
      <c r="J9" s="34">
        <v>0.23004505509308884</v>
      </c>
      <c r="K9" s="34">
        <v>0.49099964187676326</v>
      </c>
      <c r="L9" s="34">
        <v>0.39324663357123091</v>
      </c>
      <c r="M9" s="34">
        <v>9.5847656486347688E-2</v>
      </c>
      <c r="N9" s="34">
        <v>0.15833750500775531</v>
      </c>
      <c r="O9" s="34">
        <v>0.2276307288942605</v>
      </c>
      <c r="P9" s="34">
        <v>0.1837551271876299</v>
      </c>
      <c r="Q9" s="34">
        <v>0.27064185144496633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45955.772063620148</v>
      </c>
      <c r="C13" s="25">
        <f t="shared" si="2"/>
        <v>44278.641459726379</v>
      </c>
      <c r="D13" s="25">
        <f t="shared" si="2"/>
        <v>48725.108713290705</v>
      </c>
      <c r="E13" s="25">
        <f t="shared" si="2"/>
        <v>48413.595902053399</v>
      </c>
      <c r="F13" s="25">
        <f t="shared" si="2"/>
        <v>37817.922117806986</v>
      </c>
      <c r="G13" s="25">
        <f t="shared" si="2"/>
        <v>43639.101091983357</v>
      </c>
      <c r="H13" s="25">
        <f t="shared" si="2"/>
        <v>34779.117204104114</v>
      </c>
      <c r="I13" s="25">
        <f t="shared" si="2"/>
        <v>25957.621533931168</v>
      </c>
      <c r="J13" s="25">
        <f t="shared" si="2"/>
        <v>21271.628427193875</v>
      </c>
      <c r="K13" s="25">
        <f t="shared" si="2"/>
        <v>20704.276923236135</v>
      </c>
      <c r="L13" s="25">
        <f t="shared" si="2"/>
        <v>19455.244011762155</v>
      </c>
      <c r="M13" s="25">
        <f t="shared" si="2"/>
        <v>15379.582644431837</v>
      </c>
      <c r="N13" s="25">
        <f t="shared" si="2"/>
        <v>16119.182582893902</v>
      </c>
      <c r="O13" s="25">
        <f t="shared" si="2"/>
        <v>17164.296744884319</v>
      </c>
      <c r="P13" s="25">
        <f t="shared" si="2"/>
        <v>16686.268400813984</v>
      </c>
      <c r="Q13" s="25">
        <f t="shared" si="2"/>
        <v>17673.751937208712</v>
      </c>
    </row>
    <row r="14" spans="1:17" ht="11.45" customHeight="1" x14ac:dyDescent="0.25">
      <c r="A14" s="40" t="s">
        <v>40</v>
      </c>
      <c r="B14" s="30">
        <f t="shared" ref="B14:Q14" si="3">IF(B4=0,"",B4/B8)</f>
        <v>24317.703788836436</v>
      </c>
      <c r="C14" s="30">
        <f t="shared" si="3"/>
        <v>24197.319116614472</v>
      </c>
      <c r="D14" s="30">
        <f t="shared" si="3"/>
        <v>24077.530408116378</v>
      </c>
      <c r="E14" s="30">
        <f t="shared" si="3"/>
        <v>23958.334713026692</v>
      </c>
      <c r="F14" s="30">
        <f t="shared" si="3"/>
        <v>23839.72909563547</v>
      </c>
      <c r="G14" s="30">
        <f t="shared" si="3"/>
        <v>23721.710634765979</v>
      </c>
      <c r="H14" s="30">
        <f t="shared" si="3"/>
        <v>23604.27642370278</v>
      </c>
      <c r="I14" s="30">
        <f t="shared" si="3"/>
        <v>19864.985109056794</v>
      </c>
      <c r="J14" s="30">
        <f t="shared" si="3"/>
        <v>16718.056774948785</v>
      </c>
      <c r="K14" s="30">
        <f t="shared" si="3"/>
        <v>14069.651741293532</v>
      </c>
      <c r="L14" s="30">
        <f t="shared" si="3"/>
        <v>14000</v>
      </c>
      <c r="M14" s="30">
        <f t="shared" si="3"/>
        <v>14069.306930693067</v>
      </c>
      <c r="N14" s="30">
        <f t="shared" si="3"/>
        <v>14138.956965003425</v>
      </c>
      <c r="O14" s="30">
        <f t="shared" si="3"/>
        <v>14208.951801463836</v>
      </c>
      <c r="P14" s="30">
        <f t="shared" si="3"/>
        <v>14279.293147015638</v>
      </c>
      <c r="Q14" s="30">
        <f t="shared" si="3"/>
        <v>14349.982717050365</v>
      </c>
    </row>
    <row r="15" spans="1:17" ht="11.45" customHeight="1" x14ac:dyDescent="0.25">
      <c r="A15" s="39" t="s">
        <v>39</v>
      </c>
      <c r="B15" s="29">
        <f t="shared" ref="B15:Q15" si="4">IF(B5=0,"",B5/B9)</f>
        <v>98629.550570181411</v>
      </c>
      <c r="C15" s="29">
        <f t="shared" si="4"/>
        <v>98141.406928907716</v>
      </c>
      <c r="D15" s="29">
        <f t="shared" si="4"/>
        <v>97655.679239173303</v>
      </c>
      <c r="E15" s="29">
        <f t="shared" si="4"/>
        <v>97172.355543797181</v>
      </c>
      <c r="F15" s="29">
        <f t="shared" si="4"/>
        <v>96691.423944777678</v>
      </c>
      <c r="G15" s="29">
        <f t="shared" si="4"/>
        <v>96212.872602999472</v>
      </c>
      <c r="H15" s="29">
        <f t="shared" si="4"/>
        <v>95736.689737942084</v>
      </c>
      <c r="I15" s="29">
        <f t="shared" si="4"/>
        <v>79232.212370777299</v>
      </c>
      <c r="J15" s="29">
        <f t="shared" si="4"/>
        <v>65573.015887136731</v>
      </c>
      <c r="K15" s="29">
        <f t="shared" si="4"/>
        <v>54268.589553111597</v>
      </c>
      <c r="L15" s="29">
        <f t="shared" si="4"/>
        <v>54000</v>
      </c>
      <c r="M15" s="29">
        <f t="shared" si="4"/>
        <v>54321.151034587703</v>
      </c>
      <c r="N15" s="29">
        <f t="shared" si="4"/>
        <v>54644.212031897943</v>
      </c>
      <c r="O15" s="29">
        <f t="shared" si="4"/>
        <v>54969.194350940059</v>
      </c>
      <c r="P15" s="29">
        <f t="shared" si="4"/>
        <v>55296.109418278153</v>
      </c>
      <c r="Q15" s="29">
        <f t="shared" si="4"/>
        <v>55624.96872843289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0.37507568935078217</v>
      </c>
      <c r="C18" s="36">
        <f t="shared" si="6"/>
        <v>0.39806881528728733</v>
      </c>
      <c r="D18" s="36">
        <f t="shared" si="6"/>
        <v>0.3286173928344418</v>
      </c>
      <c r="E18" s="36">
        <f t="shared" si="6"/>
        <v>0.32957000442691264</v>
      </c>
      <c r="F18" s="36">
        <f t="shared" si="6"/>
        <v>0.50942923164697496</v>
      </c>
      <c r="G18" s="36">
        <f t="shared" si="6"/>
        <v>0.39423418472628635</v>
      </c>
      <c r="H18" s="36">
        <f t="shared" si="6"/>
        <v>0.57354743170272515</v>
      </c>
      <c r="I18" s="36">
        <f t="shared" si="6"/>
        <v>0.68674689567924319</v>
      </c>
      <c r="J18" s="36">
        <f t="shared" si="6"/>
        <v>0.7126786217533444</v>
      </c>
      <c r="K18" s="36">
        <f t="shared" si="6"/>
        <v>0.56739624819718959</v>
      </c>
      <c r="L18" s="36">
        <f t="shared" si="6"/>
        <v>0.62146044473014739</v>
      </c>
      <c r="M18" s="36">
        <f t="shared" si="6"/>
        <v>0.88502555469314581</v>
      </c>
      <c r="N18" s="36">
        <f t="shared" si="6"/>
        <v>0.83426873070534435</v>
      </c>
      <c r="O18" s="36">
        <f t="shared" si="6"/>
        <v>0.76779863078088639</v>
      </c>
      <c r="P18" s="36">
        <f t="shared" si="6"/>
        <v>0.80553339659831269</v>
      </c>
      <c r="Q18" s="36">
        <f t="shared" si="6"/>
        <v>0.74655428576048433</v>
      </c>
    </row>
    <row r="19" spans="1:17" ht="11.45" customHeight="1" x14ac:dyDescent="0.25">
      <c r="A19" s="39" t="s">
        <v>39</v>
      </c>
      <c r="B19" s="18">
        <f t="shared" ref="B19:Q19" si="7">IF(B5=0,0,B5/B$3)</f>
        <v>0.62492431064921783</v>
      </c>
      <c r="C19" s="18">
        <f t="shared" si="7"/>
        <v>0.60193118471271279</v>
      </c>
      <c r="D19" s="18">
        <f t="shared" si="7"/>
        <v>0.6713826071655582</v>
      </c>
      <c r="E19" s="18">
        <f t="shared" si="7"/>
        <v>0.67042999557308736</v>
      </c>
      <c r="F19" s="18">
        <f t="shared" si="7"/>
        <v>0.4905707683530251</v>
      </c>
      <c r="G19" s="18">
        <f t="shared" si="7"/>
        <v>0.60576581527371376</v>
      </c>
      <c r="H19" s="18">
        <f t="shared" si="7"/>
        <v>0.42645256829727479</v>
      </c>
      <c r="I19" s="18">
        <f t="shared" si="7"/>
        <v>0.31325310432075681</v>
      </c>
      <c r="J19" s="18">
        <f t="shared" si="7"/>
        <v>0.28732137824665566</v>
      </c>
      <c r="K19" s="18">
        <f t="shared" si="7"/>
        <v>0.4326037518028103</v>
      </c>
      <c r="L19" s="18">
        <f t="shared" si="7"/>
        <v>0.37853955526985267</v>
      </c>
      <c r="M19" s="18">
        <f t="shared" si="7"/>
        <v>0.11497444530685418</v>
      </c>
      <c r="N19" s="18">
        <f t="shared" si="7"/>
        <v>0.16573126929465562</v>
      </c>
      <c r="O19" s="18">
        <f t="shared" si="7"/>
        <v>0.23220136921911366</v>
      </c>
      <c r="P19" s="18">
        <f t="shared" si="7"/>
        <v>0.19446660340168739</v>
      </c>
      <c r="Q19" s="18">
        <f t="shared" si="7"/>
        <v>0.25344571423951573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0.70882074377115778</v>
      </c>
      <c r="C22" s="36">
        <f t="shared" si="9"/>
        <v>0.72842558563859405</v>
      </c>
      <c r="D22" s="36">
        <f t="shared" si="9"/>
        <v>0.66501497120065189</v>
      </c>
      <c r="E22" s="36">
        <f t="shared" si="9"/>
        <v>0.66597571187145321</v>
      </c>
      <c r="F22" s="36">
        <f t="shared" si="9"/>
        <v>0.80812810119082479</v>
      </c>
      <c r="G22" s="36">
        <f t="shared" si="9"/>
        <v>0.72524387916494681</v>
      </c>
      <c r="H22" s="36">
        <f t="shared" si="9"/>
        <v>0.84507878959048544</v>
      </c>
      <c r="I22" s="36">
        <f t="shared" si="9"/>
        <v>0.89737374127285785</v>
      </c>
      <c r="J22" s="36">
        <f t="shared" si="9"/>
        <v>0.90679407505411058</v>
      </c>
      <c r="K22" s="36">
        <f t="shared" si="9"/>
        <v>0.83495521167745657</v>
      </c>
      <c r="L22" s="36">
        <f t="shared" si="9"/>
        <v>0.86361889970594607</v>
      </c>
      <c r="M22" s="36">
        <f t="shared" si="9"/>
        <v>0.96744805752609009</v>
      </c>
      <c r="N22" s="36">
        <f t="shared" si="9"/>
        <v>0.95111188376372091</v>
      </c>
      <c r="O22" s="36">
        <f t="shared" si="9"/>
        <v>0.92749442205028143</v>
      </c>
      <c r="P22" s="36">
        <f t="shared" si="9"/>
        <v>0.94131735535298633</v>
      </c>
      <c r="Q22" s="36">
        <f t="shared" si="9"/>
        <v>0.91947255368562109</v>
      </c>
    </row>
    <row r="23" spans="1:17" ht="11.45" customHeight="1" x14ac:dyDescent="0.25">
      <c r="A23" s="39" t="s">
        <v>39</v>
      </c>
      <c r="B23" s="18">
        <f t="shared" ref="B23:Q23" si="10">IF(B9=0,0,B9/B$7)</f>
        <v>0.29117925622884222</v>
      </c>
      <c r="C23" s="18">
        <f t="shared" si="10"/>
        <v>0.27157441436140595</v>
      </c>
      <c r="D23" s="18">
        <f t="shared" si="10"/>
        <v>0.33498502879934811</v>
      </c>
      <c r="E23" s="18">
        <f t="shared" si="10"/>
        <v>0.33402428812854684</v>
      </c>
      <c r="F23" s="18">
        <f t="shared" si="10"/>
        <v>0.19187189880917513</v>
      </c>
      <c r="G23" s="18">
        <f t="shared" si="10"/>
        <v>0.2747561208350533</v>
      </c>
      <c r="H23" s="18">
        <f t="shared" si="10"/>
        <v>0.15492121040951451</v>
      </c>
      <c r="I23" s="18">
        <f t="shared" si="10"/>
        <v>0.10262625872714216</v>
      </c>
      <c r="J23" s="18">
        <f t="shared" si="10"/>
        <v>9.3205924945889473E-2</v>
      </c>
      <c r="K23" s="18">
        <f t="shared" si="10"/>
        <v>0.16504478832254349</v>
      </c>
      <c r="L23" s="18">
        <f t="shared" si="10"/>
        <v>0.1363811002940539</v>
      </c>
      <c r="M23" s="18">
        <f t="shared" si="10"/>
        <v>3.2551942473909933E-2</v>
      </c>
      <c r="N23" s="18">
        <f t="shared" si="10"/>
        <v>4.8888116236279172E-2</v>
      </c>
      <c r="O23" s="18">
        <f t="shared" si="10"/>
        <v>7.2505577949718583E-2</v>
      </c>
      <c r="P23" s="18">
        <f t="shared" si="10"/>
        <v>5.8682644647013643E-2</v>
      </c>
      <c r="Q23" s="18">
        <f t="shared" si="10"/>
        <v>8.0527446314378942E-2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8.1207604853348592</v>
      </c>
      <c r="C4" s="33">
        <v>194.2</v>
      </c>
      <c r="D4" s="33">
        <v>203.8</v>
      </c>
      <c r="E4" s="33">
        <v>185.89999999999998</v>
      </c>
      <c r="F4" s="33">
        <v>200.3</v>
      </c>
      <c r="G4" s="33">
        <v>257.57141492309142</v>
      </c>
      <c r="H4" s="33">
        <v>194.9</v>
      </c>
      <c r="I4" s="33">
        <v>176.4</v>
      </c>
      <c r="J4" s="33">
        <v>203.3</v>
      </c>
      <c r="K4" s="33">
        <v>270.2</v>
      </c>
      <c r="L4" s="33">
        <v>248.6863475685488</v>
      </c>
      <c r="M4" s="33">
        <v>212.74004012611101</v>
      </c>
      <c r="N4" s="33">
        <v>238.29655106525223</v>
      </c>
      <c r="O4" s="33">
        <v>237.8666284513229</v>
      </c>
      <c r="P4" s="33">
        <v>229.5786758383488</v>
      </c>
      <c r="Q4" s="33">
        <v>252.842266169867</v>
      </c>
    </row>
    <row r="5" spans="1:17" ht="11.45" customHeight="1" x14ac:dyDescent="0.25">
      <c r="A5" s="31" t="s">
        <v>29</v>
      </c>
      <c r="B5" s="15">
        <v>8.1207604853348592</v>
      </c>
      <c r="C5" s="15">
        <v>194.2</v>
      </c>
      <c r="D5" s="15">
        <v>203.8</v>
      </c>
      <c r="E5" s="15">
        <v>185.89999999999998</v>
      </c>
      <c r="F5" s="15">
        <v>200.3</v>
      </c>
      <c r="G5" s="15">
        <v>257.57141492309142</v>
      </c>
      <c r="H5" s="15">
        <v>194.9</v>
      </c>
      <c r="I5" s="15">
        <v>176.4</v>
      </c>
      <c r="J5" s="15">
        <v>203.3</v>
      </c>
      <c r="K5" s="15">
        <v>270.2</v>
      </c>
      <c r="L5" s="15">
        <v>248.6863475685488</v>
      </c>
      <c r="M5" s="15">
        <v>212.74004012611101</v>
      </c>
      <c r="N5" s="15">
        <v>238.29655106525223</v>
      </c>
      <c r="O5" s="15">
        <v>237.8666284513229</v>
      </c>
      <c r="P5" s="15">
        <v>229.5786758383488</v>
      </c>
      <c r="Q5" s="15">
        <v>252.842266169867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8.1207604853348592</v>
      </c>
      <c r="C9" s="15">
        <v>101.5</v>
      </c>
      <c r="D9" s="15">
        <v>86.3</v>
      </c>
      <c r="E9" s="15">
        <v>74.099999999999994</v>
      </c>
      <c r="F9" s="15">
        <v>76.099999999999994</v>
      </c>
      <c r="G9" s="15">
        <v>91.334670870354401</v>
      </c>
      <c r="H9" s="15">
        <v>65.966149999999999</v>
      </c>
      <c r="I9" s="15">
        <v>59.866060000000004</v>
      </c>
      <c r="J9" s="15">
        <v>45.7</v>
      </c>
      <c r="K9" s="15">
        <v>61.9</v>
      </c>
      <c r="L9" s="15">
        <v>70.029616891181803</v>
      </c>
      <c r="M9" s="15">
        <v>76.120187255182998</v>
      </c>
      <c r="N9" s="15">
        <v>88.301327983185203</v>
      </c>
      <c r="O9" s="15">
        <v>81.183720263685899</v>
      </c>
      <c r="P9" s="15">
        <v>70.029616891181803</v>
      </c>
      <c r="Q9" s="15">
        <v>124.82086557752901</v>
      </c>
    </row>
    <row r="10" spans="1:17" ht="11.45" customHeight="1" x14ac:dyDescent="0.25">
      <c r="A10" s="14" t="s">
        <v>36</v>
      </c>
      <c r="B10" s="15">
        <v>0</v>
      </c>
      <c r="C10" s="15">
        <v>92.7</v>
      </c>
      <c r="D10" s="15">
        <v>117.5</v>
      </c>
      <c r="E10" s="15">
        <v>111.8</v>
      </c>
      <c r="F10" s="15">
        <v>124.2</v>
      </c>
      <c r="G10" s="15">
        <v>166.23674405273701</v>
      </c>
      <c r="H10" s="15">
        <v>128.93385000000001</v>
      </c>
      <c r="I10" s="15">
        <v>116.53394</v>
      </c>
      <c r="J10" s="15">
        <v>157.6</v>
      </c>
      <c r="K10" s="15">
        <v>208.3</v>
      </c>
      <c r="L10" s="15">
        <v>178.65673067736699</v>
      </c>
      <c r="M10" s="15">
        <v>136.61985287092801</v>
      </c>
      <c r="N10" s="15">
        <v>149.99522308206701</v>
      </c>
      <c r="O10" s="15">
        <v>156.682908187637</v>
      </c>
      <c r="P10" s="15">
        <v>159.549058947167</v>
      </c>
      <c r="Q10" s="15">
        <v>128.02140059233801</v>
      </c>
    </row>
    <row r="11" spans="1:17" ht="11.45" customHeight="1" x14ac:dyDescent="0.25">
      <c r="A11" s="14" t="s">
        <v>35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8.1207604853348592</v>
      </c>
      <c r="C19" s="28">
        <f t="shared" si="0"/>
        <v>194.2</v>
      </c>
      <c r="D19" s="28">
        <f t="shared" si="0"/>
        <v>203.8</v>
      </c>
      <c r="E19" s="28">
        <f t="shared" si="0"/>
        <v>185.89999999999998</v>
      </c>
      <c r="F19" s="28">
        <f t="shared" si="0"/>
        <v>200.3</v>
      </c>
      <c r="G19" s="28">
        <f t="shared" si="0"/>
        <v>257.57141492309142</v>
      </c>
      <c r="H19" s="28">
        <f t="shared" si="0"/>
        <v>194.9</v>
      </c>
      <c r="I19" s="28">
        <f t="shared" si="0"/>
        <v>176.4</v>
      </c>
      <c r="J19" s="28">
        <f t="shared" si="0"/>
        <v>203.29999999999998</v>
      </c>
      <c r="K19" s="28">
        <f t="shared" si="0"/>
        <v>270.20000000000005</v>
      </c>
      <c r="L19" s="28">
        <f t="shared" si="0"/>
        <v>248.6863475685488</v>
      </c>
      <c r="M19" s="28">
        <f t="shared" si="0"/>
        <v>212.74004012611098</v>
      </c>
      <c r="N19" s="28">
        <f t="shared" si="0"/>
        <v>238.29655106525226</v>
      </c>
      <c r="O19" s="28">
        <f t="shared" si="0"/>
        <v>237.86662845132292</v>
      </c>
      <c r="P19" s="28">
        <f t="shared" si="0"/>
        <v>229.57867583834877</v>
      </c>
      <c r="Q19" s="28">
        <f t="shared" si="0"/>
        <v>252.842266169867</v>
      </c>
    </row>
    <row r="20" spans="1:17" ht="11.45" customHeight="1" x14ac:dyDescent="0.25">
      <c r="A20" s="40" t="s">
        <v>40</v>
      </c>
      <c r="B20" s="27">
        <v>3.7258871957143791</v>
      </c>
      <c r="C20" s="27">
        <v>93.816820848924863</v>
      </c>
      <c r="D20" s="27">
        <v>83.355299406166083</v>
      </c>
      <c r="E20" s="27">
        <v>76.250486223430855</v>
      </c>
      <c r="F20" s="27">
        <v>119.19834042156033</v>
      </c>
      <c r="G20" s="27">
        <v>123.52866173510543</v>
      </c>
      <c r="H20" s="27">
        <v>127.81841271244457</v>
      </c>
      <c r="I20" s="27">
        <v>132.90746844292522</v>
      </c>
      <c r="J20" s="27">
        <v>157.11371446748745</v>
      </c>
      <c r="K20" s="27">
        <v>172.64627287697104</v>
      </c>
      <c r="L20" s="27">
        <v>171.36662940991278</v>
      </c>
      <c r="M20" s="27">
        <v>194.09044941941548</v>
      </c>
      <c r="N20" s="27">
        <v>207.80818423425293</v>
      </c>
      <c r="O20" s="27">
        <v>194.49119672762941</v>
      </c>
      <c r="P20" s="27">
        <v>194.92774189114076</v>
      </c>
      <c r="Q20" s="27">
        <v>202.33742702750891</v>
      </c>
    </row>
    <row r="21" spans="1:17" ht="11.45" customHeight="1" x14ac:dyDescent="0.25">
      <c r="A21" s="39" t="s">
        <v>39</v>
      </c>
      <c r="B21" s="26">
        <v>4.3948732896204801</v>
      </c>
      <c r="C21" s="26">
        <v>100.38317915107513</v>
      </c>
      <c r="D21" s="26">
        <v>120.44470059383393</v>
      </c>
      <c r="E21" s="26">
        <v>109.64951377656914</v>
      </c>
      <c r="F21" s="26">
        <v>81.10165957843968</v>
      </c>
      <c r="G21" s="26">
        <v>134.04275318798599</v>
      </c>
      <c r="H21" s="26">
        <v>67.081587287555436</v>
      </c>
      <c r="I21" s="26">
        <v>43.492531557074784</v>
      </c>
      <c r="J21" s="26">
        <v>46.186285532512528</v>
      </c>
      <c r="K21" s="26">
        <v>97.553727123028978</v>
      </c>
      <c r="L21" s="26">
        <v>77.319718158636022</v>
      </c>
      <c r="M21" s="26">
        <v>18.649590706695506</v>
      </c>
      <c r="N21" s="26">
        <v>30.488366830999329</v>
      </c>
      <c r="O21" s="26">
        <v>43.375431723693509</v>
      </c>
      <c r="P21" s="26">
        <v>34.650933947208017</v>
      </c>
      <c r="Q21" s="26">
        <v>50.504839142358094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11743.84874652984</v>
      </c>
      <c r="C25" s="25">
        <f>IF(C19=0,"",C19/MBunk_act!C7*100)</f>
        <v>11348.523532675084</v>
      </c>
      <c r="D25" s="25">
        <f>IF(D19=0,"",D19/MBunk_act!D7*100)</f>
        <v>12116.206590980659</v>
      </c>
      <c r="E25" s="25">
        <f>IF(E19=0,"",E19/MBunk_act!E7*100)</f>
        <v>11979.482923202773</v>
      </c>
      <c r="F25" s="25">
        <f>IF(F19=0,"",F19/MBunk_act!F7*100)</f>
        <v>9920.0185699712911</v>
      </c>
      <c r="G25" s="25">
        <f>IF(G19=0,"",G19/MBunk_act!G7*100)</f>
        <v>10937.401666399017</v>
      </c>
      <c r="H25" s="25">
        <f>IF(H19=0,"",H19/MBunk_act!H7*100)</f>
        <v>9227.7200183027126</v>
      </c>
      <c r="I25" s="25">
        <f>IF(I19=0,"",I19/MBunk_act!I7*100)</f>
        <v>8444.617182750826</v>
      </c>
      <c r="J25" s="25">
        <f>IF(J19=0,"",J19/MBunk_act!J7*100)</f>
        <v>8236.979722877164</v>
      </c>
      <c r="K25" s="25">
        <f>IF(K19=0,"",K19/MBunk_act!K7*100)</f>
        <v>9082.5120837754603</v>
      </c>
      <c r="L25" s="25">
        <f>IF(L19=0,"",L19/MBunk_act!L7*100)</f>
        <v>8624.6428612757063</v>
      </c>
      <c r="M25" s="25">
        <f>IF(M19=0,"",M19/MBunk_act!M7*100)</f>
        <v>7225.1130616520086</v>
      </c>
      <c r="N25" s="25">
        <f>IF(N19=0,"",N19/MBunk_act!N7*100)</f>
        <v>7357.6184534497261</v>
      </c>
      <c r="O25" s="25">
        <f>IF(O19=0,"",O19/MBunk_act!O7*100)</f>
        <v>7576.5945373858531</v>
      </c>
      <c r="P25" s="25">
        <f>IF(P19=0,"",P19/MBunk_act!P7*100)</f>
        <v>7331.6505824609676</v>
      </c>
      <c r="Q25" s="25">
        <f>IF(Q19=0,"",Q19/MBunk_act!Q7*100)</f>
        <v>7523.1313657858746</v>
      </c>
    </row>
    <row r="26" spans="1:17" ht="11.45" customHeight="1" x14ac:dyDescent="0.25">
      <c r="A26" s="40" t="s">
        <v>40</v>
      </c>
      <c r="B26" s="30">
        <f>IF(B20=0,"",B20/MBunk_act!B8*100)</f>
        <v>7601.6353201892116</v>
      </c>
      <c r="C26" s="30">
        <f>IF(C20=0,"",C20/MBunk_act!C8*100)</f>
        <v>7526.3716041477337</v>
      </c>
      <c r="D26" s="30">
        <f>IF(D20=0,"",D20/MBunk_act!D8*100)</f>
        <v>7451.8530734135975</v>
      </c>
      <c r="E26" s="30">
        <f>IF(E20=0,"",E20/MBunk_act!E8*100)</f>
        <v>7378.0723499144542</v>
      </c>
      <c r="F26" s="30">
        <f>IF(F20=0,"",F20/MBunk_act!F8*100)</f>
        <v>7305.0221286281721</v>
      </c>
      <c r="G26" s="30">
        <f>IF(G20=0,"",G20/MBunk_act!G8*100)</f>
        <v>7232.6951768595745</v>
      </c>
      <c r="H26" s="30">
        <f>IF(H20=0,"",H20/MBunk_act!H8*100)</f>
        <v>7161.0843335243317</v>
      </c>
      <c r="I26" s="30">
        <f>IF(I20=0,"",I20/MBunk_act!I8*100)</f>
        <v>7090.1825084399334</v>
      </c>
      <c r="J26" s="30">
        <f>IF(J20=0,"",J20/MBunk_act!J8*100)</f>
        <v>7019.9826816236946</v>
      </c>
      <c r="K26" s="30">
        <f>IF(K20=0,"",K20/MBunk_act!K8*100)</f>
        <v>6950.4779025977205</v>
      </c>
      <c r="L26" s="30">
        <f>IF(L20=0,"",L20/MBunk_act!L8*100)</f>
        <v>6881.6612897007117</v>
      </c>
      <c r="M26" s="30">
        <f>IF(M20=0,"",M20/MBunk_act!M8*100)</f>
        <v>6813.5260294066438</v>
      </c>
      <c r="N26" s="30">
        <f>IF(N20=0,"",N20/MBunk_act!N8*100)</f>
        <v>6746.0653756501433</v>
      </c>
      <c r="O26" s="30">
        <f>IF(O20=0,"",O20/MBunk_act!O8*100)</f>
        <v>6679.2726491585581</v>
      </c>
      <c r="P26" s="30">
        <f>IF(P20=0,"",P20/MBunk_act!P8*100)</f>
        <v>6613.1412367906523</v>
      </c>
      <c r="Q26" s="30">
        <f>IF(Q20=0,"",Q20/MBunk_act!Q8*100)</f>
        <v>6547.6645908818327</v>
      </c>
    </row>
    <row r="27" spans="1:17" ht="11.45" customHeight="1" x14ac:dyDescent="0.25">
      <c r="A27" s="39" t="s">
        <v>39</v>
      </c>
      <c r="B27" s="29">
        <f>IF(B21=0,"",B21/MBunk_act!B9*100)</f>
        <v>21827.282710006024</v>
      </c>
      <c r="C27" s="29">
        <f>IF(C21=0,"",C21/MBunk_act!C9*100)</f>
        <v>21600.421759111545</v>
      </c>
      <c r="D27" s="29">
        <f>IF(D21=0,"",D21/MBunk_act!D9*100)</f>
        <v>21375.918678031863</v>
      </c>
      <c r="E27" s="29">
        <f>IF(E21=0,"",E21/MBunk_act!E9*100)</f>
        <v>21153.748960345554</v>
      </c>
      <c r="F27" s="29">
        <f>IF(F21=0,"",F21/MBunk_act!F9*100)</f>
        <v>20933.88835433768</v>
      </c>
      <c r="G27" s="29">
        <f>IF(G21=0,"",G21/MBunk_act!G9*100)</f>
        <v>20716.312860352493</v>
      </c>
      <c r="H27" s="29">
        <f>IF(H21=0,"",H21/MBunk_act!H9*100)</f>
        <v>20500.998728173658</v>
      </c>
      <c r="I27" s="29">
        <f>IF(I21=0,"",I21/MBunk_act!I9*100)</f>
        <v>20287.922454431719</v>
      </c>
      <c r="J27" s="29">
        <f>IF(J21=0,"",J21/MBunk_act!J9*100)</f>
        <v>20077.060780038515</v>
      </c>
      <c r="K27" s="29">
        <f>IF(K21=0,"",K21/MBunk_act!K9*100)</f>
        <v>19868.390687648225</v>
      </c>
      <c r="L27" s="29">
        <f>IF(L21=0,"",L21/MBunk_act!L9*100)</f>
        <v>19661.889399144893</v>
      </c>
      <c r="M27" s="29">
        <f>IF(M21=0,"",M21/MBunk_act!M9*100)</f>
        <v>19457.534373155915</v>
      </c>
      <c r="N27" s="29">
        <f>IF(N21=0,"",N21/MBunk_act!N9*100)</f>
        <v>19255.303302591525</v>
      </c>
      <c r="O27" s="29">
        <f>IF(O21=0,"",O21/MBunk_act!O9*100)</f>
        <v>19055.174112209759</v>
      </c>
      <c r="P27" s="29">
        <f>IF(P21=0,"",P21/MBunk_act!P9*100)</f>
        <v>18857.124956206753</v>
      </c>
      <c r="Q27" s="29">
        <f>IF(Q21=0,"",Q21/MBunk_act!Q9*100)</f>
        <v>18661.134215832102</v>
      </c>
    </row>
    <row r="29" spans="1:17" ht="11.45" customHeight="1" x14ac:dyDescent="0.25">
      <c r="A29" s="17" t="s">
        <v>34</v>
      </c>
      <c r="B29" s="25">
        <f>IF(B19=0,"",B19/MBunk_act!B3*1000)</f>
        <v>2.555467620100456</v>
      </c>
      <c r="C29" s="25">
        <f>IF(C19=0,"",C19/MBunk_act!C3*1000)</f>
        <v>2.5629791607308299</v>
      </c>
      <c r="D29" s="25">
        <f>IF(D19=0,"",D19/MBunk_act!D3*1000)</f>
        <v>2.4866453684639458</v>
      </c>
      <c r="E29" s="25">
        <f>IF(E19=0,"",E19/MBunk_act!E3*1000)</f>
        <v>2.4744046997539133</v>
      </c>
      <c r="F29" s="25">
        <f>IF(F19=0,"",F19/MBunk_act!F3*1000)</f>
        <v>2.623099846435069</v>
      </c>
      <c r="G29" s="25">
        <f>IF(G19=0,"",G19/MBunk_act!G3*1000)</f>
        <v>2.5063306513452113</v>
      </c>
      <c r="H29" s="25">
        <f>IF(H19=0,"",H19/MBunk_act!H3*1000)</f>
        <v>2.6532358380890106</v>
      </c>
      <c r="I29" s="25">
        <f>IF(I19=0,"",I19/MBunk_act!I3*1000)</f>
        <v>3.2532322623288996</v>
      </c>
      <c r="J29" s="25">
        <f>IF(J19=0,"",J19/MBunk_act!J3*1000)</f>
        <v>3.8722845084802828</v>
      </c>
      <c r="K29" s="25">
        <f>IF(K19=0,"",K19/MBunk_act!K3*1000)</f>
        <v>4.386780623853749</v>
      </c>
      <c r="L29" s="25">
        <f>IF(L19=0,"",L19/MBunk_act!L3*1000)</f>
        <v>4.4330684601341739</v>
      </c>
      <c r="M29" s="25">
        <f>IF(M19=0,"",M19/MBunk_act!M3*1000)</f>
        <v>4.6978602922413204</v>
      </c>
      <c r="N29" s="25">
        <f>IF(N19=0,"",N19/MBunk_act!N3*1000)</f>
        <v>4.564510896016416</v>
      </c>
      <c r="O29" s="25">
        <f>IF(O19=0,"",O19/MBunk_act!O3*1000)</f>
        <v>4.4141596070016647</v>
      </c>
      <c r="P29" s="25">
        <f>IF(P19=0,"",P19/MBunk_act!P3*1000)</f>
        <v>4.3938227567424946</v>
      </c>
      <c r="Q29" s="25">
        <f>IF(Q19=0,"",Q19/MBunk_act!Q3*1000)</f>
        <v>4.2566690946631187</v>
      </c>
    </row>
    <row r="30" spans="1:17" ht="11.45" customHeight="1" x14ac:dyDescent="0.25">
      <c r="A30" s="40" t="s">
        <v>40</v>
      </c>
      <c r="B30" s="30">
        <f>IF(B20=0,"",B20/MBunk_act!B4*1000)</f>
        <v>3.125967560999285</v>
      </c>
      <c r="C30" s="30">
        <f>IF(C20=0,"",C20/MBunk_act!C4*1000)</f>
        <v>3.1104154835813786</v>
      </c>
      <c r="D30" s="30">
        <f>IF(D20=0,"",D20/MBunk_act!D4*1000)</f>
        <v>3.0949407796829642</v>
      </c>
      <c r="E30" s="30">
        <f>IF(E20=0,"",E20/MBunk_act!E4*1000)</f>
        <v>3.0795430643611588</v>
      </c>
      <c r="F30" s="30">
        <f>IF(F20=0,"",F20/MBunk_act!F4*1000)</f>
        <v>3.0642219545882177</v>
      </c>
      <c r="G30" s="30">
        <f>IF(G20=0,"",G20/MBunk_act!G4*1000)</f>
        <v>3.048977069242008</v>
      </c>
      <c r="H30" s="30">
        <f>IF(H20=0,"",H20/MBunk_act!H4*1000)</f>
        <v>3.0338080290965257</v>
      </c>
      <c r="I30" s="30">
        <f>IF(I20=0,"",I20/MBunk_act!I4*1000)</f>
        <v>3.5691859165841482</v>
      </c>
      <c r="J30" s="30">
        <f>IF(J20=0,"",J20/MBunk_act!J4*1000)</f>
        <v>4.1990422548048807</v>
      </c>
      <c r="K30" s="30">
        <f>IF(K20=0,"",K20/MBunk_act!K4*1000)</f>
        <v>4.9400497115351536</v>
      </c>
      <c r="L30" s="30">
        <f>IF(L20=0,"",L20/MBunk_act!L4*1000)</f>
        <v>4.9154723497862234</v>
      </c>
      <c r="M30" s="30">
        <f>IF(M20=0,"",M20/MBunk_act!M4*1000)</f>
        <v>4.8428299012672156</v>
      </c>
      <c r="N30" s="30">
        <f>IF(N20=0,"",N20/MBunk_act!N4*1000)</f>
        <v>4.7712609864701641</v>
      </c>
      <c r="O30" s="30">
        <f>IF(O20=0,"",O20/MBunk_act!O4*1000)</f>
        <v>4.7007497403646941</v>
      </c>
      <c r="P30" s="30">
        <f>IF(P20=0,"",P20/MBunk_act!P4*1000)</f>
        <v>4.6312805323790087</v>
      </c>
      <c r="Q30" s="30">
        <f>IF(Q20=0,"",Q20/MBunk_act!Q4*1000)</f>
        <v>4.5628379629349842</v>
      </c>
    </row>
    <row r="31" spans="1:17" ht="11.45" customHeight="1" x14ac:dyDescent="0.25">
      <c r="A31" s="39" t="s">
        <v>39</v>
      </c>
      <c r="B31" s="29">
        <f>IF(B21=0,"",B21/MBunk_act!B5*1000)</f>
        <v>2.2130570994009018</v>
      </c>
      <c r="C31" s="29">
        <f>IF(C21=0,"",C21/MBunk_act!C5*1000)</f>
        <v>2.2009488589009729</v>
      </c>
      <c r="D31" s="29">
        <f>IF(D21=0,"",D21/MBunk_act!D5*1000)</f>
        <v>2.1889068658955364</v>
      </c>
      <c r="E31" s="29">
        <f>IF(E21=0,"",E21/MBunk_act!E5*1000)</f>
        <v>2.1769307579264363</v>
      </c>
      <c r="F31" s="29">
        <f>IF(F21=0,"",F21/MBunk_act!F5*1000)</f>
        <v>2.1650201745186237</v>
      </c>
      <c r="G31" s="29">
        <f>IF(G21=0,"",G21/MBunk_act!G5*1000)</f>
        <v>2.1531747571693081</v>
      </c>
      <c r="H31" s="29">
        <f>IF(H21=0,"",H21/MBunk_act!H5*1000)</f>
        <v>2.1413941493371649</v>
      </c>
      <c r="I31" s="29">
        <f>IF(I21=0,"",I21/MBunk_act!I5*1000)</f>
        <v>2.5605649327942257</v>
      </c>
      <c r="J31" s="29">
        <f>IF(J21=0,"",J21/MBunk_act!J5*1000)</f>
        <v>3.0617870031469718</v>
      </c>
      <c r="K31" s="29">
        <f>IF(K21=0,"",K21/MBunk_act!K5*1000)</f>
        <v>3.6611216269410178</v>
      </c>
      <c r="L31" s="29">
        <f>IF(L21=0,"",L21/MBunk_act!L5*1000)</f>
        <v>3.6410906294712766</v>
      </c>
      <c r="M31" s="29">
        <f>IF(M21=0,"",M21/MBunk_act!M5*1000)</f>
        <v>3.5819444180714788</v>
      </c>
      <c r="N31" s="29">
        <f>IF(N21=0,"",N21/MBunk_act!N5*1000)</f>
        <v>3.5237589831749165</v>
      </c>
      <c r="O31" s="29">
        <f>IF(O21=0,"",O21/MBunk_act!O5*1000)</f>
        <v>3.46651871783962</v>
      </c>
      <c r="P31" s="29">
        <f>IF(P21=0,"",P21/MBunk_act!P5*1000)</f>
        <v>3.4102082686442166</v>
      </c>
      <c r="Q31" s="29">
        <f>IF(Q21=0,"",Q21/MBunk_act!Q5*1000)</f>
        <v>3.3548125315697295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0.45881013267696963</v>
      </c>
      <c r="C34" s="23">
        <f t="shared" si="2"/>
        <v>0.48309382517469035</v>
      </c>
      <c r="D34" s="23">
        <f t="shared" si="2"/>
        <v>0.40900539453467161</v>
      </c>
      <c r="E34" s="23">
        <f t="shared" si="2"/>
        <v>0.41016937183125801</v>
      </c>
      <c r="F34" s="23">
        <f t="shared" si="2"/>
        <v>0.59509905352751036</v>
      </c>
      <c r="G34" s="23">
        <f t="shared" si="2"/>
        <v>0.47958994895450652</v>
      </c>
      <c r="H34" s="23">
        <f t="shared" si="2"/>
        <v>0.65581535511772482</v>
      </c>
      <c r="I34" s="23">
        <f t="shared" si="2"/>
        <v>0.75344369865603866</v>
      </c>
      <c r="J34" s="23">
        <f t="shared" si="2"/>
        <v>0.77281709034671653</v>
      </c>
      <c r="K34" s="23">
        <f t="shared" si="2"/>
        <v>0.63895733855281645</v>
      </c>
      <c r="L34" s="23">
        <f t="shared" si="2"/>
        <v>0.68908740300943405</v>
      </c>
      <c r="M34" s="23">
        <f t="shared" si="2"/>
        <v>0.91233624523319568</v>
      </c>
      <c r="N34" s="23">
        <f t="shared" si="2"/>
        <v>0.87205703693692671</v>
      </c>
      <c r="O34" s="23">
        <f t="shared" si="2"/>
        <v>0.8176480996678781</v>
      </c>
      <c r="P34" s="23">
        <f t="shared" si="2"/>
        <v>0.8490672802224607</v>
      </c>
      <c r="Q34" s="23">
        <f t="shared" si="2"/>
        <v>0.800251595955767</v>
      </c>
    </row>
    <row r="35" spans="1:17" ht="11.45" customHeight="1" x14ac:dyDescent="0.25">
      <c r="A35" s="39" t="s">
        <v>39</v>
      </c>
      <c r="B35" s="22">
        <f t="shared" ref="B35:Q35" si="3">IF(B21=0,0,B21/B$19)</f>
        <v>0.54118986732303032</v>
      </c>
      <c r="C35" s="22">
        <f t="shared" si="3"/>
        <v>0.51690617482530965</v>
      </c>
      <c r="D35" s="22">
        <f t="shared" si="3"/>
        <v>0.59099460546532834</v>
      </c>
      <c r="E35" s="22">
        <f t="shared" si="3"/>
        <v>0.5898306281687421</v>
      </c>
      <c r="F35" s="22">
        <f t="shared" si="3"/>
        <v>0.40490094647248964</v>
      </c>
      <c r="G35" s="22">
        <f t="shared" si="3"/>
        <v>0.52041005104549354</v>
      </c>
      <c r="H35" s="22">
        <f t="shared" si="3"/>
        <v>0.34418464488227518</v>
      </c>
      <c r="I35" s="22">
        <f t="shared" si="3"/>
        <v>0.24655630134396136</v>
      </c>
      <c r="J35" s="22">
        <f t="shared" si="3"/>
        <v>0.22718290965328347</v>
      </c>
      <c r="K35" s="22">
        <f t="shared" si="3"/>
        <v>0.36104266144718344</v>
      </c>
      <c r="L35" s="22">
        <f t="shared" si="3"/>
        <v>0.31091259699056595</v>
      </c>
      <c r="M35" s="22">
        <f t="shared" si="3"/>
        <v>8.7663754766804325E-2</v>
      </c>
      <c r="N35" s="22">
        <f t="shared" si="3"/>
        <v>0.12794296306307329</v>
      </c>
      <c r="O35" s="22">
        <f t="shared" si="3"/>
        <v>0.1823519003321219</v>
      </c>
      <c r="P35" s="22">
        <f t="shared" si="3"/>
        <v>0.15093271977753925</v>
      </c>
      <c r="Q35" s="22">
        <f t="shared" si="3"/>
        <v>0.19974840404423297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25.193999999999992</v>
      </c>
      <c r="C4" s="33">
        <v>615.29757084000005</v>
      </c>
      <c r="D4" s="33">
        <v>648.50726844000008</v>
      </c>
      <c r="E4" s="33">
        <v>592.18643484000006</v>
      </c>
      <c r="F4" s="33">
        <v>638.57450412000003</v>
      </c>
      <c r="G4" s="33">
        <v>822.06239999999946</v>
      </c>
      <c r="H4" s="33">
        <v>622.47549214494006</v>
      </c>
      <c r="I4" s="33">
        <v>563.3675182197361</v>
      </c>
      <c r="J4" s="33">
        <v>652.49645148000013</v>
      </c>
      <c r="K4" s="33">
        <v>867.05320428000016</v>
      </c>
      <c r="L4" s="33">
        <v>796.21320000000026</v>
      </c>
      <c r="M4" s="33">
        <v>678.88470000000132</v>
      </c>
      <c r="N4" s="33">
        <v>760.01969999999858</v>
      </c>
      <c r="O4" s="33">
        <v>759.60989999999913</v>
      </c>
      <c r="P4" s="33">
        <v>734.29319999999916</v>
      </c>
      <c r="Q4" s="33">
        <v>802.11059999999952</v>
      </c>
    </row>
    <row r="5" spans="1:17" ht="11.45" customHeight="1" x14ac:dyDescent="0.25">
      <c r="A5" s="38" t="s">
        <v>21</v>
      </c>
      <c r="B5" s="37">
        <f t="shared" ref="B5:Q5" si="0">B4</f>
        <v>25.193999999999992</v>
      </c>
      <c r="C5" s="37">
        <f t="shared" si="0"/>
        <v>615.29757084000005</v>
      </c>
      <c r="D5" s="37">
        <f t="shared" si="0"/>
        <v>648.50726844000008</v>
      </c>
      <c r="E5" s="37">
        <f t="shared" si="0"/>
        <v>592.18643484000006</v>
      </c>
      <c r="F5" s="37">
        <f t="shared" si="0"/>
        <v>638.57450412000003</v>
      </c>
      <c r="G5" s="37">
        <f t="shared" si="0"/>
        <v>822.06239999999946</v>
      </c>
      <c r="H5" s="37">
        <f t="shared" si="0"/>
        <v>622.47549214494006</v>
      </c>
      <c r="I5" s="37">
        <f t="shared" si="0"/>
        <v>563.3675182197361</v>
      </c>
      <c r="J5" s="37">
        <f t="shared" si="0"/>
        <v>652.49645148000013</v>
      </c>
      <c r="K5" s="37">
        <f t="shared" si="0"/>
        <v>867.05320428000016</v>
      </c>
      <c r="L5" s="37">
        <f t="shared" si="0"/>
        <v>796.21320000000026</v>
      </c>
      <c r="M5" s="37">
        <f t="shared" si="0"/>
        <v>678.88470000000132</v>
      </c>
      <c r="N5" s="37">
        <f t="shared" si="0"/>
        <v>760.01969999999858</v>
      </c>
      <c r="O5" s="37">
        <f t="shared" si="0"/>
        <v>759.60989999999913</v>
      </c>
      <c r="P5" s="37">
        <f t="shared" si="0"/>
        <v>734.29319999999916</v>
      </c>
      <c r="Q5" s="37">
        <f t="shared" si="0"/>
        <v>802.11059999999952</v>
      </c>
    </row>
    <row r="7" spans="1:17" ht="11.45" customHeight="1" x14ac:dyDescent="0.25">
      <c r="A7" s="17" t="s">
        <v>25</v>
      </c>
      <c r="B7" s="28">
        <f t="shared" ref="B7:Q7" si="1">SUM(B8:B9)</f>
        <v>25.193999999999992</v>
      </c>
      <c r="C7" s="28">
        <f t="shared" si="1"/>
        <v>615.29757083999993</v>
      </c>
      <c r="D7" s="28">
        <f t="shared" si="1"/>
        <v>648.50726843999996</v>
      </c>
      <c r="E7" s="28">
        <f t="shared" si="1"/>
        <v>592.18643484000006</v>
      </c>
      <c r="F7" s="28">
        <f t="shared" si="1"/>
        <v>638.57450412000003</v>
      </c>
      <c r="G7" s="28">
        <f t="shared" si="1"/>
        <v>822.06239999999946</v>
      </c>
      <c r="H7" s="28">
        <f t="shared" si="1"/>
        <v>622.47549214494006</v>
      </c>
      <c r="I7" s="28">
        <f t="shared" si="1"/>
        <v>563.3675182197361</v>
      </c>
      <c r="J7" s="28">
        <f t="shared" si="1"/>
        <v>652.49645148000013</v>
      </c>
      <c r="K7" s="28">
        <f t="shared" si="1"/>
        <v>867.05320428000016</v>
      </c>
      <c r="L7" s="28">
        <f t="shared" si="1"/>
        <v>796.21320000000014</v>
      </c>
      <c r="M7" s="28">
        <f t="shared" si="1"/>
        <v>678.8847000000012</v>
      </c>
      <c r="N7" s="28">
        <f t="shared" si="1"/>
        <v>760.01969999999869</v>
      </c>
      <c r="O7" s="28">
        <f t="shared" si="1"/>
        <v>759.60989999999924</v>
      </c>
      <c r="P7" s="28">
        <f t="shared" si="1"/>
        <v>734.29319999999905</v>
      </c>
      <c r="Q7" s="28">
        <f t="shared" si="1"/>
        <v>802.11059999999952</v>
      </c>
    </row>
    <row r="8" spans="1:17" ht="11.45" customHeight="1" x14ac:dyDescent="0.25">
      <c r="A8" s="40" t="s">
        <v>40</v>
      </c>
      <c r="B8" s="27">
        <v>11.55926248266357</v>
      </c>
      <c r="C8" s="27">
        <v>297.24645711779061</v>
      </c>
      <c r="D8" s="27">
        <v>265.24297118690441</v>
      </c>
      <c r="E8" s="27">
        <v>242.89673798531501</v>
      </c>
      <c r="F8" s="27">
        <v>380.01508300861127</v>
      </c>
      <c r="G8" s="27">
        <v>394.25286445341885</v>
      </c>
      <c r="H8" s="27">
        <v>408.22898593311436</v>
      </c>
      <c r="I8" s="27">
        <v>424.4657066301512</v>
      </c>
      <c r="J8" s="27">
        <v>504.26040909433118</v>
      </c>
      <c r="K8" s="27">
        <v>554.01000779044045</v>
      </c>
      <c r="L8" s="27">
        <v>548.66048622983124</v>
      </c>
      <c r="M8" s="27">
        <v>619.37111814426555</v>
      </c>
      <c r="N8" s="27">
        <v>662.78052759569084</v>
      </c>
      <c r="O8" s="27">
        <v>621.09359122390629</v>
      </c>
      <c r="P8" s="27">
        <v>623.46433020984659</v>
      </c>
      <c r="Q8" s="27">
        <v>641.89028778303748</v>
      </c>
    </row>
    <row r="9" spans="1:17" ht="11.45" customHeight="1" x14ac:dyDescent="0.25">
      <c r="A9" s="39" t="s">
        <v>39</v>
      </c>
      <c r="B9" s="26">
        <v>13.634737517336422</v>
      </c>
      <c r="C9" s="26">
        <v>318.05111372220938</v>
      </c>
      <c r="D9" s="26">
        <v>383.26429725309561</v>
      </c>
      <c r="E9" s="26">
        <v>349.28969685468508</v>
      </c>
      <c r="F9" s="26">
        <v>258.55942111138876</v>
      </c>
      <c r="G9" s="26">
        <v>427.80953554658061</v>
      </c>
      <c r="H9" s="26">
        <v>214.24650621182568</v>
      </c>
      <c r="I9" s="26">
        <v>138.9018115895849</v>
      </c>
      <c r="J9" s="26">
        <v>148.23604238566892</v>
      </c>
      <c r="K9" s="26">
        <v>313.0431964895597</v>
      </c>
      <c r="L9" s="26">
        <v>247.55271377016896</v>
      </c>
      <c r="M9" s="26">
        <v>59.51358185573563</v>
      </c>
      <c r="N9" s="26">
        <v>97.23917240430788</v>
      </c>
      <c r="O9" s="26">
        <v>138.51630877609293</v>
      </c>
      <c r="P9" s="26">
        <v>110.82886979015244</v>
      </c>
      <c r="Q9" s="26">
        <v>160.22031221696204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3.1024188000000001</v>
      </c>
      <c r="C14" s="33">
        <f>IF(C4=0,0,C4/MBunk_ene!C4)</f>
        <v>3.1683706016477862</v>
      </c>
      <c r="D14" s="33">
        <f>IF(D4=0,0,D4/MBunk_ene!D4)</f>
        <v>3.1820768814524043</v>
      </c>
      <c r="E14" s="33">
        <f>IF(E4=0,0,E4/MBunk_ene!E4)</f>
        <v>3.1855106769230774</v>
      </c>
      <c r="F14" s="33">
        <f>IF(F4=0,0,F4/MBunk_ene!F4)</f>
        <v>3.1880903850224662</v>
      </c>
      <c r="G14" s="33">
        <f>IF(G4=0,0,G4/MBunk_ene!G4)</f>
        <v>3.1915901857566769</v>
      </c>
      <c r="H14" s="33">
        <f>IF(H4=0,0,H4/MBunk_ene!H4)</f>
        <v>3.1938198673419191</v>
      </c>
      <c r="I14" s="33">
        <f>IF(I4=0,0,I4/MBunk_ene!I4)</f>
        <v>3.1936934139440822</v>
      </c>
      <c r="J14" s="33">
        <f>IF(J4=0,0,J4/MBunk_ene!J4)</f>
        <v>3.2095250933595678</v>
      </c>
      <c r="K14" s="33">
        <f>IF(K4=0,0,K4/MBunk_ene!K4)</f>
        <v>3.2089311779422656</v>
      </c>
      <c r="L14" s="33">
        <f>IF(L4=0,0,L4/MBunk_ene!L4)</f>
        <v>3.2016763597387636</v>
      </c>
      <c r="M14" s="33">
        <f>IF(M4=0,0,M4/MBunk_ene!M4)</f>
        <v>3.1911468080835301</v>
      </c>
      <c r="N14" s="33">
        <f>IF(N4=0,0,N4/MBunk_ene!N4)</f>
        <v>3.1893860679162076</v>
      </c>
      <c r="O14" s="33">
        <f>IF(O4=0,0,O4/MBunk_ene!O4)</f>
        <v>3.1934277832312485</v>
      </c>
      <c r="P14" s="33">
        <f>IF(P4=0,0,P4/MBunk_ene!P4)</f>
        <v>3.1984381707865173</v>
      </c>
      <c r="Q14" s="33">
        <f>IF(Q4=0,0,Q4/MBunk_ene!Q4)</f>
        <v>3.1723754582278487</v>
      </c>
    </row>
    <row r="15" spans="1:17" ht="11.45" customHeight="1" x14ac:dyDescent="0.25">
      <c r="A15" s="38" t="s">
        <v>21</v>
      </c>
      <c r="B15" s="37">
        <f t="shared" ref="B15:Q15" si="2">B14</f>
        <v>3.1024188000000001</v>
      </c>
      <c r="C15" s="37">
        <f t="shared" si="2"/>
        <v>3.1683706016477862</v>
      </c>
      <c r="D15" s="37">
        <f t="shared" si="2"/>
        <v>3.1820768814524043</v>
      </c>
      <c r="E15" s="37">
        <f t="shared" si="2"/>
        <v>3.1855106769230774</v>
      </c>
      <c r="F15" s="37">
        <f t="shared" si="2"/>
        <v>3.1880903850224662</v>
      </c>
      <c r="G15" s="37">
        <f t="shared" si="2"/>
        <v>3.1915901857566769</v>
      </c>
      <c r="H15" s="37">
        <f t="shared" si="2"/>
        <v>3.1938198673419191</v>
      </c>
      <c r="I15" s="37">
        <f t="shared" si="2"/>
        <v>3.1936934139440822</v>
      </c>
      <c r="J15" s="37">
        <f t="shared" si="2"/>
        <v>3.2095250933595678</v>
      </c>
      <c r="K15" s="37">
        <f t="shared" si="2"/>
        <v>3.2089311779422656</v>
      </c>
      <c r="L15" s="37">
        <f t="shared" si="2"/>
        <v>3.2016763597387636</v>
      </c>
      <c r="M15" s="37">
        <f t="shared" si="2"/>
        <v>3.1911468080835301</v>
      </c>
      <c r="N15" s="37">
        <f t="shared" si="2"/>
        <v>3.1893860679162076</v>
      </c>
      <c r="O15" s="37">
        <f t="shared" si="2"/>
        <v>3.1934277832312485</v>
      </c>
      <c r="P15" s="37">
        <f t="shared" si="2"/>
        <v>3.1984381707865173</v>
      </c>
      <c r="Q15" s="37">
        <f t="shared" si="2"/>
        <v>3.1723754582278487</v>
      </c>
    </row>
    <row r="17" spans="1:17" ht="11.45" customHeight="1" x14ac:dyDescent="0.25">
      <c r="A17" s="17" t="s">
        <v>30</v>
      </c>
      <c r="B17" s="25">
        <f>IF(B7=0,"",B7/MBunk_act!B7*100)</f>
        <v>36434.337135590613</v>
      </c>
      <c r="C17" s="25">
        <f>IF(C7=0,"",C7/MBunk_act!C7*100)</f>
        <v>35956.32833303581</v>
      </c>
      <c r="D17" s="25">
        <f>IF(D7=0,"",D7/MBunk_act!D7*100)</f>
        <v>38554.700884060796</v>
      </c>
      <c r="E17" s="25">
        <f>IF(E7=0,"",E7/MBunk_act!E7*100)</f>
        <v>38160.770755880119</v>
      </c>
      <c r="F17" s="25">
        <f>IF(F7=0,"",F7/MBunk_act!F7*100)</f>
        <v>31625.915822169787</v>
      </c>
      <c r="G17" s="25">
        <f>IF(G7=0,"",G7/MBunk_act!G7*100)</f>
        <v>34907.703816157831</v>
      </c>
      <c r="H17" s="25">
        <f>IF(H7=0,"",H7/MBunk_act!H7*100)</f>
        <v>29471.675524723934</v>
      </c>
      <c r="I17" s="25">
        <f>IF(I7=0,"",I7/MBunk_act!I7*100)</f>
        <v>26969.518279830339</v>
      </c>
      <c r="J17" s="25">
        <f>IF(J7=0,"",J7/MBunk_act!J7*100)</f>
        <v>26436.793114068201</v>
      </c>
      <c r="K17" s="25">
        <f>IF(K7=0,"",K7/MBunk_act!K7*100)</f>
        <v>29145.156199664445</v>
      </c>
      <c r="L17" s="25">
        <f>IF(L7=0,"",L7/MBunk_act!L7*100)</f>
        <v>27613.315160136113</v>
      </c>
      <c r="M17" s="25">
        <f>IF(M7=0,"",M7/MBunk_act!M7*100)</f>
        <v>23056.396484733428</v>
      </c>
      <c r="N17" s="25">
        <f>IF(N7=0,"",N7/MBunk_act!N7*100)</f>
        <v>23466.28578847575</v>
      </c>
      <c r="O17" s="25">
        <f>IF(O7=0,"",O7/MBunk_act!O7*100)</f>
        <v>24195.307497966092</v>
      </c>
      <c r="P17" s="25">
        <f>IF(P7=0,"",P7/MBunk_act!P7*100)</f>
        <v>23449.83107781236</v>
      </c>
      <c r="Q17" s="25">
        <f>IF(Q7=0,"",Q7/MBunk_act!Q7*100)</f>
        <v>23866.197313843266</v>
      </c>
    </row>
    <row r="18" spans="1:17" ht="11.45" customHeight="1" x14ac:dyDescent="0.25">
      <c r="A18" s="40" t="s">
        <v>40</v>
      </c>
      <c r="B18" s="30">
        <f>IF(B8=0,"",B8/MBunk_act!B8*100)</f>
        <v>23583.45632809903</v>
      </c>
      <c r="C18" s="30">
        <f>IF(C8=0,"",C8/MBunk_act!C8*100)</f>
        <v>23846.334527658364</v>
      </c>
      <c r="D18" s="30">
        <f>IF(D8=0,"",D8/MBunk_act!D8*100)</f>
        <v>23712.369388889452</v>
      </c>
      <c r="E18" s="30">
        <f>IF(E8=0,"",E8/MBunk_act!E8*100)</f>
        <v>23502.928245763433</v>
      </c>
      <c r="F18" s="30">
        <f>IF(F8=0,"",F8/MBunk_act!F8*100)</f>
        <v>23289.070810655823</v>
      </c>
      <c r="G18" s="30">
        <f>IF(G8=0,"",G8/MBunk_act!G8*100)</f>
        <v>23083.798943034675</v>
      </c>
      <c r="H18" s="30">
        <f>IF(H8=0,"",H8/MBunk_act!H8*100)</f>
        <v>22871.213416120976</v>
      </c>
      <c r="I18" s="30">
        <f>IF(I8=0,"",I8/MBunk_act!I8*100)</f>
        <v>22643.869180866146</v>
      </c>
      <c r="J18" s="30">
        <f>IF(J8=0,"",J8/MBunk_act!J8*100)</f>
        <v>22530.810571620841</v>
      </c>
      <c r="K18" s="30">
        <f>IF(K8=0,"",K8/MBunk_act!K8*100)</f>
        <v>22303.605243244587</v>
      </c>
      <c r="L18" s="30">
        <f>IF(L8=0,"",L8/MBunk_act!L8*100)</f>
        <v>22032.852266964139</v>
      </c>
      <c r="M18" s="30">
        <f>IF(M8=0,"",M8/MBunk_act!M8*100)</f>
        <v>21742.961840535063</v>
      </c>
      <c r="N18" s="30">
        <f>IF(N8=0,"",N8/MBunk_act!N8*100)</f>
        <v>21515.806922350483</v>
      </c>
      <c r="O18" s="30">
        <f>IF(O8=0,"",O8/MBunk_act!O8*100)</f>
        <v>21329.774849599522</v>
      </c>
      <c r="P18" s="30">
        <f>IF(P8=0,"",P8/MBunk_act!P8*100)</f>
        <v>21151.723360553577</v>
      </c>
      <c r="Q18" s="30">
        <f>IF(Q8=0,"",Q8/MBunk_act!Q8*100)</f>
        <v>20771.650456821011</v>
      </c>
    </row>
    <row r="19" spans="1:17" ht="11.45" customHeight="1" x14ac:dyDescent="0.25">
      <c r="A19" s="39" t="s">
        <v>39</v>
      </c>
      <c r="B19" s="29">
        <f>IF(B9=0,"",B9/MBunk_act!B9*100)</f>
        <v>67717.372232437629</v>
      </c>
      <c r="C19" s="29">
        <f>IF(C9=0,"",C9/MBunk_act!C9*100)</f>
        <v>68438.141284762169</v>
      </c>
      <c r="D19" s="29">
        <f>IF(D9=0,"",D9/MBunk_act!D9*100)</f>
        <v>68019.816645171828</v>
      </c>
      <c r="E19" s="29">
        <f>IF(E9=0,"",E9/MBunk_act!E9*100)</f>
        <v>67385.493170131216</v>
      </c>
      <c r="F19" s="29">
        <f>IF(F9=0,"",F9/MBunk_act!F9*100)</f>
        <v>66739.128183597728</v>
      </c>
      <c r="G19" s="29">
        <f>IF(G9=0,"",G9/MBunk_act!G9*100)</f>
        <v>66117.980810165856</v>
      </c>
      <c r="H19" s="29">
        <f>IF(H9=0,"",H9/MBunk_act!H9*100)</f>
        <v>65476.497038392452</v>
      </c>
      <c r="I19" s="29">
        <f>IF(I9=0,"",I9/MBunk_act!I9*100)</f>
        <v>64793.404325326832</v>
      </c>
      <c r="J19" s="29">
        <f>IF(J9=0,"",J9/MBunk_act!J9*100)</f>
        <v>64437.830374438818</v>
      </c>
      <c r="K19" s="29">
        <f>IF(K9=0,"",K9/MBunk_act!K9*100)</f>
        <v>63756.298333132167</v>
      </c>
      <c r="L19" s="29">
        <f>IF(L9=0,"",L9/MBunk_act!L9*100)</f>
        <v>62951.006477040413</v>
      </c>
      <c r="M19" s="29">
        <f>IF(M9=0,"",M9/MBunk_act!M9*100)</f>
        <v>62091.848708072066</v>
      </c>
      <c r="N19" s="29">
        <f>IF(N9=0,"",N9/MBunk_act!N9*100)</f>
        <v>61412.596086786347</v>
      </c>
      <c r="O19" s="29">
        <f>IF(O9=0,"",O9/MBunk_act!O9*100)</f>
        <v>60851.322424239479</v>
      </c>
      <c r="P19" s="29">
        <f>IF(P9=0,"",P9/MBunk_act!P9*100)</f>
        <v>60313.348251222706</v>
      </c>
      <c r="Q19" s="29">
        <f>IF(Q9=0,"",Q9/MBunk_act!Q9*100)</f>
        <v>59200.12420900174</v>
      </c>
    </row>
    <row r="21" spans="1:17" ht="11.45" customHeight="1" x14ac:dyDescent="0.25">
      <c r="A21" s="17" t="s">
        <v>38</v>
      </c>
      <c r="B21" s="25">
        <f>IF(B7=0,"",B7/MBunk_act!B3*1000)</f>
        <v>7.9281307873909128</v>
      </c>
      <c r="C21" s="25">
        <f>IF(C7=0,"",C7/MBunk_act!C3*1000)</f>
        <v>8.1204678254954761</v>
      </c>
      <c r="D21" s="25">
        <f>IF(D7=0,"",D7/MBunk_act!D3*1000)</f>
        <v>7.9126967393598164</v>
      </c>
      <c r="E21" s="25">
        <f>IF(E7=0,"",E7/MBunk_act!E3*1000)</f>
        <v>7.8822425900947328</v>
      </c>
      <c r="F21" s="25">
        <f>IF(F7=0,"",F7/MBunk_act!F3*1000)</f>
        <v>8.3626793993735511</v>
      </c>
      <c r="G21" s="25">
        <f>IF(G7=0,"",G7/MBunk_act!G3*1000)</f>
        <v>7.9991803090945153</v>
      </c>
      <c r="H21" s="25">
        <f>IF(H7=0,"",H7/MBunk_act!H3*1000)</f>
        <v>8.4739573324322706</v>
      </c>
      <c r="I21" s="25">
        <f>IF(I7=0,"",I7/MBunk_act!I3*1000)</f>
        <v>10.389826450230212</v>
      </c>
      <c r="J21" s="25">
        <f>IF(J7=0,"",J7/MBunk_act!J3*1000)</f>
        <v>12.428194298594986</v>
      </c>
      <c r="K21" s="25">
        <f>IF(K7=0,"",K7/MBunk_act!K3*1000)</f>
        <v>14.076877114677316</v>
      </c>
      <c r="L21" s="25">
        <f>IF(L7=0,"",L7/MBunk_act!L3*1000)</f>
        <v>14.193250489915107</v>
      </c>
      <c r="M21" s="25">
        <f>IF(M7=0,"",M7/MBunk_act!M3*1000)</f>
        <v>14.99156187640825</v>
      </c>
      <c r="N21" s="25">
        <f>IF(N7=0,"",N7/MBunk_act!N3*1000)</f>
        <v>14.557987458606483</v>
      </c>
      <c r="O21" s="25">
        <f>IF(O7=0,"",O7/MBunk_act!O3*1000)</f>
        <v>14.096299928616245</v>
      </c>
      <c r="P21" s="25">
        <f>IF(P7=0,"",P7/MBunk_act!P3*1000)</f>
        <v>14.053370420835636</v>
      </c>
      <c r="Q21" s="25">
        <f>IF(Q7=0,"",Q7/MBunk_act!Q3*1000)</f>
        <v>13.503752569706233</v>
      </c>
    </row>
    <row r="22" spans="1:17" ht="11.45" customHeight="1" x14ac:dyDescent="0.25">
      <c r="A22" s="40" t="s">
        <v>40</v>
      </c>
      <c r="B22" s="30">
        <f>IF(B8=0,"",B8/MBunk_act!B4*1000)</f>
        <v>9.6980605294343292</v>
      </c>
      <c r="C22" s="30">
        <f>IF(C8=0,"",C8/MBunk_act!C4*1000)</f>
        <v>9.8549489770893217</v>
      </c>
      <c r="D22" s="30">
        <f>IF(D8=0,"",D8/MBunk_act!D4*1000)</f>
        <v>9.8483395044934401</v>
      </c>
      <c r="E22" s="30">
        <f>IF(E8=0,"",E8/MBunk_act!E4*1000)</f>
        <v>9.809917311566883</v>
      </c>
      <c r="F22" s="30">
        <f>IF(F8=0,"",F8/MBunk_act!F4*1000)</f>
        <v>9.7690165509974438</v>
      </c>
      <c r="G22" s="30">
        <f>IF(G8=0,"",G8/MBunk_act!G4*1000)</f>
        <v>9.7310852907899488</v>
      </c>
      <c r="H22" s="30">
        <f>IF(H8=0,"",H8/MBunk_act!H4*1000)</f>
        <v>9.6894363570299138</v>
      </c>
      <c r="I22" s="30">
        <f>IF(I8=0,"",I8/MBunk_act!I4*1000)</f>
        <v>11.398885554936767</v>
      </c>
      <c r="J22" s="30">
        <f>IF(J8=0,"",J8/MBunk_act!J4*1000)</f>
        <v>13.476931484873402</v>
      </c>
      <c r="K22" s="30">
        <f>IF(K8=0,"",K8/MBunk_act!K4*1000)</f>
        <v>15.852279539929851</v>
      </c>
      <c r="L22" s="30">
        <f>IF(L8=0,"",L8/MBunk_act!L4*1000)</f>
        <v>15.737751619260099</v>
      </c>
      <c r="M22" s="30">
        <f>IF(M8=0,"",M8/MBunk_act!M4*1000)</f>
        <v>15.454181181520349</v>
      </c>
      <c r="N22" s="30">
        <f>IF(N8=0,"",N8/MBunk_act!N4*1000)</f>
        <v>15.217393316640083</v>
      </c>
      <c r="O22" s="30">
        <f>IF(O8=0,"",O8/MBunk_act!O4*1000)</f>
        <v>15.011504822897694</v>
      </c>
      <c r="P22" s="30">
        <f>IF(P8=0,"",P8/MBunk_act!P4*1000)</f>
        <v>14.812864434381524</v>
      </c>
      <c r="Q22" s="30">
        <f>IF(Q8=0,"",Q8/MBunk_act!Q4*1000)</f>
        <v>14.475035173485296</v>
      </c>
    </row>
    <row r="23" spans="1:17" ht="11.45" customHeight="1" x14ac:dyDescent="0.25">
      <c r="A23" s="39" t="s">
        <v>39</v>
      </c>
      <c r="B23" s="29">
        <f>IF(B9=0,"",B9/MBunk_act!B5*1000)</f>
        <v>6.8658299506548248</v>
      </c>
      <c r="C23" s="29">
        <f>IF(C9=0,"",C9/MBunk_act!C5*1000)</f>
        <v>6.9734216602720833</v>
      </c>
      <c r="D23" s="29">
        <f>IF(D9=0,"",D9/MBunk_act!D5*1000)</f>
        <v>6.9652699336186235</v>
      </c>
      <c r="E23" s="29">
        <f>IF(E9=0,"",E9/MBunk_act!E5*1000)</f>
        <v>6.9346361722969094</v>
      </c>
      <c r="F23" s="29">
        <f>IF(F9=0,"",F9/MBunk_act!F5*1000)</f>
        <v>6.9022800017624864</v>
      </c>
      <c r="G23" s="29">
        <f>IF(G9=0,"",G9/MBunk_act!G5*1000)</f>
        <v>6.8720514232005794</v>
      </c>
      <c r="H23" s="29">
        <f>IF(H9=0,"",H9/MBunk_act!H5*1000)</f>
        <v>6.8392271779627869</v>
      </c>
      <c r="I23" s="29">
        <f>IF(I9=0,"",I9/MBunk_act!I5*1000)</f>
        <v>8.1776593618410889</v>
      </c>
      <c r="J23" s="29">
        <f>IF(J9=0,"",J9/MBunk_act!J5*1000)</f>
        <v>9.8268822171223942</v>
      </c>
      <c r="K23" s="29">
        <f>IF(K9=0,"",K9/MBunk_act!K5*1000)</f>
        <v>11.748287334929746</v>
      </c>
      <c r="L23" s="29">
        <f>IF(L9=0,"",L9/MBunk_act!L5*1000)</f>
        <v>11.657593792044521</v>
      </c>
      <c r="M23" s="29">
        <f>IF(M9=0,"",M9/MBunk_act!M5*1000)</f>
        <v>11.430510496461416</v>
      </c>
      <c r="N23" s="29">
        <f>IF(N9=0,"",N9/MBunk_act!N5*1000)</f>
        <v>11.238627807632662</v>
      </c>
      <c r="O23" s="29">
        <f>IF(O9=0,"",O9/MBunk_act!O5*1000)</f>
        <v>11.070077184640205</v>
      </c>
      <c r="P23" s="29">
        <f>IF(P9=0,"",P9/MBunk_act!P5*1000)</f>
        <v>10.907340296763465</v>
      </c>
      <c r="Q23" s="29">
        <f>IF(Q9=0,"",Q9/MBunk_act!Q5*1000)</f>
        <v>10.64272494210705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0.45881013267696968</v>
      </c>
      <c r="C26" s="23">
        <f t="shared" si="4"/>
        <v>0.48309382517469041</v>
      </c>
      <c r="D26" s="23">
        <f t="shared" si="4"/>
        <v>0.40900539453467166</v>
      </c>
      <c r="E26" s="23">
        <f t="shared" si="4"/>
        <v>0.41016937183125801</v>
      </c>
      <c r="F26" s="23">
        <f t="shared" si="4"/>
        <v>0.59509905352751036</v>
      </c>
      <c r="G26" s="23">
        <f t="shared" si="4"/>
        <v>0.47958994895450652</v>
      </c>
      <c r="H26" s="23">
        <f t="shared" si="4"/>
        <v>0.65581535511772482</v>
      </c>
      <c r="I26" s="23">
        <f t="shared" si="4"/>
        <v>0.75344369865603866</v>
      </c>
      <c r="J26" s="23">
        <f t="shared" si="4"/>
        <v>0.77281709034671653</v>
      </c>
      <c r="K26" s="23">
        <f t="shared" si="4"/>
        <v>0.63895733855281656</v>
      </c>
      <c r="L26" s="23">
        <f t="shared" si="4"/>
        <v>0.68908740300943405</v>
      </c>
      <c r="M26" s="23">
        <f t="shared" si="4"/>
        <v>0.91233624523319568</v>
      </c>
      <c r="N26" s="23">
        <f t="shared" si="4"/>
        <v>0.87205703693692671</v>
      </c>
      <c r="O26" s="23">
        <f t="shared" si="4"/>
        <v>0.8176480996678781</v>
      </c>
      <c r="P26" s="23">
        <f t="shared" si="4"/>
        <v>0.8490672802224607</v>
      </c>
      <c r="Q26" s="23">
        <f t="shared" si="4"/>
        <v>0.800251595955767</v>
      </c>
    </row>
    <row r="27" spans="1:17" ht="11.45" customHeight="1" x14ac:dyDescent="0.25">
      <c r="A27" s="39" t="s">
        <v>39</v>
      </c>
      <c r="B27" s="22">
        <f t="shared" ref="B27:Q27" si="5">IF(B9=0,0,B9/B$7)</f>
        <v>0.54118986732303032</v>
      </c>
      <c r="C27" s="22">
        <f t="shared" si="5"/>
        <v>0.51690617482530965</v>
      </c>
      <c r="D27" s="22">
        <f t="shared" si="5"/>
        <v>0.59099460546532845</v>
      </c>
      <c r="E27" s="22">
        <f t="shared" si="5"/>
        <v>0.5898306281687421</v>
      </c>
      <c r="F27" s="22">
        <f t="shared" si="5"/>
        <v>0.40490094647248964</v>
      </c>
      <c r="G27" s="22">
        <f t="shared" si="5"/>
        <v>0.52041005104549354</v>
      </c>
      <c r="H27" s="22">
        <f t="shared" si="5"/>
        <v>0.34418464488227518</v>
      </c>
      <c r="I27" s="22">
        <f t="shared" si="5"/>
        <v>0.24655630134396136</v>
      </c>
      <c r="J27" s="22">
        <f t="shared" si="5"/>
        <v>0.22718290965328347</v>
      </c>
      <c r="K27" s="22">
        <f t="shared" si="5"/>
        <v>0.36104266144718344</v>
      </c>
      <c r="L27" s="22">
        <f t="shared" si="5"/>
        <v>0.310912596990566</v>
      </c>
      <c r="M27" s="22">
        <f t="shared" si="5"/>
        <v>8.7663754766804325E-2</v>
      </c>
      <c r="N27" s="22">
        <f t="shared" si="5"/>
        <v>0.12794296306307329</v>
      </c>
      <c r="O27" s="22">
        <f t="shared" si="5"/>
        <v>0.18235190033212187</v>
      </c>
      <c r="P27" s="22">
        <f t="shared" si="5"/>
        <v>0.15093271977753925</v>
      </c>
      <c r="Q27" s="22">
        <f t="shared" si="5"/>
        <v>0.19974840404423297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2018-07-16T15:43:34Z</dcterms:created>
  <dcterms:modified xsi:type="dcterms:W3CDTF">2018-07-16T15:43:34Z</dcterms:modified>
</cp:coreProperties>
</file>