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4" i="4"/>
  <c r="B5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K25" i="24" l="1"/>
  <c r="I26" i="24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<sst xmlns="http://schemas.openxmlformats.org/spreadsheetml/2006/main" count="86" uniqueCount="58">
  <si>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</si>
  <si>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</si>
  <si>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</si>
  <si>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</si>
  <si>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</si>
  <si>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</si>
  <si>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</si>
  <si>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</si>
  <si>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</si>
  <si>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</si>
  <si>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</si>
  <si>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</si>
  <si>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</si>
  <si>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</si>
  <si>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</si>
  <si>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</si>
  <si>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</si>
  <si>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</si>
  <si>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</si>
  <si>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</si>
  <si>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</si>
  <si>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</si>
  <si>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</si>
  <si>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</si>
  <si>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</si>
  <si>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</si>
  <si>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</si>
  <si>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</si>
  <si>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</si>
  <si>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</si>
  <si>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</si>
  <si>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</si>
  <si>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</si>
  <si>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</si>
  <si>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</si>
  <si>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</si>
  <si>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</si>
  <si>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</si>
  <si>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</si>
  <si>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</si>
  <si>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</si>
  <si>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</si>
  <si>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</si>
  <si>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</si>
  <si>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</si>
  <si>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</si>
  <si>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</si>
  <si>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</si>
  <si>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</si>
  <si>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</si>
  <si>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</si>
  <si>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</si>
  <si>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</si>
  <si>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MT</t>
  </si>
  <si>
    <t>Malta</t>
  </si>
  <si>
    <t>MT - Maritime bunkers</t>
  </si>
  <si>
    <t>MT - Maritime bunkers / energy consumption</t>
  </si>
  <si>
    <t>MT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</si>
</sst>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43297.738912037035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158254.87835237235</v>
      </c>
      <c r="C3" s="25">
        <f t="shared" si="0"/>
        <v>177973.24443322385</v>
      </c>
      <c r="D3" s="25">
        <f t="shared" si="0"/>
        <v>185541.42015434857</v>
      </c>
      <c r="E3" s="25">
        <f t="shared" si="0"/>
        <v>233928.00149018576</v>
      </c>
      <c r="F3" s="25">
        <f t="shared" si="0"/>
        <v>254841.63921448772</v>
      </c>
      <c r="G3" s="25">
        <f t="shared" si="0"/>
        <v>174295.05574172596</v>
      </c>
      <c r="H3" s="25">
        <f t="shared" si="0"/>
        <v>203041.80228101675</v>
      </c>
      <c r="I3" s="25">
        <f t="shared" si="0"/>
        <v>228709.1614878627</v>
      </c>
      <c r="J3" s="25">
        <f t="shared" si="0"/>
        <v>252343.34765757507</v>
      </c>
      <c r="K3" s="25">
        <f t="shared" si="0"/>
        <v>320647.4467615069</v>
      </c>
      <c r="L3" s="25">
        <f t="shared" si="0"/>
        <v>419298.68976665434</v>
      </c>
      <c r="M3" s="25">
        <f t="shared" si="0"/>
        <v>392862.3375674212</v>
      </c>
      <c r="N3" s="25">
        <f t="shared" si="0"/>
        <v>354184.04189896863</v>
      </c>
      <c r="O3" s="25">
        <f t="shared" si="0"/>
        <v>357840.43326909107</v>
      </c>
      <c r="P3" s="25">
        <f t="shared" si="0"/>
        <v>374094.392014949</v>
      </c>
      <c r="Q3" s="25">
        <f t="shared" si="0"/>
        <v>483575.80671843403</v>
      </c>
    </row>
    <row r="4" spans="1:17" ht="11.45" customHeight="1" x14ac:dyDescent="0.25">
      <c r="A4" s="40" t="s">
        <v>40</v>
      </c>
      <c r="B4" s="30">
        <v>5866.2218233303802</v>
      </c>
      <c r="C4" s="30">
        <v>5486.7225523101015</v>
      </c>
      <c r="D4" s="30">
        <v>5609.4528207271123</v>
      </c>
      <c r="E4" s="30">
        <v>5179.7278987926766</v>
      </c>
      <c r="F4" s="30">
        <v>5459.7259504062704</v>
      </c>
      <c r="G4" s="30">
        <v>4950.4786950102352</v>
      </c>
      <c r="H4" s="30">
        <v>5039.8233003409641</v>
      </c>
      <c r="I4" s="30">
        <v>8444.7465191644878</v>
      </c>
      <c r="J4" s="30">
        <v>8675.860562474285</v>
      </c>
      <c r="K4" s="30">
        <v>8266.190369882368</v>
      </c>
      <c r="L4" s="30">
        <v>8443.3915457472704</v>
      </c>
      <c r="M4" s="30">
        <v>7299.113218350627</v>
      </c>
      <c r="N4" s="30">
        <v>7204.9462824356697</v>
      </c>
      <c r="O4" s="30">
        <v>6917.8977540655596</v>
      </c>
      <c r="P4" s="30">
        <v>8189.6091347843212</v>
      </c>
      <c r="Q4" s="30">
        <v>8260.0002263610822</v>
      </c>
    </row>
    <row r="5" spans="1:17" ht="11.45" customHeight="1" x14ac:dyDescent="0.25">
      <c r="A5" s="39" t="s">
        <v>39</v>
      </c>
      <c r="B5" s="29">
        <v>152388.65652904197</v>
      </c>
      <c r="C5" s="29">
        <v>172486.52188091376</v>
      </c>
      <c r="D5" s="29">
        <v>179931.96733362146</v>
      </c>
      <c r="E5" s="29">
        <v>228748.27359139308</v>
      </c>
      <c r="F5" s="29">
        <v>249381.91326408144</v>
      </c>
      <c r="G5" s="29">
        <v>169344.57704671571</v>
      </c>
      <c r="H5" s="29">
        <v>198001.97898067578</v>
      </c>
      <c r="I5" s="29">
        <v>220264.41496869823</v>
      </c>
      <c r="J5" s="29">
        <v>243667.48709510078</v>
      </c>
      <c r="K5" s="29">
        <v>312381.25639162451</v>
      </c>
      <c r="L5" s="29">
        <v>410855.29822090705</v>
      </c>
      <c r="M5" s="29">
        <v>385563.22434907057</v>
      </c>
      <c r="N5" s="29">
        <v>346979.09561653296</v>
      </c>
      <c r="O5" s="29">
        <v>350922.53551502549</v>
      </c>
      <c r="P5" s="29">
        <v>365904.78288016468</v>
      </c>
      <c r="Q5" s="29">
        <v>475315.80649207294</v>
      </c>
    </row>
    <row r="7" spans="1:17" ht="11.45" customHeight="1" x14ac:dyDescent="0.25">
      <c r="A7" s="17" t="s">
        <v>27</v>
      </c>
      <c r="B7" s="16">
        <f t="shared" ref="B7:Q7" si="1">SUM(B8:B9)</f>
        <v>4.5360703334222006</v>
      </c>
      <c r="C7" s="16">
        <f t="shared" si="1"/>
        <v>4.9953802727138799</v>
      </c>
      <c r="D7" s="16">
        <f t="shared" si="1"/>
        <v>5.1699820333133752</v>
      </c>
      <c r="E7" s="16">
        <f t="shared" si="1"/>
        <v>6.3514324492739238</v>
      </c>
      <c r="F7" s="16">
        <f t="shared" si="1"/>
        <v>6.866462705751152</v>
      </c>
      <c r="G7" s="16">
        <f t="shared" si="1"/>
        <v>4.7509018176836069</v>
      </c>
      <c r="H7" s="16">
        <f t="shared" si="1"/>
        <v>5.453421598685475</v>
      </c>
      <c r="I7" s="16">
        <f t="shared" si="1"/>
        <v>6.2921505845092316</v>
      </c>
      <c r="J7" s="16">
        <f t="shared" si="1"/>
        <v>6.8594479587860748</v>
      </c>
      <c r="K7" s="16">
        <f t="shared" si="1"/>
        <v>8.4828140630479112</v>
      </c>
      <c r="L7" s="16">
        <f t="shared" si="1"/>
        <v>10.871941366502309</v>
      </c>
      <c r="M7" s="16">
        <f t="shared" si="1"/>
        <v>10.086769032016123</v>
      </c>
      <c r="N7" s="16">
        <f t="shared" si="1"/>
        <v>9.0813491308585199</v>
      </c>
      <c r="O7" s="16">
        <f t="shared" si="1"/>
        <v>9.0979773480145951</v>
      </c>
      <c r="P7" s="16">
        <f t="shared" si="1"/>
        <v>9.5176642732954608</v>
      </c>
      <c r="Q7" s="16">
        <f t="shared" si="1"/>
        <v>12.081243036000521</v>
      </c>
    </row>
    <row r="8" spans="1:17" ht="11.45" customHeight="1" x14ac:dyDescent="0.25">
      <c r="A8" s="40" t="s">
        <v>40</v>
      </c>
      <c r="B8" s="35">
        <v>0.55825946172051288</v>
      </c>
      <c r="C8" s="35">
        <v>0.51957224389104861</v>
      </c>
      <c r="D8" s="35">
        <v>0.52857762348928572</v>
      </c>
      <c r="E8" s="35">
        <v>0.48568037130064118</v>
      </c>
      <c r="F8" s="35">
        <v>0.50941271564622781</v>
      </c>
      <c r="G8" s="35">
        <v>0.45962269484033985</v>
      </c>
      <c r="H8" s="35">
        <v>0.4656127996553342</v>
      </c>
      <c r="I8" s="35">
        <v>0.77633926155789146</v>
      </c>
      <c r="J8" s="35">
        <v>0.79365695605068798</v>
      </c>
      <c r="K8" s="35">
        <v>0.75245580655676947</v>
      </c>
      <c r="L8" s="35">
        <v>0.76479995885391927</v>
      </c>
      <c r="M8" s="35">
        <v>0.65789465539856273</v>
      </c>
      <c r="N8" s="35">
        <v>0.646208009886034</v>
      </c>
      <c r="O8" s="35">
        <v>0.61740630483054104</v>
      </c>
      <c r="P8" s="35">
        <v>0.72730308117364606</v>
      </c>
      <c r="Q8" s="35">
        <v>0.72994080722938826</v>
      </c>
    </row>
    <row r="9" spans="1:17" ht="11.45" customHeight="1" x14ac:dyDescent="0.25">
      <c r="A9" s="39" t="s">
        <v>39</v>
      </c>
      <c r="B9" s="34">
        <v>3.9778108717016876</v>
      </c>
      <c r="C9" s="34">
        <v>4.475808028822831</v>
      </c>
      <c r="D9" s="34">
        <v>4.6414044098240899</v>
      </c>
      <c r="E9" s="34">
        <v>5.8657520779732826</v>
      </c>
      <c r="F9" s="34">
        <v>6.3570499901049242</v>
      </c>
      <c r="G9" s="34">
        <v>4.2912791228432674</v>
      </c>
      <c r="H9" s="34">
        <v>4.987808799030141</v>
      </c>
      <c r="I9" s="34">
        <v>5.5158113229513406</v>
      </c>
      <c r="J9" s="34">
        <v>6.065791002735387</v>
      </c>
      <c r="K9" s="34">
        <v>7.7303582564911419</v>
      </c>
      <c r="L9" s="34">
        <v>10.10714140764839</v>
      </c>
      <c r="M9" s="34">
        <v>9.4288743766175607</v>
      </c>
      <c r="N9" s="34">
        <v>8.4351411209724851</v>
      </c>
      <c r="O9" s="34">
        <v>8.4805710431840549</v>
      </c>
      <c r="P9" s="34">
        <v>8.7903611921218143</v>
      </c>
      <c r="Q9" s="34">
        <v>11.351302228771132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34888.100650983135</v>
      </c>
      <c r="C13" s="25">
        <f t="shared" si="2"/>
        <v>35627.56681515558</v>
      </c>
      <c r="D13" s="25">
        <f t="shared" si="2"/>
        <v>35888.213722753972</v>
      </c>
      <c r="E13" s="25">
        <f t="shared" si="2"/>
        <v>36830.746978491079</v>
      </c>
      <c r="F13" s="25">
        <f t="shared" si="2"/>
        <v>37113.96247751257</v>
      </c>
      <c r="G13" s="25">
        <f t="shared" si="2"/>
        <v>36686.730736672398</v>
      </c>
      <c r="H13" s="25">
        <f t="shared" si="2"/>
        <v>37232.001708791257</v>
      </c>
      <c r="I13" s="25">
        <f t="shared" si="2"/>
        <v>36348.329305869804</v>
      </c>
      <c r="J13" s="25">
        <f t="shared" si="2"/>
        <v>36787.704954355046</v>
      </c>
      <c r="K13" s="25">
        <f t="shared" si="2"/>
        <v>37799.655206198979</v>
      </c>
      <c r="L13" s="25">
        <f t="shared" si="2"/>
        <v>38567.048481199636</v>
      </c>
      <c r="M13" s="25">
        <f t="shared" si="2"/>
        <v>38948.283272914065</v>
      </c>
      <c r="N13" s="25">
        <f t="shared" si="2"/>
        <v>39001.258160579637</v>
      </c>
      <c r="O13" s="25">
        <f t="shared" si="2"/>
        <v>39331.866807426239</v>
      </c>
      <c r="P13" s="25">
        <f t="shared" si="2"/>
        <v>39305.27294018746</v>
      </c>
      <c r="Q13" s="25">
        <f t="shared" si="2"/>
        <v>40026.991037051528</v>
      </c>
    </row>
    <row r="14" spans="1:17" ht="11.45" customHeight="1" x14ac:dyDescent="0.25">
      <c r="A14" s="40" t="s">
        <v>40</v>
      </c>
      <c r="B14" s="30">
        <f t="shared" ref="B14:Q14" si="3">IF(B4=0,"",B4/B8)</f>
        <v>10508.056245479716</v>
      </c>
      <c r="C14" s="30">
        <f t="shared" si="3"/>
        <v>10560.076325902883</v>
      </c>
      <c r="D14" s="30">
        <f t="shared" si="3"/>
        <v>10612.353931476662</v>
      </c>
      <c r="E14" s="30">
        <f t="shared" si="3"/>
        <v>10664.890337078028</v>
      </c>
      <c r="F14" s="30">
        <f t="shared" si="3"/>
        <v>10717.686823895245</v>
      </c>
      <c r="G14" s="30">
        <f t="shared" si="3"/>
        <v>10770.744679459081</v>
      </c>
      <c r="H14" s="30">
        <f t="shared" si="3"/>
        <v>10824.065197674225</v>
      </c>
      <c r="I14" s="30">
        <f t="shared" si="3"/>
        <v>10877.649678850828</v>
      </c>
      <c r="J14" s="30">
        <f t="shared" si="3"/>
        <v>10931.499429736226</v>
      </c>
      <c r="K14" s="30">
        <f t="shared" si="3"/>
        <v>10985.615763546799</v>
      </c>
      <c r="L14" s="30">
        <f t="shared" si="3"/>
        <v>11040.000000000002</v>
      </c>
      <c r="M14" s="30">
        <f t="shared" si="3"/>
        <v>11094.653465346533</v>
      </c>
      <c r="N14" s="30">
        <f t="shared" si="3"/>
        <v>11149.577492402706</v>
      </c>
      <c r="O14" s="30">
        <f t="shared" si="3"/>
        <v>11204.773420582915</v>
      </c>
      <c r="P14" s="30">
        <f t="shared" si="3"/>
        <v>11260.242595932334</v>
      </c>
      <c r="Q14" s="30">
        <f t="shared" si="3"/>
        <v>11315.986371159721</v>
      </c>
    </row>
    <row r="15" spans="1:17" ht="11.45" customHeight="1" x14ac:dyDescent="0.25">
      <c r="A15" s="39" t="s">
        <v>39</v>
      </c>
      <c r="B15" s="29">
        <f t="shared" ref="B15:Q15" si="4">IF(B5=0,"",B5/B9)</f>
        <v>38309.678726341976</v>
      </c>
      <c r="C15" s="29">
        <f t="shared" si="4"/>
        <v>38537.515632965813</v>
      </c>
      <c r="D15" s="29">
        <f t="shared" si="4"/>
        <v>38766.707540668904</v>
      </c>
      <c r="E15" s="29">
        <f t="shared" si="4"/>
        <v>38997.262507969739</v>
      </c>
      <c r="F15" s="29">
        <f t="shared" si="4"/>
        <v>39229.18864131275</v>
      </c>
      <c r="G15" s="29">
        <f t="shared" si="4"/>
        <v>39462.494095353388</v>
      </c>
      <c r="H15" s="29">
        <f t="shared" si="4"/>
        <v>39697.187073244757</v>
      </c>
      <c r="I15" s="29">
        <f t="shared" si="4"/>
        <v>39933.275826926132</v>
      </c>
      <c r="J15" s="29">
        <f t="shared" si="4"/>
        <v>40170.768657413049</v>
      </c>
      <c r="K15" s="29">
        <f t="shared" si="4"/>
        <v>40409.673915089195</v>
      </c>
      <c r="L15" s="29">
        <f t="shared" si="4"/>
        <v>40650</v>
      </c>
      <c r="M15" s="29">
        <f t="shared" si="4"/>
        <v>40891.755362147953</v>
      </c>
      <c r="N15" s="29">
        <f t="shared" si="4"/>
        <v>41134.948501789833</v>
      </c>
      <c r="O15" s="29">
        <f t="shared" si="4"/>
        <v>41379.587969735425</v>
      </c>
      <c r="P15" s="29">
        <f t="shared" si="4"/>
        <v>41625.682367648275</v>
      </c>
      <c r="Q15" s="29">
        <f t="shared" si="4"/>
        <v>41873.240348348088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3.7068189520632504E-2</v>
      </c>
      <c r="C18" s="36">
        <f t="shared" si="6"/>
        <v>3.0828917963389366E-2</v>
      </c>
      <c r="D18" s="36">
        <f t="shared" si="6"/>
        <v>3.0232887169132961E-2</v>
      </c>
      <c r="E18" s="36">
        <f t="shared" si="6"/>
        <v>2.2142402216905988E-2</v>
      </c>
      <c r="F18" s="36">
        <f t="shared" si="6"/>
        <v>2.14239947884305E-2</v>
      </c>
      <c r="G18" s="36">
        <f t="shared" si="6"/>
        <v>2.840286360357782E-2</v>
      </c>
      <c r="H18" s="36">
        <f t="shared" si="6"/>
        <v>2.4821604436734056E-2</v>
      </c>
      <c r="I18" s="36">
        <f t="shared" si="6"/>
        <v>3.69235165929837E-2</v>
      </c>
      <c r="J18" s="36">
        <f t="shared" si="6"/>
        <v>3.4381174074964146E-2</v>
      </c>
      <c r="K18" s="36">
        <f t="shared" si="6"/>
        <v>2.5779685612250157E-2</v>
      </c>
      <c r="L18" s="36">
        <f t="shared" si="6"/>
        <v>2.0136937586058608E-2</v>
      </c>
      <c r="M18" s="36">
        <f t="shared" si="6"/>
        <v>1.8579315247030995E-2</v>
      </c>
      <c r="N18" s="36">
        <f t="shared" si="6"/>
        <v>2.0342379752080666E-2</v>
      </c>
      <c r="O18" s="36">
        <f t="shared" si="6"/>
        <v>1.9332353504231861E-2</v>
      </c>
      <c r="P18" s="36">
        <f t="shared" si="6"/>
        <v>2.1891825457936991E-2</v>
      </c>
      <c r="Q18" s="36">
        <f t="shared" si="6"/>
        <v>1.7081086587879147E-2</v>
      </c>
    </row>
    <row r="19" spans="1:17" ht="11.45" customHeight="1" x14ac:dyDescent="0.25">
      <c r="A19" s="39" t="s">
        <v>39</v>
      </c>
      <c r="B19" s="18">
        <f t="shared" ref="B19:Q19" si="7">IF(B5=0,0,B5/B$3)</f>
        <v>0.96293181047936749</v>
      </c>
      <c r="C19" s="18">
        <f t="shared" si="7"/>
        <v>0.96917108203661073</v>
      </c>
      <c r="D19" s="18">
        <f t="shared" si="7"/>
        <v>0.96976711283086703</v>
      </c>
      <c r="E19" s="18">
        <f t="shared" si="7"/>
        <v>0.977857597783094</v>
      </c>
      <c r="F19" s="18">
        <f t="shared" si="7"/>
        <v>0.9785760052115694</v>
      </c>
      <c r="G19" s="18">
        <f t="shared" si="7"/>
        <v>0.97159713639642209</v>
      </c>
      <c r="H19" s="18">
        <f t="shared" si="7"/>
        <v>0.97517839556326591</v>
      </c>
      <c r="I19" s="18">
        <f t="shared" si="7"/>
        <v>0.96307648340701635</v>
      </c>
      <c r="J19" s="18">
        <f t="shared" si="7"/>
        <v>0.96561882592503578</v>
      </c>
      <c r="K19" s="18">
        <f t="shared" si="7"/>
        <v>0.97422031438774981</v>
      </c>
      <c r="L19" s="18">
        <f t="shared" si="7"/>
        <v>0.97986306241394139</v>
      </c>
      <c r="M19" s="18">
        <f t="shared" si="7"/>
        <v>0.98142068475296895</v>
      </c>
      <c r="N19" s="18">
        <f t="shared" si="7"/>
        <v>0.97965762024791936</v>
      </c>
      <c r="O19" s="18">
        <f t="shared" si="7"/>
        <v>0.9806676464957681</v>
      </c>
      <c r="P19" s="18">
        <f t="shared" si="7"/>
        <v>0.978108174542063</v>
      </c>
      <c r="Q19" s="18">
        <f t="shared" si="7"/>
        <v>0.98291891341212079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0.12307116527872236</v>
      </c>
      <c r="C22" s="36">
        <f t="shared" si="9"/>
        <v>0.1040105488523252</v>
      </c>
      <c r="D22" s="36">
        <f t="shared" si="9"/>
        <v>0.10223974088949146</v>
      </c>
      <c r="E22" s="36">
        <f t="shared" si="9"/>
        <v>7.6467848029488639E-2</v>
      </c>
      <c r="F22" s="36">
        <f t="shared" si="9"/>
        <v>7.4188521437618574E-2</v>
      </c>
      <c r="G22" s="36">
        <f t="shared" si="9"/>
        <v>9.6744305076891204E-2</v>
      </c>
      <c r="H22" s="36">
        <f t="shared" si="9"/>
        <v>8.5379938306542863E-2</v>
      </c>
      <c r="I22" s="36">
        <f t="shared" si="9"/>
        <v>0.1233821808825072</v>
      </c>
      <c r="J22" s="36">
        <f t="shared" si="9"/>
        <v>0.11570274471345977</v>
      </c>
      <c r="K22" s="36">
        <f t="shared" si="9"/>
        <v>8.8703560040830229E-2</v>
      </c>
      <c r="L22" s="36">
        <f t="shared" si="9"/>
        <v>7.0346218129022947E-2</v>
      </c>
      <c r="M22" s="36">
        <f t="shared" si="9"/>
        <v>6.522352730694618E-2</v>
      </c>
      <c r="N22" s="36">
        <f t="shared" si="9"/>
        <v>7.1157710222835985E-2</v>
      </c>
      <c r="O22" s="36">
        <f t="shared" si="9"/>
        <v>6.7861930318531119E-2</v>
      </c>
      <c r="P22" s="36">
        <f t="shared" si="9"/>
        <v>7.6416131131490275E-2</v>
      </c>
      <c r="Q22" s="36">
        <f t="shared" si="9"/>
        <v>6.0419346341619017E-2</v>
      </c>
    </row>
    <row r="23" spans="1:17" ht="11.45" customHeight="1" x14ac:dyDescent="0.25">
      <c r="A23" s="39" t="s">
        <v>39</v>
      </c>
      <c r="B23" s="18">
        <f t="shared" ref="B23:Q23" si="10">IF(B9=0,0,B9/B$7)</f>
        <v>0.87692883472127758</v>
      </c>
      <c r="C23" s="18">
        <f t="shared" si="10"/>
        <v>0.8959894511476747</v>
      </c>
      <c r="D23" s="18">
        <f t="shared" si="10"/>
        <v>0.89776025911050861</v>
      </c>
      <c r="E23" s="18">
        <f t="shared" si="10"/>
        <v>0.92353215197051131</v>
      </c>
      <c r="F23" s="18">
        <f t="shared" si="10"/>
        <v>0.92581147856238144</v>
      </c>
      <c r="G23" s="18">
        <f t="shared" si="10"/>
        <v>0.90325569492310886</v>
      </c>
      <c r="H23" s="18">
        <f t="shared" si="10"/>
        <v>0.91462006169345711</v>
      </c>
      <c r="I23" s="18">
        <f t="shared" si="10"/>
        <v>0.87661781911749281</v>
      </c>
      <c r="J23" s="18">
        <f t="shared" si="10"/>
        <v>0.88429725528654024</v>
      </c>
      <c r="K23" s="18">
        <f t="shared" si="10"/>
        <v>0.91129643995916976</v>
      </c>
      <c r="L23" s="18">
        <f t="shared" si="10"/>
        <v>0.92965378187097714</v>
      </c>
      <c r="M23" s="18">
        <f t="shared" si="10"/>
        <v>0.93477647269305386</v>
      </c>
      <c r="N23" s="18">
        <f t="shared" si="10"/>
        <v>0.92884228977716388</v>
      </c>
      <c r="O23" s="18">
        <f t="shared" si="10"/>
        <v>0.93213806968146895</v>
      </c>
      <c r="P23" s="18">
        <f t="shared" si="10"/>
        <v>0.92358386886850963</v>
      </c>
      <c r="Q23" s="18">
        <f t="shared" si="10"/>
        <v>0.93958065365838095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652.78972007260893</v>
      </c>
      <c r="C4" s="33">
        <v>718.69999999999993</v>
      </c>
      <c r="D4" s="33">
        <v>736.8</v>
      </c>
      <c r="E4" s="33">
        <v>908</v>
      </c>
      <c r="F4" s="33">
        <v>972.6</v>
      </c>
      <c r="G4" s="33">
        <v>658.13986815706494</v>
      </c>
      <c r="H4" s="33">
        <v>752.1</v>
      </c>
      <c r="I4" s="33">
        <v>841.69999999999993</v>
      </c>
      <c r="J4" s="33">
        <v>911.80000000000007</v>
      </c>
      <c r="K4" s="33">
        <v>1131.9000000000001</v>
      </c>
      <c r="L4" s="33">
        <v>1449.436323683959</v>
      </c>
      <c r="M4" s="33">
        <v>1334.3364860991701</v>
      </c>
      <c r="N4" s="33">
        <v>1185.22499283462</v>
      </c>
      <c r="O4" s="33">
        <v>1177.0803477596301</v>
      </c>
      <c r="P4" s="33">
        <v>1213.21773191937</v>
      </c>
      <c r="Q4" s="33">
        <v>1536.6628451323199</v>
      </c>
    </row>
    <row r="5" spans="1:17" ht="11.45" customHeight="1" x14ac:dyDescent="0.25">
      <c r="A5" s="31" t="s">
        <v>29</v>
      </c>
      <c r="B5" s="15">
        <v>652.78972007260893</v>
      </c>
      <c r="C5" s="15">
        <v>718.69999999999993</v>
      </c>
      <c r="D5" s="15">
        <v>736.8</v>
      </c>
      <c r="E5" s="15">
        <v>908</v>
      </c>
      <c r="F5" s="15">
        <v>972.6</v>
      </c>
      <c r="G5" s="15">
        <v>658.13986815706494</v>
      </c>
      <c r="H5" s="15">
        <v>752.1</v>
      </c>
      <c r="I5" s="15">
        <v>841.69999999999993</v>
      </c>
      <c r="J5" s="15">
        <v>911.80000000000007</v>
      </c>
      <c r="K5" s="15">
        <v>1131.9000000000001</v>
      </c>
      <c r="L5" s="15">
        <v>1449.436323683959</v>
      </c>
      <c r="M5" s="15">
        <v>1334.3364860991701</v>
      </c>
      <c r="N5" s="15">
        <v>1185.22499283462</v>
      </c>
      <c r="O5" s="15">
        <v>1177.0803477596301</v>
      </c>
      <c r="P5" s="15">
        <v>1213.21773191937</v>
      </c>
      <c r="Q5" s="15">
        <v>1536.6628451323199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131.15028183815801</v>
      </c>
      <c r="C9" s="15">
        <v>116.8</v>
      </c>
      <c r="D9" s="15">
        <v>144.5</v>
      </c>
      <c r="E9" s="15">
        <v>147.5</v>
      </c>
      <c r="F9" s="15">
        <v>184.4</v>
      </c>
      <c r="G9" s="15">
        <v>153.69733447979399</v>
      </c>
      <c r="H9" s="15">
        <v>187.5</v>
      </c>
      <c r="I9" s="15">
        <v>184.4</v>
      </c>
      <c r="J9" s="15">
        <v>231.6</v>
      </c>
      <c r="K9" s="15">
        <v>363.8</v>
      </c>
      <c r="L9" s="15">
        <v>261.89452565204903</v>
      </c>
      <c r="M9" s="15">
        <v>228.0022929206084</v>
      </c>
      <c r="N9" s="15">
        <v>226.97525556510845</v>
      </c>
      <c r="O9" s="15">
        <v>178.70449985669291</v>
      </c>
      <c r="P9" s="15">
        <v>190.00191076717408</v>
      </c>
      <c r="Q9" s="15">
        <v>266.00267507404146</v>
      </c>
    </row>
    <row r="10" spans="1:17" ht="11.45" customHeight="1" x14ac:dyDescent="0.25">
      <c r="A10" s="14" t="s">
        <v>36</v>
      </c>
      <c r="B10" s="15">
        <v>521.63943823445095</v>
      </c>
      <c r="C10" s="15">
        <v>601.9</v>
      </c>
      <c r="D10" s="15">
        <v>592.29999999999995</v>
      </c>
      <c r="E10" s="15">
        <v>760.5</v>
      </c>
      <c r="F10" s="15">
        <v>788.2</v>
      </c>
      <c r="G10" s="15">
        <v>504.442533677271</v>
      </c>
      <c r="H10" s="15">
        <v>564.6</v>
      </c>
      <c r="I10" s="15">
        <v>657.3</v>
      </c>
      <c r="J10" s="15">
        <v>680.2</v>
      </c>
      <c r="K10" s="15">
        <v>768.1</v>
      </c>
      <c r="L10" s="15">
        <v>1187.54179803191</v>
      </c>
      <c r="M10" s="15">
        <v>1106.3341931785617</v>
      </c>
      <c r="N10" s="15">
        <v>958.24973726951157</v>
      </c>
      <c r="O10" s="15">
        <v>998.37584790293715</v>
      </c>
      <c r="P10" s="15">
        <v>1023.2158211521959</v>
      </c>
      <c r="Q10" s="15">
        <v>1270.6601700582785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652.78972007260893</v>
      </c>
      <c r="C19" s="28">
        <f t="shared" si="0"/>
        <v>718.69999999999993</v>
      </c>
      <c r="D19" s="28">
        <f t="shared" si="0"/>
        <v>736.8</v>
      </c>
      <c r="E19" s="28">
        <f t="shared" si="0"/>
        <v>908</v>
      </c>
      <c r="F19" s="28">
        <f t="shared" si="0"/>
        <v>972.6</v>
      </c>
      <c r="G19" s="28">
        <f t="shared" si="0"/>
        <v>658.13986815706494</v>
      </c>
      <c r="H19" s="28">
        <f t="shared" si="0"/>
        <v>752.1</v>
      </c>
      <c r="I19" s="28">
        <f t="shared" si="0"/>
        <v>841.69999999999993</v>
      </c>
      <c r="J19" s="28">
        <f t="shared" si="0"/>
        <v>911.80000000000007</v>
      </c>
      <c r="K19" s="28">
        <f t="shared" si="0"/>
        <v>1131.9000000000001</v>
      </c>
      <c r="L19" s="28">
        <f t="shared" si="0"/>
        <v>1449.436323683959</v>
      </c>
      <c r="M19" s="28">
        <f t="shared" si="0"/>
        <v>1334.3364860991701</v>
      </c>
      <c r="N19" s="28">
        <f t="shared" si="0"/>
        <v>1185.22499283462</v>
      </c>
      <c r="O19" s="28">
        <f t="shared" si="0"/>
        <v>1177.0803477596301</v>
      </c>
      <c r="P19" s="28">
        <f t="shared" si="0"/>
        <v>1213.21773191937</v>
      </c>
      <c r="Q19" s="28">
        <f t="shared" si="0"/>
        <v>1536.6628451323199</v>
      </c>
    </row>
    <row r="20" spans="1:17" ht="11.45" customHeight="1" x14ac:dyDescent="0.25">
      <c r="A20" s="40" t="s">
        <v>40</v>
      </c>
      <c r="B20" s="27">
        <v>42.605186880213282</v>
      </c>
      <c r="C20" s="27">
        <v>39.260059266474883</v>
      </c>
      <c r="D20" s="27">
        <v>39.545075455451013</v>
      </c>
      <c r="E20" s="27">
        <v>35.975994871044286</v>
      </c>
      <c r="F20" s="27">
        <v>37.360326961608067</v>
      </c>
      <c r="G20" s="27">
        <v>33.374977220265507</v>
      </c>
      <c r="H20" s="27">
        <v>33.475189942887951</v>
      </c>
      <c r="I20" s="27">
        <v>55.262218515124296</v>
      </c>
      <c r="J20" s="27">
        <v>55.935589425537572</v>
      </c>
      <c r="K20" s="27">
        <v>52.506735286227929</v>
      </c>
      <c r="L20" s="27">
        <v>52.839719097764259</v>
      </c>
      <c r="M20" s="27">
        <v>45.003638636414422</v>
      </c>
      <c r="N20" s="27">
        <v>43.766541929448074</v>
      </c>
      <c r="O20" s="27">
        <v>41.40183431493984</v>
      </c>
      <c r="P20" s="27">
        <v>48.288373423178136</v>
      </c>
      <c r="Q20" s="27">
        <v>47.983665274715854</v>
      </c>
    </row>
    <row r="21" spans="1:17" ht="11.45" customHeight="1" x14ac:dyDescent="0.25">
      <c r="A21" s="39" t="s">
        <v>39</v>
      </c>
      <c r="B21" s="26">
        <v>610.18453319239563</v>
      </c>
      <c r="C21" s="26">
        <v>679.43994073352508</v>
      </c>
      <c r="D21" s="26">
        <v>697.25492454454889</v>
      </c>
      <c r="E21" s="26">
        <v>872.02400512895576</v>
      </c>
      <c r="F21" s="26">
        <v>935.23967303839197</v>
      </c>
      <c r="G21" s="26">
        <v>624.76489093679947</v>
      </c>
      <c r="H21" s="26">
        <v>718.62481005711209</v>
      </c>
      <c r="I21" s="26">
        <v>786.43778148487559</v>
      </c>
      <c r="J21" s="26">
        <v>855.86441057446245</v>
      </c>
      <c r="K21" s="26">
        <v>1079.3932647137722</v>
      </c>
      <c r="L21" s="26">
        <v>1396.5966045861949</v>
      </c>
      <c r="M21" s="26">
        <v>1289.3328474627556</v>
      </c>
      <c r="N21" s="26">
        <v>1141.458450905172</v>
      </c>
      <c r="O21" s="26">
        <v>1135.6785134446902</v>
      </c>
      <c r="P21" s="26">
        <v>1164.9293584961918</v>
      </c>
      <c r="Q21" s="26">
        <v>1488.6791798576041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14391.08461927479</v>
      </c>
      <c r="C25" s="25">
        <f>IF(C19=0,"",C19/MBunk_act!C7*100)</f>
        <v>14387.293074077545</v>
      </c>
      <c r="D25" s="25">
        <f>IF(D19=0,"",D19/MBunk_act!D7*100)</f>
        <v>14251.500203527676</v>
      </c>
      <c r="E25" s="25">
        <f>IF(E19=0,"",E19/MBunk_act!E7*100)</f>
        <v>14295.987672887866</v>
      </c>
      <c r="F25" s="25">
        <f>IF(F19=0,"",F19/MBunk_act!F7*100)</f>
        <v>14164.49839864969</v>
      </c>
      <c r="G25" s="25">
        <f>IF(G19=0,"",G19/MBunk_act!G7*100)</f>
        <v>13852.946101882477</v>
      </c>
      <c r="H25" s="25">
        <f>IF(H19=0,"",H19/MBunk_act!H7*100)</f>
        <v>13791.341571341021</v>
      </c>
      <c r="I25" s="25">
        <f>IF(I19=0,"",I19/MBunk_act!I7*100)</f>
        <v>13376.984366397675</v>
      </c>
      <c r="J25" s="25">
        <f>IF(J19=0,"",J19/MBunk_act!J7*100)</f>
        <v>13292.614879191566</v>
      </c>
      <c r="K25" s="25">
        <f>IF(K19=0,"",K19/MBunk_act!K7*100)</f>
        <v>13343.449374078389</v>
      </c>
      <c r="L25" s="25">
        <f>IF(L19=0,"",L19/MBunk_act!L7*100)</f>
        <v>13331.899748372794</v>
      </c>
      <c r="M25" s="25">
        <f>IF(M19=0,"",M19/MBunk_act!M7*100)</f>
        <v>13228.581737758555</v>
      </c>
      <c r="N25" s="25">
        <f>IF(N19=0,"",N19/MBunk_act!N7*100)</f>
        <v>13051.199505227842</v>
      </c>
      <c r="O25" s="25">
        <f>IF(O19=0,"",O19/MBunk_act!O7*100)</f>
        <v>12937.82455961487</v>
      </c>
      <c r="P25" s="25">
        <f>IF(P19=0,"",P19/MBunk_act!P7*100)</f>
        <v>12747.011210758932</v>
      </c>
      <c r="Q25" s="25">
        <f>IF(Q19=0,"",Q19/MBunk_act!Q7*100)</f>
        <v>12719.410085148244</v>
      </c>
    </row>
    <row r="26" spans="1:17" ht="11.45" customHeight="1" x14ac:dyDescent="0.25">
      <c r="A26" s="40" t="s">
        <v>40</v>
      </c>
      <c r="B26" s="30">
        <f>IF(B20=0,"",B20/MBunk_act!B8*100)</f>
        <v>7631.7894817057577</v>
      </c>
      <c r="C26" s="30">
        <f>IF(C20=0,"",C20/MBunk_act!C8*100)</f>
        <v>7556.2272096096603</v>
      </c>
      <c r="D26" s="30">
        <f>IF(D20=0,"",D20/MBunk_act!D8*100)</f>
        <v>7481.4130788214488</v>
      </c>
      <c r="E26" s="30">
        <f>IF(E20=0,"",E20/MBunk_act!E8*100)</f>
        <v>7407.3396820014314</v>
      </c>
      <c r="F26" s="30">
        <f>IF(F20=0,"",F20/MBunk_act!F8*100)</f>
        <v>7333.9996851499318</v>
      </c>
      <c r="G26" s="30">
        <f>IF(G20=0,"",G20/MBunk_act!G8*100)</f>
        <v>7261.3858268811218</v>
      </c>
      <c r="H26" s="30">
        <f>IF(H20=0,"",H20/MBunk_act!H8*100)</f>
        <v>7189.4909177040818</v>
      </c>
      <c r="I26" s="30">
        <f>IF(I20=0,"",I20/MBunk_act!I8*100)</f>
        <v>7118.3078393109708</v>
      </c>
      <c r="J26" s="30">
        <f>IF(J20=0,"",J20/MBunk_act!J8*100)</f>
        <v>7047.829543872248</v>
      </c>
      <c r="K26" s="30">
        <f>IF(K20=0,"",K20/MBunk_act!K8*100)</f>
        <v>6978.0490533388584</v>
      </c>
      <c r="L26" s="30">
        <f>IF(L20=0,"",L20/MBunk_act!L8*100)</f>
        <v>6908.9594587513457</v>
      </c>
      <c r="M26" s="30">
        <f>IF(M20=0,"",M20/MBunk_act!M8*100)</f>
        <v>6840.5539195557876</v>
      </c>
      <c r="N26" s="30">
        <f>IF(N20=0,"",N20/MBunk_act!N8*100)</f>
        <v>6772.8256629265234</v>
      </c>
      <c r="O26" s="30">
        <f>IF(O20=0,"",O20/MBunk_act!O8*100)</f>
        <v>6705.7679830955667</v>
      </c>
      <c r="P26" s="30">
        <f>IF(P20=0,"",P20/MBunk_act!P8*100)</f>
        <v>6639.3742406886804</v>
      </c>
      <c r="Q26" s="30">
        <f>IF(Q20=0,"",Q20/MBunk_act!Q8*100)</f>
        <v>6573.6378620679989</v>
      </c>
    </row>
    <row r="27" spans="1:17" ht="11.45" customHeight="1" x14ac:dyDescent="0.25">
      <c r="A27" s="39" t="s">
        <v>39</v>
      </c>
      <c r="B27" s="29">
        <f>IF(B21=0,"",B21/MBunk_act!B9*100)</f>
        <v>15339.707011544311</v>
      </c>
      <c r="C27" s="29">
        <f>IF(C21=0,"",C21/MBunk_act!C9*100)</f>
        <v>15180.274407618472</v>
      </c>
      <c r="D27" s="29">
        <f>IF(D21=0,"",D21/MBunk_act!D9*100)</f>
        <v>15022.498859800391</v>
      </c>
      <c r="E27" s="29">
        <f>IF(E21=0,"",E21/MBunk_act!E9*100)</f>
        <v>14866.363145546631</v>
      </c>
      <c r="F27" s="29">
        <f>IF(F21=0,"",F21/MBunk_act!F9*100)</f>
        <v>14711.850221315559</v>
      </c>
      <c r="G27" s="29">
        <f>IF(G21=0,"",G21/MBunk_act!G9*100)</f>
        <v>14558.94322070688</v>
      </c>
      <c r="H27" s="29">
        <f>IF(H21=0,"",H21/MBunk_act!H9*100)</f>
        <v>14407.625452620514</v>
      </c>
      <c r="I27" s="29">
        <f>IF(I21=0,"",I21/MBunk_act!I9*100)</f>
        <v>14257.880399434638</v>
      </c>
      <c r="J27" s="29">
        <f>IF(J21=0,"",J21/MBunk_act!J9*100)</f>
        <v>14109.691715202647</v>
      </c>
      <c r="K27" s="29">
        <f>IF(K21=0,"",K21/MBunk_act!K9*100)</f>
        <v>13963.043223868846</v>
      </c>
      <c r="L27" s="29">
        <f>IF(L21=0,"",L21/MBunk_act!L9*100)</f>
        <v>13817.918917502691</v>
      </c>
      <c r="M27" s="29">
        <f>IF(M21=0,"",M21/MBunk_act!M9*100)</f>
        <v>13674.302954551405</v>
      </c>
      <c r="N27" s="29">
        <f>IF(N21=0,"",N21/MBunk_act!N9*100)</f>
        <v>13532.17965811073</v>
      </c>
      <c r="O27" s="29">
        <f>IF(O21=0,"",O21/MBunk_act!O9*100)</f>
        <v>13391.533514213643</v>
      </c>
      <c r="P27" s="29">
        <f>IF(P21=0,"",P21/MBunk_act!P9*100)</f>
        <v>13252.349170136904</v>
      </c>
      <c r="Q27" s="29">
        <f>IF(Q21=0,"",Q21/MBunk_act!Q9*100)</f>
        <v>13114.611432725156</v>
      </c>
    </row>
    <row r="29" spans="1:17" ht="11.45" customHeight="1" x14ac:dyDescent="0.25">
      <c r="A29" s="17" t="s">
        <v>34</v>
      </c>
      <c r="B29" s="25">
        <f>IF(B19=0,"",B19/MBunk_act!B3*1000)</f>
        <v>4.1249263647917305</v>
      </c>
      <c r="C29" s="25">
        <f>IF(C19=0,"",C19/MBunk_act!C3*1000)</f>
        <v>4.0382474471866949</v>
      </c>
      <c r="D29" s="25">
        <f>IF(D19=0,"",D19/MBunk_act!D3*1000)</f>
        <v>3.971080955330994</v>
      </c>
      <c r="E29" s="25">
        <f>IF(E19=0,"",E19/MBunk_act!E3*1000)</f>
        <v>3.8815361744459409</v>
      </c>
      <c r="F29" s="25">
        <f>IF(F19=0,"",F19/MBunk_act!F3*1000)</f>
        <v>3.8164877725551372</v>
      </c>
      <c r="G29" s="25">
        <f>IF(G19=0,"",G19/MBunk_act!G3*1000)</f>
        <v>3.7760099697395333</v>
      </c>
      <c r="H29" s="25">
        <f>IF(H19=0,"",H19/MBunk_act!H3*1000)</f>
        <v>3.704163337552866</v>
      </c>
      <c r="I29" s="25">
        <f>IF(I19=0,"",I19/MBunk_act!I3*1000)</f>
        <v>3.6802198675572857</v>
      </c>
      <c r="J29" s="25">
        <f>IF(J19=0,"",J19/MBunk_act!J3*1000)</f>
        <v>3.6133308385735403</v>
      </c>
      <c r="K29" s="25">
        <f>IF(K19=0,"",K19/MBunk_act!K3*1000)</f>
        <v>3.5300452613361726</v>
      </c>
      <c r="L29" s="25">
        <f>IF(L19=0,"",L19/MBunk_act!L3*1000)</f>
        <v>3.4568110014619671</v>
      </c>
      <c r="M29" s="25">
        <f>IF(M19=0,"",M19/MBunk_act!M3*1000)</f>
        <v>3.3964479628189799</v>
      </c>
      <c r="N29" s="25">
        <f>IF(N19=0,"",N19/MBunk_act!N3*1000)</f>
        <v>3.3463534564685631</v>
      </c>
      <c r="O29" s="25">
        <f>IF(O19=0,"",O19/MBunk_act!O3*1000)</f>
        <v>3.2894000742349929</v>
      </c>
      <c r="P29" s="25">
        <f>IF(P19=0,"",P19/MBunk_act!P3*1000)</f>
        <v>3.2430791741750813</v>
      </c>
      <c r="Q29" s="25">
        <f>IF(Q19=0,"",Q19/MBunk_act!Q3*1000)</f>
        <v>3.1777082802387886</v>
      </c>
    </row>
    <row r="30" spans="1:17" ht="11.45" customHeight="1" x14ac:dyDescent="0.25">
      <c r="A30" s="40" t="s">
        <v>40</v>
      </c>
      <c r="B30" s="30">
        <f>IF(B20=0,"",B20/MBunk_act!B4*1000)</f>
        <v>7.2627984694969143</v>
      </c>
      <c r="C30" s="30">
        <f>IF(C20=0,"",C20/MBunk_act!C4*1000)</f>
        <v>7.1554664724107528</v>
      </c>
      <c r="D30" s="30">
        <f>IF(D20=0,"",D20/MBunk_act!D4*1000)</f>
        <v>7.0497206624736481</v>
      </c>
      <c r="E30" s="30">
        <f>IF(E20=0,"",E20/MBunk_act!E4*1000)</f>
        <v>6.9455375984962053</v>
      </c>
      <c r="F30" s="30">
        <f>IF(F20=0,"",F20/MBunk_act!F4*1000)</f>
        <v>6.8428941857105485</v>
      </c>
      <c r="G30" s="30">
        <f>IF(G20=0,"",G20/MBunk_act!G4*1000)</f>
        <v>6.7417676706507885</v>
      </c>
      <c r="H30" s="30">
        <f>IF(H20=0,"",H20/MBunk_act!H4*1000)</f>
        <v>6.6421356361091508</v>
      </c>
      <c r="I30" s="30">
        <f>IF(I20=0,"",I20/MBunk_act!I4*1000)</f>
        <v>6.5439759961666519</v>
      </c>
      <c r="J30" s="30">
        <f>IF(J20=0,"",J20/MBunk_act!J4*1000)</f>
        <v>6.4472669912971945</v>
      </c>
      <c r="K30" s="30">
        <f>IF(K20=0,"",K20/MBunk_act!K4*1000)</f>
        <v>6.3519871835440354</v>
      </c>
      <c r="L30" s="30">
        <f>IF(L20=0,"",L20/MBunk_act!L4*1000)</f>
        <v>6.2581154517675222</v>
      </c>
      <c r="M30" s="30">
        <f>IF(M20=0,"",M20/MBunk_act!M4*1000)</f>
        <v>6.1656309869630777</v>
      </c>
      <c r="N30" s="30">
        <f>IF(N20=0,"",N20/MBunk_act!N4*1000)</f>
        <v>6.0745132876483527</v>
      </c>
      <c r="O30" s="30">
        <f>IF(O20=0,"",O20/MBunk_act!O4*1000)</f>
        <v>5.9847421553185747</v>
      </c>
      <c r="P30" s="30">
        <f>IF(P20=0,"",P20/MBunk_act!P4*1000)</f>
        <v>5.8962976899690398</v>
      </c>
      <c r="Q30" s="30">
        <f>IF(Q20=0,"",Q20/MBunk_act!Q4*1000)</f>
        <v>5.8091602856837827</v>
      </c>
    </row>
    <row r="31" spans="1:17" ht="11.45" customHeight="1" x14ac:dyDescent="0.25">
      <c r="A31" s="39" t="s">
        <v>39</v>
      </c>
      <c r="B31" s="29">
        <f>IF(B21=0,"",B21/MBunk_act!B5*1000)</f>
        <v>4.0041335562014595</v>
      </c>
      <c r="C31" s="29">
        <f>IF(C21=0,"",C21/MBunk_act!C5*1000)</f>
        <v>3.9390900420765429</v>
      </c>
      <c r="D31" s="29">
        <f>IF(D21=0,"",D21/MBunk_act!D5*1000)</f>
        <v>3.8751031007832606</v>
      </c>
      <c r="E31" s="29">
        <f>IF(E21=0,"",E21/MBunk_act!E5*1000)</f>
        <v>3.8121555692552631</v>
      </c>
      <c r="F31" s="29">
        <f>IF(F21=0,"",F21/MBunk_act!F5*1000)</f>
        <v>3.7502305632246298</v>
      </c>
      <c r="G31" s="29">
        <f>IF(G21=0,"",G21/MBunk_act!G5*1000)</f>
        <v>3.6893114726930443</v>
      </c>
      <c r="H31" s="29">
        <f>IF(H21=0,"",H21/MBunk_act!H5*1000)</f>
        <v>3.6293819574765314</v>
      </c>
      <c r="I31" s="29">
        <f>IF(I21=0,"",I21/MBunk_act!I5*1000)</f>
        <v>3.5704259428225673</v>
      </c>
      <c r="J31" s="29">
        <f>IF(J21=0,"",J21/MBunk_act!J5*1000)</f>
        <v>3.5124276150983897</v>
      </c>
      <c r="K31" s="29">
        <f>IF(K21=0,"",K21/MBunk_act!K5*1000)</f>
        <v>3.4553714175493422</v>
      </c>
      <c r="L31" s="29">
        <f>IF(L21=0,"",L21/MBunk_act!L5*1000)</f>
        <v>3.3992420461261239</v>
      </c>
      <c r="M31" s="29">
        <f>IF(M21=0,"",M21/MBunk_act!M5*1000)</f>
        <v>3.3440244453798194</v>
      </c>
      <c r="N31" s="29">
        <f>IF(N21=0,"",N21/MBunk_act!N5*1000)</f>
        <v>3.2897038044236098</v>
      </c>
      <c r="O31" s="29">
        <f>IF(O21=0,"",O21/MBunk_act!O5*1000)</f>
        <v>3.2362655529600883</v>
      </c>
      <c r="P31" s="29">
        <f>IF(P21=0,"",P21/MBunk_act!P5*1000)</f>
        <v>3.1836953573730979</v>
      </c>
      <c r="Q31" s="29">
        <f>IF(Q21=0,"",Q21/MBunk_act!Q5*1000)</f>
        <v>3.1319791168830644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6.5266326307151956E-2</v>
      </c>
      <c r="C34" s="23">
        <f t="shared" si="2"/>
        <v>5.462649125709599E-2</v>
      </c>
      <c r="D34" s="23">
        <f t="shared" si="2"/>
        <v>5.3671383625747845E-2</v>
      </c>
      <c r="E34" s="23">
        <f t="shared" si="2"/>
        <v>3.9621139725819696E-2</v>
      </c>
      <c r="F34" s="23">
        <f t="shared" si="2"/>
        <v>3.8412838743170953E-2</v>
      </c>
      <c r="G34" s="23">
        <f t="shared" si="2"/>
        <v>5.0711070450302174E-2</v>
      </c>
      <c r="H34" s="23">
        <f t="shared" si="2"/>
        <v>4.4508961498321967E-2</v>
      </c>
      <c r="I34" s="23">
        <f t="shared" si="2"/>
        <v>6.5655481187031364E-2</v>
      </c>
      <c r="J34" s="23">
        <f t="shared" si="2"/>
        <v>6.1346336285959167E-2</v>
      </c>
      <c r="K34" s="23">
        <f t="shared" si="2"/>
        <v>4.6388139664482665E-2</v>
      </c>
      <c r="L34" s="23">
        <f t="shared" si="2"/>
        <v>3.6455357323641663E-2</v>
      </c>
      <c r="M34" s="23">
        <f t="shared" si="2"/>
        <v>3.3727353711191017E-2</v>
      </c>
      <c r="N34" s="23">
        <f t="shared" si="2"/>
        <v>3.6926779467225612E-2</v>
      </c>
      <c r="O34" s="23">
        <f t="shared" si="2"/>
        <v>3.5173328986199716E-2</v>
      </c>
      <c r="P34" s="23">
        <f t="shared" si="2"/>
        <v>3.9801902125831574E-2</v>
      </c>
      <c r="Q34" s="23">
        <f t="shared" si="2"/>
        <v>3.1225890198825004E-2</v>
      </c>
    </row>
    <row r="35" spans="1:17" ht="11.45" customHeight="1" x14ac:dyDescent="0.25">
      <c r="A35" s="39" t="s">
        <v>39</v>
      </c>
      <c r="B35" s="22">
        <f t="shared" ref="B35:Q35" si="3">IF(B21=0,0,B21/B$19)</f>
        <v>0.93473367369284799</v>
      </c>
      <c r="C35" s="22">
        <f t="shared" si="3"/>
        <v>0.94537350874290405</v>
      </c>
      <c r="D35" s="22">
        <f t="shared" si="3"/>
        <v>0.94632861637425203</v>
      </c>
      <c r="E35" s="22">
        <f t="shared" si="3"/>
        <v>0.9603788602741804</v>
      </c>
      <c r="F35" s="22">
        <f t="shared" si="3"/>
        <v>0.96158716125682908</v>
      </c>
      <c r="G35" s="22">
        <f t="shared" si="3"/>
        <v>0.9492889295496979</v>
      </c>
      <c r="H35" s="22">
        <f t="shared" si="3"/>
        <v>0.95549103850167805</v>
      </c>
      <c r="I35" s="22">
        <f t="shared" si="3"/>
        <v>0.93434451881296854</v>
      </c>
      <c r="J35" s="22">
        <f t="shared" si="3"/>
        <v>0.9386536637140408</v>
      </c>
      <c r="K35" s="22">
        <f t="shared" si="3"/>
        <v>0.95361186033551737</v>
      </c>
      <c r="L35" s="22">
        <f t="shared" si="3"/>
        <v>0.96354464267635842</v>
      </c>
      <c r="M35" s="22">
        <f t="shared" si="3"/>
        <v>0.96627264628880893</v>
      </c>
      <c r="N35" s="22">
        <f t="shared" si="3"/>
        <v>0.96307322053277444</v>
      </c>
      <c r="O35" s="22">
        <f t="shared" si="3"/>
        <v>0.96482667101380026</v>
      </c>
      <c r="P35" s="22">
        <f t="shared" si="3"/>
        <v>0.96019809787416832</v>
      </c>
      <c r="Q35" s="22">
        <f t="shared" si="3"/>
        <v>0.96877410980117507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2097.2990999999997</v>
      </c>
      <c r="C4" s="33">
        <v>2312.8695439200001</v>
      </c>
      <c r="D4" s="33">
        <v>2367.69694596</v>
      </c>
      <c r="E4" s="33">
        <v>2922.0702966000003</v>
      </c>
      <c r="F4" s="33">
        <v>3126.3137049600005</v>
      </c>
      <c r="G4" s="33">
        <v>2111.5215000000003</v>
      </c>
      <c r="H4" s="33">
        <v>2411.3367997200003</v>
      </c>
      <c r="I4" s="33">
        <v>2702.1213640800001</v>
      </c>
      <c r="J4" s="33">
        <v>2922.7648867200005</v>
      </c>
      <c r="K4" s="33">
        <v>3617.7519153600006</v>
      </c>
      <c r="L4" s="33">
        <v>4660.8345000000008</v>
      </c>
      <c r="M4" s="33">
        <v>4292.5266000000047</v>
      </c>
      <c r="N4" s="33">
        <v>3809.4602999999906</v>
      </c>
      <c r="O4" s="33">
        <v>3789.7362000000153</v>
      </c>
      <c r="P4" s="33">
        <v>3905.2815000000146</v>
      </c>
      <c r="Q4" s="33">
        <v>4942.9316999999992</v>
      </c>
    </row>
    <row r="5" spans="1:17" ht="11.45" customHeight="1" x14ac:dyDescent="0.25">
      <c r="A5" s="38" t="s">
        <v>21</v>
      </c>
      <c r="B5" s="37">
        <f t="shared" ref="B5:Q5" si="0">B4</f>
        <v>2097.2990999999997</v>
      </c>
      <c r="C5" s="37">
        <f t="shared" si="0"/>
        <v>2312.8695439200001</v>
      </c>
      <c r="D5" s="37">
        <f t="shared" si="0"/>
        <v>2367.69694596</v>
      </c>
      <c r="E5" s="37">
        <f t="shared" si="0"/>
        <v>2922.0702966000003</v>
      </c>
      <c r="F5" s="37">
        <f t="shared" si="0"/>
        <v>3126.3137049600005</v>
      </c>
      <c r="G5" s="37">
        <f t="shared" si="0"/>
        <v>2111.5215000000003</v>
      </c>
      <c r="H5" s="37">
        <f t="shared" si="0"/>
        <v>2411.3367997200003</v>
      </c>
      <c r="I5" s="37">
        <f t="shared" si="0"/>
        <v>2702.1213640800001</v>
      </c>
      <c r="J5" s="37">
        <f t="shared" si="0"/>
        <v>2922.7648867200005</v>
      </c>
      <c r="K5" s="37">
        <f t="shared" si="0"/>
        <v>3617.7519153600006</v>
      </c>
      <c r="L5" s="37">
        <f t="shared" si="0"/>
        <v>4660.8345000000008</v>
      </c>
      <c r="M5" s="37">
        <f t="shared" si="0"/>
        <v>4292.5266000000047</v>
      </c>
      <c r="N5" s="37">
        <f t="shared" si="0"/>
        <v>3809.4602999999906</v>
      </c>
      <c r="O5" s="37">
        <f t="shared" si="0"/>
        <v>3789.7362000000153</v>
      </c>
      <c r="P5" s="37">
        <f t="shared" si="0"/>
        <v>3905.2815000000146</v>
      </c>
      <c r="Q5" s="37">
        <f t="shared" si="0"/>
        <v>4942.9316999999992</v>
      </c>
    </row>
    <row r="7" spans="1:17" ht="11.45" customHeight="1" x14ac:dyDescent="0.25">
      <c r="A7" s="17" t="s">
        <v>25</v>
      </c>
      <c r="B7" s="28">
        <f t="shared" ref="B7:Q7" si="1">SUM(B8:B9)</f>
        <v>2097.2990999999997</v>
      </c>
      <c r="C7" s="28">
        <f t="shared" si="1"/>
        <v>2312.8695439200001</v>
      </c>
      <c r="D7" s="28">
        <f t="shared" si="1"/>
        <v>2367.6969459599995</v>
      </c>
      <c r="E7" s="28">
        <f t="shared" si="1"/>
        <v>2922.0702966000008</v>
      </c>
      <c r="F7" s="28">
        <f t="shared" si="1"/>
        <v>3126.3137049600009</v>
      </c>
      <c r="G7" s="28">
        <f t="shared" si="1"/>
        <v>2111.5215000000003</v>
      </c>
      <c r="H7" s="28">
        <f t="shared" si="1"/>
        <v>2411.3367997200003</v>
      </c>
      <c r="I7" s="28">
        <f t="shared" si="1"/>
        <v>2702.1213640800001</v>
      </c>
      <c r="J7" s="28">
        <f t="shared" si="1"/>
        <v>2922.7648867200005</v>
      </c>
      <c r="K7" s="28">
        <f t="shared" si="1"/>
        <v>3617.7519153600006</v>
      </c>
      <c r="L7" s="28">
        <f t="shared" si="1"/>
        <v>4660.8345000000018</v>
      </c>
      <c r="M7" s="28">
        <f t="shared" si="1"/>
        <v>4292.5266000000047</v>
      </c>
      <c r="N7" s="28">
        <f t="shared" si="1"/>
        <v>3809.4602999999906</v>
      </c>
      <c r="O7" s="28">
        <f t="shared" si="1"/>
        <v>3789.7362000000153</v>
      </c>
      <c r="P7" s="28">
        <f t="shared" si="1"/>
        <v>3905.2815000000146</v>
      </c>
      <c r="Q7" s="28">
        <f t="shared" si="1"/>
        <v>4942.9316999999992</v>
      </c>
    </row>
    <row r="8" spans="1:17" ht="11.45" customHeight="1" x14ac:dyDescent="0.25">
      <c r="A8" s="40" t="s">
        <v>40</v>
      </c>
      <c r="B8" s="27">
        <v>136.88300742429612</v>
      </c>
      <c r="C8" s="27">
        <v>126.34394791974947</v>
      </c>
      <c r="D8" s="27">
        <v>127.07757109613073</v>
      </c>
      <c r="E8" s="27">
        <v>115.77575551025602</v>
      </c>
      <c r="F8" s="27">
        <v>120.09058420919382</v>
      </c>
      <c r="G8" s="27">
        <v>107.07751554382774</v>
      </c>
      <c r="H8" s="27">
        <v>107.3260967782244</v>
      </c>
      <c r="I8" s="27">
        <v>177.40907838442999</v>
      </c>
      <c r="J8" s="27">
        <v>179.30091762551848</v>
      </c>
      <c r="K8" s="27">
        <v>167.82078112116938</v>
      </c>
      <c r="L8" s="27">
        <v>169.91238712385675</v>
      </c>
      <c r="M8" s="27">
        <v>144.77556295289631</v>
      </c>
      <c r="N8" s="27">
        <v>140.67110038725079</v>
      </c>
      <c r="O8" s="27">
        <v>133.2976381335109</v>
      </c>
      <c r="P8" s="27">
        <v>155.4376320368213</v>
      </c>
      <c r="Q8" s="27">
        <v>154.34744252449138</v>
      </c>
    </row>
    <row r="9" spans="1:17" ht="11.45" customHeight="1" x14ac:dyDescent="0.25">
      <c r="A9" s="39" t="s">
        <v>39</v>
      </c>
      <c r="B9" s="26">
        <v>1960.4160925757037</v>
      </c>
      <c r="C9" s="26">
        <v>2186.5255960002505</v>
      </c>
      <c r="D9" s="26">
        <v>2240.6193748638689</v>
      </c>
      <c r="E9" s="26">
        <v>2806.2945410897446</v>
      </c>
      <c r="F9" s="26">
        <v>3006.2231207508071</v>
      </c>
      <c r="G9" s="26">
        <v>2004.4439844561728</v>
      </c>
      <c r="H9" s="26">
        <v>2304.0107029417759</v>
      </c>
      <c r="I9" s="26">
        <v>2524.7122856955702</v>
      </c>
      <c r="J9" s="26">
        <v>2743.4639690944819</v>
      </c>
      <c r="K9" s="26">
        <v>3449.9311342388314</v>
      </c>
      <c r="L9" s="26">
        <v>4490.9221128761446</v>
      </c>
      <c r="M9" s="26">
        <v>4147.7510370471082</v>
      </c>
      <c r="N9" s="26">
        <v>3668.78919961274</v>
      </c>
      <c r="O9" s="26">
        <v>3656.4385618665042</v>
      </c>
      <c r="P9" s="26">
        <v>3749.8438679631931</v>
      </c>
      <c r="Q9" s="26">
        <v>4788.5842574755079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3.2128249503786916</v>
      </c>
      <c r="C14" s="33">
        <f>IF(C4=0,0,C4/MBunk_ene!C4)</f>
        <v>3.2181293222763325</v>
      </c>
      <c r="D14" s="33">
        <f>IF(D4=0,0,D4/MBunk_ene!D4)</f>
        <v>3.2134866258957655</v>
      </c>
      <c r="E14" s="33">
        <f>IF(E4=0,0,E4/MBunk_ene!E4)</f>
        <v>3.2181390931718066</v>
      </c>
      <c r="F14" s="33">
        <f>IF(F4=0,0,F4/MBunk_ene!F4)</f>
        <v>3.2143879343615058</v>
      </c>
      <c r="G14" s="33">
        <f>IF(G4=0,0,G4/MBunk_ene!G4)</f>
        <v>3.2083172622754503</v>
      </c>
      <c r="H14" s="33">
        <f>IF(H4=0,0,H4/MBunk_ene!H4)</f>
        <v>3.2061385450339053</v>
      </c>
      <c r="I14" s="33">
        <f>IF(I4=0,0,I4/MBunk_ene!I4)</f>
        <v>3.2103140834976838</v>
      </c>
      <c r="J14" s="33">
        <f>IF(J4=0,0,J4/MBunk_ene!J4)</f>
        <v>3.2054890181180085</v>
      </c>
      <c r="K14" s="33">
        <f>IF(K4=0,0,K4/MBunk_ene!K4)</f>
        <v>3.1961762658892132</v>
      </c>
      <c r="L14" s="33">
        <f>IF(L4=0,0,L4/MBunk_ene!L4)</f>
        <v>3.2156186676443941</v>
      </c>
      <c r="M14" s="33">
        <f>IF(M4=0,0,M4/MBunk_ene!M4)</f>
        <v>3.2169746122650631</v>
      </c>
      <c r="N14" s="33">
        <f>IF(N4=0,0,N4/MBunk_ene!N4)</f>
        <v>3.2141241730729706</v>
      </c>
      <c r="O14" s="33">
        <f>IF(O4=0,0,O4/MBunk_ene!O4)</f>
        <v>3.2196070618400232</v>
      </c>
      <c r="P14" s="33">
        <f>IF(P4=0,0,P4/MBunk_ene!P4)</f>
        <v>3.2189452867801953</v>
      </c>
      <c r="Q14" s="33">
        <f>IF(Q4=0,0,Q4/MBunk_ene!Q4)</f>
        <v>3.2166663726253955</v>
      </c>
    </row>
    <row r="15" spans="1:17" ht="11.45" customHeight="1" x14ac:dyDescent="0.25">
      <c r="A15" s="38" t="s">
        <v>21</v>
      </c>
      <c r="B15" s="37">
        <f t="shared" ref="B15:Q15" si="2">B14</f>
        <v>3.2128249503786916</v>
      </c>
      <c r="C15" s="37">
        <f t="shared" si="2"/>
        <v>3.2181293222763325</v>
      </c>
      <c r="D15" s="37">
        <f t="shared" si="2"/>
        <v>3.2134866258957655</v>
      </c>
      <c r="E15" s="37">
        <f t="shared" si="2"/>
        <v>3.2181390931718066</v>
      </c>
      <c r="F15" s="37">
        <f t="shared" si="2"/>
        <v>3.2143879343615058</v>
      </c>
      <c r="G15" s="37">
        <f t="shared" si="2"/>
        <v>3.2083172622754503</v>
      </c>
      <c r="H15" s="37">
        <f t="shared" si="2"/>
        <v>3.2061385450339053</v>
      </c>
      <c r="I15" s="37">
        <f t="shared" si="2"/>
        <v>3.2103140834976838</v>
      </c>
      <c r="J15" s="37">
        <f t="shared" si="2"/>
        <v>3.2054890181180085</v>
      </c>
      <c r="K15" s="37">
        <f t="shared" si="2"/>
        <v>3.1961762658892132</v>
      </c>
      <c r="L15" s="37">
        <f t="shared" si="2"/>
        <v>3.2156186676443941</v>
      </c>
      <c r="M15" s="37">
        <f t="shared" si="2"/>
        <v>3.2169746122650631</v>
      </c>
      <c r="N15" s="37">
        <f t="shared" si="2"/>
        <v>3.2141241730729706</v>
      </c>
      <c r="O15" s="37">
        <f t="shared" si="2"/>
        <v>3.2196070618400232</v>
      </c>
      <c r="P15" s="37">
        <f t="shared" si="2"/>
        <v>3.2189452867801953</v>
      </c>
      <c r="Q15" s="37">
        <f t="shared" si="2"/>
        <v>3.2166663726253955</v>
      </c>
    </row>
    <row r="17" spans="1:17" ht="11.45" customHeight="1" x14ac:dyDescent="0.25">
      <c r="A17" s="17" t="s">
        <v>30</v>
      </c>
      <c r="B17" s="25">
        <f>IF(B7=0,"",B7/MBunk_act!B7*100)</f>
        <v>46236.03572781707</v>
      </c>
      <c r="C17" s="25">
        <f>IF(C7=0,"",C7/MBunk_act!C7*100)</f>
        <v>46300.169709872134</v>
      </c>
      <c r="D17" s="25">
        <f>IF(D7=0,"",D7/MBunk_act!D7*100)</f>
        <v>45797.00530298696</v>
      </c>
      <c r="E17" s="25">
        <f>IF(E7=0,"",E7/MBunk_act!E7*100)</f>
        <v>46006.476805622689</v>
      </c>
      <c r="F17" s="25">
        <f>IF(F7=0,"",F7/MBunk_act!F7*100)</f>
        <v>45530.192748902438</v>
      </c>
      <c r="G17" s="25">
        <f>IF(G7=0,"",G7/MBunk_act!G7*100)</f>
        <v>44444.646112040951</v>
      </c>
      <c r="H17" s="25">
        <f>IF(H7=0,"",H7/MBunk_act!H7*100)</f>
        <v>44216.951799604911</v>
      </c>
      <c r="I17" s="25">
        <f>IF(I7=0,"",I7/MBunk_act!I7*100)</f>
        <v>42944.321306174803</v>
      </c>
      <c r="J17" s="25">
        <f>IF(J7=0,"",J7/MBunk_act!J7*100)</f>
        <v>42609.331017320612</v>
      </c>
      <c r="K17" s="25">
        <f>IF(K7=0,"",K7/MBunk_act!K7*100)</f>
        <v>42648.016194523625</v>
      </c>
      <c r="L17" s="25">
        <f>IF(L7=0,"",L7/MBunk_act!L7*100)</f>
        <v>42870.305706031162</v>
      </c>
      <c r="M17" s="25">
        <f>IF(M7=0,"",M7/MBunk_act!M7*100)</f>
        <v>42556.011606642518</v>
      </c>
      <c r="N17" s="25">
        <f>IF(N7=0,"",N7/MBunk_act!N7*100)</f>
        <v>41948.175817350799</v>
      </c>
      <c r="O17" s="25">
        <f>IF(O7=0,"",O7/MBunk_act!O7*100)</f>
        <v>41654.711316983325</v>
      </c>
      <c r="P17" s="25">
        <f>IF(P7=0,"",P7/MBunk_act!P7*100)</f>
        <v>41031.931657406771</v>
      </c>
      <c r="Q17" s="25">
        <f>IF(Q7=0,"",Q7/MBunk_act!Q7*100)</f>
        <v>40914.098700528666</v>
      </c>
    </row>
    <row r="18" spans="1:17" ht="11.45" customHeight="1" x14ac:dyDescent="0.25">
      <c r="A18" s="40" t="s">
        <v>40</v>
      </c>
      <c r="B18" s="30">
        <f>IF(B8=0,"",B8/MBunk_act!B8*100)</f>
        <v>24519.603662861922</v>
      </c>
      <c r="C18" s="30">
        <f>IF(C8=0,"",C8/MBunk_act!C8*100)</f>
        <v>24316.91634902712</v>
      </c>
      <c r="D18" s="30">
        <f>IF(D8=0,"",D8/MBunk_act!D8*100)</f>
        <v>24041.420871594386</v>
      </c>
      <c r="E18" s="30">
        <f>IF(E8=0,"",E8/MBunk_act!E8*100)</f>
        <v>23837.849407051624</v>
      </c>
      <c r="F18" s="30">
        <f>IF(F8=0,"",F8/MBunk_act!F8*100)</f>
        <v>23574.320098557026</v>
      </c>
      <c r="G18" s="30">
        <f>IF(G8=0,"",G8/MBunk_act!G8*100)</f>
        <v>23296.829496424998</v>
      </c>
      <c r="H18" s="30">
        <f>IF(H8=0,"",H8/MBunk_act!H8*100)</f>
        <v>23050.50395042224</v>
      </c>
      <c r="I18" s="30">
        <f>IF(I8=0,"",I8/MBunk_act!I8*100)</f>
        <v>22852.00390721198</v>
      </c>
      <c r="J18" s="30">
        <f>IF(J8=0,"",J8/MBunk_act!J8*100)</f>
        <v>22591.740204450143</v>
      </c>
      <c r="K18" s="30">
        <f>IF(K8=0,"",K8/MBunk_act!K8*100)</f>
        <v>22303.074766492355</v>
      </c>
      <c r="L18" s="30">
        <f>IF(L8=0,"",L8/MBunk_act!L8*100)</f>
        <v>22216.579009559136</v>
      </c>
      <c r="M18" s="30">
        <f>IF(M8=0,"",M8/MBunk_act!M8*100)</f>
        <v>22005.888293041236</v>
      </c>
      <c r="N18" s="30">
        <f>IF(N8=0,"",N8/MBunk_act!N8*100)</f>
        <v>21768.702683221105</v>
      </c>
      <c r="O18" s="30">
        <f>IF(O8=0,"",O8/MBunk_act!O8*100)</f>
        <v>21589.937953435216</v>
      </c>
      <c r="P18" s="30">
        <f>IF(P8=0,"",P8/MBunk_act!P8*100)</f>
        <v>21371.782419234663</v>
      </c>
      <c r="Q18" s="30">
        <f>IF(Q8=0,"",Q8/MBunk_act!Q8*100)</f>
        <v>21145.199856731229</v>
      </c>
    </row>
    <row r="19" spans="1:17" ht="11.45" customHeight="1" x14ac:dyDescent="0.25">
      <c r="A19" s="39" t="s">
        <v>39</v>
      </c>
      <c r="B19" s="29">
        <f>IF(B9=0,"",B9/MBunk_act!B9*100)</f>
        <v>49283.793418188521</v>
      </c>
      <c r="C19" s="29">
        <f>IF(C9=0,"",C9/MBunk_act!C9*100)</f>
        <v>48852.086191357987</v>
      </c>
      <c r="D19" s="29">
        <f>IF(D9=0,"",D9/MBunk_act!D9*100)</f>
        <v>48274.599173502938</v>
      </c>
      <c r="E19" s="29">
        <f>IF(E9=0,"",E9/MBunk_act!E9*100)</f>
        <v>47842.024411972205</v>
      </c>
      <c r="F19" s="29">
        <f>IF(F9=0,"",F9/MBunk_act!F9*100)</f>
        <v>47289.593843530383</v>
      </c>
      <c r="G19" s="29">
        <f>IF(G9=0,"",G9/MBunk_act!G9*100)</f>
        <v>46709.708855482015</v>
      </c>
      <c r="H19" s="29">
        <f>IF(H9=0,"",H9/MBunk_act!H9*100)</f>
        <v>46192.843306058188</v>
      </c>
      <c r="I19" s="29">
        <f>IF(I9=0,"",I9/MBunk_act!I9*100)</f>
        <v>45772.274247130605</v>
      </c>
      <c r="J19" s="29">
        <f>IF(J9=0,"",J9/MBunk_act!J9*100)</f>
        <v>45228.461842112731</v>
      </c>
      <c r="K19" s="29">
        <f>IF(K9=0,"",K9/MBunk_act!K9*100)</f>
        <v>44628.347351714809</v>
      </c>
      <c r="L19" s="29">
        <f>IF(L9=0,"",L9/MBunk_act!L9*100)</f>
        <v>44433.158019118273</v>
      </c>
      <c r="M19" s="29">
        <f>IF(M9=0,"",M9/MBunk_act!M9*100)</f>
        <v>43989.885445213018</v>
      </c>
      <c r="N19" s="29">
        <f>IF(N9=0,"",N9/MBunk_act!N9*100)</f>
        <v>43494.105753500029</v>
      </c>
      <c r="O19" s="29">
        <f>IF(O9=0,"",O9/MBunk_act!O9*100)</f>
        <v>43115.475871229588</v>
      </c>
      <c r="P19" s="29">
        <f>IF(P9=0,"",P9/MBunk_act!P9*100)</f>
        <v>42658.586899977621</v>
      </c>
      <c r="Q19" s="29">
        <f>IF(Q9=0,"",Q9/MBunk_act!Q9*100)</f>
        <v>42185.329585695559</v>
      </c>
    </row>
    <row r="21" spans="1:17" ht="11.45" customHeight="1" x14ac:dyDescent="0.25">
      <c r="A21" s="17" t="s">
        <v>38</v>
      </c>
      <c r="B21" s="25">
        <f>IF(B7=0,"",B7/MBunk_act!B3*1000)</f>
        <v>13.252666343277749</v>
      </c>
      <c r="C21" s="25">
        <f>IF(C7=0,"",C7/MBunk_act!C3*1000)</f>
        <v>12.99560252039905</v>
      </c>
      <c r="D21" s="25">
        <f>IF(D7=0,"",D7/MBunk_act!D3*1000)</f>
        <v>12.761015540305529</v>
      </c>
      <c r="E21" s="25">
        <f>IF(E7=0,"",E7/MBunk_act!E3*1000)</f>
        <v>12.491323304545025</v>
      </c>
      <c r="F21" s="25">
        <f>IF(F7=0,"",F7/MBunk_act!F3*1000)</f>
        <v>12.267672247739451</v>
      </c>
      <c r="G21" s="25">
        <f>IF(G7=0,"",G7/MBunk_act!G3*1000)</f>
        <v>12.114637968439546</v>
      </c>
      <c r="H21" s="25">
        <f>IF(H7=0,"",H7/MBunk_act!H3*1000)</f>
        <v>11.87606085362968</v>
      </c>
      <c r="I21" s="25">
        <f>IF(I7=0,"",I7/MBunk_act!I3*1000)</f>
        <v>11.814661671187134</v>
      </c>
      <c r="J21" s="25">
        <f>IF(J7=0,"",J7/MBunk_act!J3*1000)</f>
        <v>11.582492321874618</v>
      </c>
      <c r="K21" s="25">
        <f>IF(K7=0,"",K7/MBunk_act!K3*1000)</f>
        <v>11.28264688179736</v>
      </c>
      <c r="L21" s="25">
        <f>IF(L7=0,"",L7/MBunk_act!L3*1000)</f>
        <v>11.115785986819615</v>
      </c>
      <c r="M21" s="25">
        <f>IF(M7=0,"",M7/MBunk_act!M3*1000)</f>
        <v>10.926286868268052</v>
      </c>
      <c r="N21" s="25">
        <f>IF(N7=0,"",N7/MBunk_act!N3*1000)</f>
        <v>10.755595536081897</v>
      </c>
      <c r="O21" s="25">
        <f>IF(O7=0,"",O7/MBunk_act!O3*1000)</f>
        <v>10.590575708224078</v>
      </c>
      <c r="P21" s="25">
        <f>IF(P7=0,"",P7/MBunk_act!P3*1000)</f>
        <v>10.439294422365887</v>
      </c>
      <c r="Q21" s="25">
        <f>IF(Q7=0,"",Q7/MBunk_act!Q3*1000)</f>
        <v>10.221627367057389</v>
      </c>
    </row>
    <row r="22" spans="1:17" ht="11.45" customHeight="1" x14ac:dyDescent="0.25">
      <c r="A22" s="40" t="s">
        <v>40</v>
      </c>
      <c r="B22" s="30">
        <f>IF(B8=0,"",B8/MBunk_act!B4*1000)</f>
        <v>23.334100132371859</v>
      </c>
      <c r="C22" s="30">
        <f>IF(C8=0,"",C8/MBunk_act!C4*1000)</f>
        <v>23.027216469430236</v>
      </c>
      <c r="D22" s="30">
        <f>IF(D8=0,"",D8/MBunk_act!D4*1000)</f>
        <v>22.654183065160105</v>
      </c>
      <c r="E22" s="30">
        <f>IF(E8=0,"",E8/MBunk_act!E4*1000)</f>
        <v>22.351706068815268</v>
      </c>
      <c r="F22" s="30">
        <f>IF(F8=0,"",F8/MBunk_act!F4*1000)</f>
        <v>21.995716506660486</v>
      </c>
      <c r="G22" s="30">
        <f>IF(G8=0,"",G8/MBunk_act!G4*1000)</f>
        <v>21.629729595999475</v>
      </c>
      <c r="H22" s="30">
        <f>IF(H8=0,"",H8/MBunk_act!H4*1000)</f>
        <v>21.295607084272845</v>
      </c>
      <c r="I22" s="30">
        <f>IF(I8=0,"",I8/MBunk_act!I4*1000)</f>
        <v>21.008218302564586</v>
      </c>
      <c r="J22" s="30">
        <f>IF(J8=0,"",J8/MBunk_act!J4*1000)</f>
        <v>20.666643537477892</v>
      </c>
      <c r="K22" s="30">
        <f>IF(K8=0,"",K8/MBunk_act!K4*1000)</f>
        <v>20.302070677275914</v>
      </c>
      <c r="L22" s="30">
        <f>IF(L8=0,"",L8/MBunk_act!L4*1000)</f>
        <v>20.123712870977474</v>
      </c>
      <c r="M22" s="30">
        <f>IF(M8=0,"",M8/MBunk_act!M4*1000)</f>
        <v>19.834678353655008</v>
      </c>
      <c r="N22" s="30">
        <f>IF(N8=0,"",N8/MBunk_act!N4*1000)</f>
        <v>19.524239997483534</v>
      </c>
      <c r="O22" s="30">
        <f>IF(O8=0,"",O8/MBunk_act!O4*1000)</f>
        <v>19.268518106555359</v>
      </c>
      <c r="P22" s="30">
        <f>IF(P8=0,"",P8/MBunk_act!P4*1000)</f>
        <v>18.979859658578789</v>
      </c>
      <c r="Q22" s="30">
        <f>IF(Q8=0,"",Q8/MBunk_act!Q4*1000)</f>
        <v>18.686130544149957</v>
      </c>
    </row>
    <row r="23" spans="1:17" ht="11.45" customHeight="1" x14ac:dyDescent="0.25">
      <c r="A23" s="39" t="s">
        <v>39</v>
      </c>
      <c r="B23" s="29">
        <f>IF(B9=0,"",B9/MBunk_act!B5*1000)</f>
        <v>12.864580194012611</v>
      </c>
      <c r="C23" s="29">
        <f>IF(C9=0,"",C9/MBunk_act!C5*1000)</f>
        <v>12.676501167493234</v>
      </c>
      <c r="D23" s="29">
        <f>IF(D9=0,"",D9/MBunk_act!D5*1000)</f>
        <v>12.45259198833422</v>
      </c>
      <c r="E23" s="29">
        <f>IF(E9=0,"",E9/MBunk_act!E5*1000)</f>
        <v>12.268046866672984</v>
      </c>
      <c r="F23" s="29">
        <f>IF(F9=0,"",F9/MBunk_act!F5*1000)</f>
        <v>12.054695873503007</v>
      </c>
      <c r="G23" s="29">
        <f>IF(G9=0,"",G9/MBunk_act!G5*1000)</f>
        <v>11.836481683751957</v>
      </c>
      <c r="H23" s="29">
        <f>IF(H9=0,"",H9/MBunk_act!H5*1000)</f>
        <v>11.636301388516113</v>
      </c>
      <c r="I23" s="29">
        <f>IF(I9=0,"",I9/MBunk_act!I5*1000)</f>
        <v>11.462188688328785</v>
      </c>
      <c r="J23" s="29">
        <f>IF(J9=0,"",J9/MBunk_act!J5*1000)</f>
        <v>11.259048147132315</v>
      </c>
      <c r="K23" s="29">
        <f>IF(K9=0,"",K9/MBunk_act!K5*1000)</f>
        <v>11.043976114603174</v>
      </c>
      <c r="L23" s="29">
        <f>IF(L9=0,"",L9/MBunk_act!L5*1000)</f>
        <v>10.93066617936489</v>
      </c>
      <c r="M23" s="29">
        <f>IF(M9=0,"",M9/MBunk_act!M5*1000)</f>
        <v>10.757641743580638</v>
      </c>
      <c r="N23" s="29">
        <f>IF(N9=0,"",N9/MBunk_act!N5*1000)</f>
        <v>10.573516520048042</v>
      </c>
      <c r="O23" s="29">
        <f>IF(O9=0,"",O9/MBunk_act!O5*1000)</f>
        <v>10.419503428299908</v>
      </c>
      <c r="P23" s="29">
        <f>IF(P9=0,"",P9/MBunk_act!P5*1000)</f>
        <v>10.248141165160124</v>
      </c>
      <c r="Q23" s="29">
        <f>IF(Q9=0,"",Q9/MBunk_act!Q5*1000)</f>
        <v>10.074531905042736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6.526632630715197E-2</v>
      </c>
      <c r="C26" s="23">
        <f t="shared" si="4"/>
        <v>5.462649125709599E-2</v>
      </c>
      <c r="D26" s="23">
        <f t="shared" si="4"/>
        <v>5.3671383625747859E-2</v>
      </c>
      <c r="E26" s="23">
        <f t="shared" si="4"/>
        <v>3.9621139725819689E-2</v>
      </c>
      <c r="F26" s="23">
        <f t="shared" si="4"/>
        <v>3.8412838743170946E-2</v>
      </c>
      <c r="G26" s="23">
        <f t="shared" si="4"/>
        <v>5.0711070450302174E-2</v>
      </c>
      <c r="H26" s="23">
        <f t="shared" si="4"/>
        <v>4.4508961498321967E-2</v>
      </c>
      <c r="I26" s="23">
        <f t="shared" si="4"/>
        <v>6.5655481187031364E-2</v>
      </c>
      <c r="J26" s="23">
        <f t="shared" si="4"/>
        <v>6.134633628595916E-2</v>
      </c>
      <c r="K26" s="23">
        <f t="shared" si="4"/>
        <v>4.6388139664482665E-2</v>
      </c>
      <c r="L26" s="23">
        <f t="shared" si="4"/>
        <v>3.6455357323641656E-2</v>
      </c>
      <c r="M26" s="23">
        <f t="shared" si="4"/>
        <v>3.3727353711191017E-2</v>
      </c>
      <c r="N26" s="23">
        <f t="shared" si="4"/>
        <v>3.6926779467225619E-2</v>
      </c>
      <c r="O26" s="23">
        <f t="shared" si="4"/>
        <v>3.5173328986199716E-2</v>
      </c>
      <c r="P26" s="23">
        <f t="shared" si="4"/>
        <v>3.9801902125831574E-2</v>
      </c>
      <c r="Q26" s="23">
        <f t="shared" si="4"/>
        <v>3.1225890198825004E-2</v>
      </c>
    </row>
    <row r="27" spans="1:17" ht="11.45" customHeight="1" x14ac:dyDescent="0.25">
      <c r="A27" s="39" t="s">
        <v>39</v>
      </c>
      <c r="B27" s="22">
        <f t="shared" ref="B27:Q27" si="5">IF(B9=0,0,B9/B$7)</f>
        <v>0.9347336736928481</v>
      </c>
      <c r="C27" s="22">
        <f t="shared" si="5"/>
        <v>0.94537350874290393</v>
      </c>
      <c r="D27" s="22">
        <f t="shared" si="5"/>
        <v>0.94632861637425214</v>
      </c>
      <c r="E27" s="22">
        <f t="shared" si="5"/>
        <v>0.96037886027418029</v>
      </c>
      <c r="F27" s="22">
        <f t="shared" si="5"/>
        <v>0.96158716125682908</v>
      </c>
      <c r="G27" s="22">
        <f t="shared" si="5"/>
        <v>0.9492889295496979</v>
      </c>
      <c r="H27" s="22">
        <f t="shared" si="5"/>
        <v>0.95549103850167805</v>
      </c>
      <c r="I27" s="22">
        <f t="shared" si="5"/>
        <v>0.93434451881296865</v>
      </c>
      <c r="J27" s="22">
        <f t="shared" si="5"/>
        <v>0.9386536637140408</v>
      </c>
      <c r="K27" s="22">
        <f t="shared" si="5"/>
        <v>0.95361186033551737</v>
      </c>
      <c r="L27" s="22">
        <f t="shared" si="5"/>
        <v>0.96354464267635831</v>
      </c>
      <c r="M27" s="22">
        <f t="shared" si="5"/>
        <v>0.96627264628880893</v>
      </c>
      <c r="N27" s="22">
        <f t="shared" si="5"/>
        <v>0.96307322053277444</v>
      </c>
      <c r="O27" s="22">
        <f t="shared" si="5"/>
        <v>0.96482667101380026</v>
      </c>
      <c r="P27" s="22">
        <f t="shared" si="5"/>
        <v>0.96019809787416843</v>
      </c>
      <c r="Q27" s="22">
        <f t="shared" si="5"/>
        <v>0.96877410980117507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2018-07-16T15:44:02Z</dcterms:created>
  <dcterms:modified xsi:type="dcterms:W3CDTF">2018-07-16T15:44:02Z</dcterms:modified>
</cp:coreProperties>
</file>