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<sst xmlns="http://schemas.openxmlformats.org/spreadsheetml/2006/main" count="86" uniqueCount="58">
  <si>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</si>
  <si>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</si>
  <si>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</si>
  <si>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</si>
  <si>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</si>
  <si>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</si>
  <si>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</si>
  <si>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</si>
  <si>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</si>
  <si>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</si>
  <si>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</si>
  <si>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</si>
  <si>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</si>
  <si>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</si>
  <si>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</si>
  <si>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</si>
  <si>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</si>
  <si>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</si>
  <si>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</si>
  <si>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</si>
  <si>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</si>
  <si>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</si>
  <si>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</si>
  <si>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</si>
  <si>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</si>
  <si>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</si>
  <si>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</si>
  <si>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</si>
  <si>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</si>
  <si>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</si>
  <si>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</si>
  <si>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</si>
  <si>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</si>
  <si>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</si>
  <si>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</si>
  <si>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</si>
  <si>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</si>
  <si>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</si>
  <si>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</si>
  <si>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</si>
  <si>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</si>
  <si>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</si>
  <si>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</si>
  <si>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</si>
  <si>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</si>
  <si>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</si>
  <si>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</si>
  <si>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</si>
  <si>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</si>
  <si>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</si>
  <si>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</si>
  <si>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</si>
  <si>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</si>
  <si>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PL</t>
  </si>
  <si>
    <t>Poland</t>
  </si>
  <si>
    <t>PL - Maritime bunkers</t>
  </si>
  <si>
    <t>PL - Maritime bunkers / energy consumption</t>
  </si>
  <si>
    <t>PL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</si>
</sst>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43297.739594907405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58155.467604379868</v>
      </c>
      <c r="C3" s="25">
        <f t="shared" si="0"/>
        <v>51903.115239765757</v>
      </c>
      <c r="D3" s="25">
        <f t="shared" si="0"/>
        <v>56829.567874851855</v>
      </c>
      <c r="E3" s="25">
        <f t="shared" si="0"/>
        <v>63369.132159093228</v>
      </c>
      <c r="F3" s="25">
        <f t="shared" si="0"/>
        <v>63002.685859028141</v>
      </c>
      <c r="G3" s="25">
        <f t="shared" si="0"/>
        <v>91623.810552649113</v>
      </c>
      <c r="H3" s="25">
        <f t="shared" si="0"/>
        <v>90552.839663589053</v>
      </c>
      <c r="I3" s="25">
        <f t="shared" si="0"/>
        <v>71110.578757216193</v>
      </c>
      <c r="J3" s="25">
        <f t="shared" si="0"/>
        <v>88849.462502285314</v>
      </c>
      <c r="K3" s="25">
        <f t="shared" si="0"/>
        <v>81075.37895944863</v>
      </c>
      <c r="L3" s="25">
        <f t="shared" si="0"/>
        <v>60324.309320773042</v>
      </c>
      <c r="M3" s="25">
        <f t="shared" si="0"/>
        <v>43604.488722106806</v>
      </c>
      <c r="N3" s="25">
        <f t="shared" si="0"/>
        <v>32963.931410385354</v>
      </c>
      <c r="O3" s="25">
        <f t="shared" si="0"/>
        <v>27757.060438167438</v>
      </c>
      <c r="P3" s="25">
        <f t="shared" si="0"/>
        <v>30317.330034737453</v>
      </c>
      <c r="Q3" s="25">
        <f t="shared" si="0"/>
        <v>40288.387788435175</v>
      </c>
    </row>
    <row r="4" spans="1:17" ht="11.45" customHeight="1" x14ac:dyDescent="0.25">
      <c r="A4" s="40" t="s">
        <v>40</v>
      </c>
      <c r="B4" s="30">
        <v>34658.481325525943</v>
      </c>
      <c r="C4" s="30">
        <v>33461.307839604058</v>
      </c>
      <c r="D4" s="30">
        <v>33682.597003533308</v>
      </c>
      <c r="E4" s="30">
        <v>34063.65769918797</v>
      </c>
      <c r="F4" s="30">
        <v>26222.114297941218</v>
      </c>
      <c r="G4" s="30">
        <v>26846.3210546054</v>
      </c>
      <c r="H4" s="30">
        <v>20584.017234023901</v>
      </c>
      <c r="I4" s="30">
        <v>22209.990810159772</v>
      </c>
      <c r="J4" s="30">
        <v>18171.34263498104</v>
      </c>
      <c r="K4" s="30">
        <v>17450.436619882192</v>
      </c>
      <c r="L4" s="30">
        <v>24163.582483972561</v>
      </c>
      <c r="M4" s="30">
        <v>23223.123498496479</v>
      </c>
      <c r="N4" s="30">
        <v>23545.762731763814</v>
      </c>
      <c r="O4" s="30">
        <v>26921.476232210465</v>
      </c>
      <c r="P4" s="30">
        <v>27983.622151660587</v>
      </c>
      <c r="Q4" s="30">
        <v>34989.891246706764</v>
      </c>
    </row>
    <row r="5" spans="1:17" ht="11.45" customHeight="1" x14ac:dyDescent="0.25">
      <c r="A5" s="39" t="s">
        <v>39</v>
      </c>
      <c r="B5" s="29">
        <v>23496.986278853929</v>
      </c>
      <c r="C5" s="29">
        <v>18441.807400161702</v>
      </c>
      <c r="D5" s="29">
        <v>23146.970871318543</v>
      </c>
      <c r="E5" s="29">
        <v>29305.474459905257</v>
      </c>
      <c r="F5" s="29">
        <v>36780.571561086923</v>
      </c>
      <c r="G5" s="29">
        <v>64777.489498043717</v>
      </c>
      <c r="H5" s="29">
        <v>69968.822429565145</v>
      </c>
      <c r="I5" s="29">
        <v>48900.587947056418</v>
      </c>
      <c r="J5" s="29">
        <v>70678.119867304267</v>
      </c>
      <c r="K5" s="29">
        <v>63624.942339566442</v>
      </c>
      <c r="L5" s="29">
        <v>36160.726836800481</v>
      </c>
      <c r="M5" s="29">
        <v>20381.36522361033</v>
      </c>
      <c r="N5" s="29">
        <v>9418.1686786215414</v>
      </c>
      <c r="O5" s="29">
        <v>835.58420595697442</v>
      </c>
      <c r="P5" s="29">
        <v>2333.7078830768678</v>
      </c>
      <c r="Q5" s="29">
        <v>5298.4965417284129</v>
      </c>
    </row>
    <row r="7" spans="1:17" ht="11.45" customHeight="1" x14ac:dyDescent="0.25">
      <c r="A7" s="17" t="s">
        <v>27</v>
      </c>
      <c r="B7" s="16">
        <f t="shared" ref="B7:Q7" si="1">SUM(B8:B9)</f>
        <v>2.9064428518679701</v>
      </c>
      <c r="C7" s="16">
        <f t="shared" si="1"/>
        <v>2.7240453597429659</v>
      </c>
      <c r="D7" s="16">
        <f t="shared" si="1"/>
        <v>2.80107602447432</v>
      </c>
      <c r="E7" s="16">
        <f t="shared" si="1"/>
        <v>2.9115735754611984</v>
      </c>
      <c r="F7" s="16">
        <f t="shared" si="1"/>
        <v>2.4532076533508382</v>
      </c>
      <c r="G7" s="16">
        <f t="shared" si="1"/>
        <v>2.9219454819326058</v>
      </c>
      <c r="H7" s="16">
        <f t="shared" si="1"/>
        <v>2.5435414115251529</v>
      </c>
      <c r="I7" s="16">
        <f t="shared" si="1"/>
        <v>2.319596429154946</v>
      </c>
      <c r="J7" s="16">
        <f t="shared" si="1"/>
        <v>2.3580798190622421</v>
      </c>
      <c r="K7" s="16">
        <f t="shared" si="1"/>
        <v>2.1875825673652427</v>
      </c>
      <c r="L7" s="16">
        <f t="shared" si="1"/>
        <v>2.2259163619445665</v>
      </c>
      <c r="M7" s="16">
        <f t="shared" si="1"/>
        <v>1.9117553541528938</v>
      </c>
      <c r="N7" s="16">
        <f t="shared" si="1"/>
        <v>1.7600697212000254</v>
      </c>
      <c r="O7" s="16">
        <f t="shared" si="1"/>
        <v>1.8544912109467582</v>
      </c>
      <c r="P7" s="16">
        <f t="shared" si="1"/>
        <v>1.9398277550129952</v>
      </c>
      <c r="Q7" s="16">
        <f t="shared" si="1"/>
        <v>2.4485267216593312</v>
      </c>
    </row>
    <row r="8" spans="1:17" ht="11.45" customHeight="1" x14ac:dyDescent="0.25">
      <c r="A8" s="40" t="s">
        <v>40</v>
      </c>
      <c r="B8" s="35">
        <v>2.5286791133231921</v>
      </c>
      <c r="C8" s="35">
        <v>2.4293071898325564</v>
      </c>
      <c r="D8" s="35">
        <v>2.4333267186634759</v>
      </c>
      <c r="E8" s="35">
        <v>2.4487331868679965</v>
      </c>
      <c r="F8" s="35">
        <v>1.8757425265434711</v>
      </c>
      <c r="G8" s="35">
        <v>1.9109337457835958</v>
      </c>
      <c r="H8" s="35">
        <v>1.4579623820825858</v>
      </c>
      <c r="I8" s="35">
        <v>1.5653804014509671</v>
      </c>
      <c r="J8" s="35">
        <v>1.2744237674222665</v>
      </c>
      <c r="K8" s="35">
        <v>1.2178350638875428</v>
      </c>
      <c r="L8" s="35">
        <v>1.6780265613869834</v>
      </c>
      <c r="M8" s="35">
        <v>1.6047724913438317</v>
      </c>
      <c r="N8" s="35">
        <v>1.6190525102844491</v>
      </c>
      <c r="O8" s="35">
        <v>1.8420540665980671</v>
      </c>
      <c r="P8" s="35">
        <v>1.9052973444837886</v>
      </c>
      <c r="Q8" s="35">
        <v>2.3705916929619484</v>
      </c>
    </row>
    <row r="9" spans="1:17" ht="11.45" customHeight="1" x14ac:dyDescent="0.25">
      <c r="A9" s="39" t="s">
        <v>39</v>
      </c>
      <c r="B9" s="34">
        <v>0.37776373854477824</v>
      </c>
      <c r="C9" s="34">
        <v>0.29473816991040941</v>
      </c>
      <c r="D9" s="34">
        <v>0.36774930581084414</v>
      </c>
      <c r="E9" s="34">
        <v>0.46284038859320209</v>
      </c>
      <c r="F9" s="34">
        <v>0.57746512680736728</v>
      </c>
      <c r="G9" s="34">
        <v>1.0110117361490101</v>
      </c>
      <c r="H9" s="34">
        <v>1.0855790294425673</v>
      </c>
      <c r="I9" s="34">
        <v>0.75421602770397911</v>
      </c>
      <c r="J9" s="34">
        <v>1.0836560516399758</v>
      </c>
      <c r="K9" s="34">
        <v>0.96974750347770011</v>
      </c>
      <c r="L9" s="34">
        <v>0.54788980055758307</v>
      </c>
      <c r="M9" s="34">
        <v>0.30698286280906212</v>
      </c>
      <c r="N9" s="34">
        <v>0.14101721091557631</v>
      </c>
      <c r="O9" s="34">
        <v>1.2437144348690941E-2</v>
      </c>
      <c r="P9" s="34">
        <v>3.4530410529206627E-2</v>
      </c>
      <c r="Q9" s="34">
        <v>7.7935028697382641E-2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20009.155716584402</v>
      </c>
      <c r="C13" s="25">
        <f t="shared" si="2"/>
        <v>19053.689783147813</v>
      </c>
      <c r="D13" s="25">
        <f t="shared" si="2"/>
        <v>20288.47749161578</v>
      </c>
      <c r="E13" s="25">
        <f t="shared" si="2"/>
        <v>21764.564939443593</v>
      </c>
      <c r="F13" s="25">
        <f t="shared" si="2"/>
        <v>25681.758237209444</v>
      </c>
      <c r="G13" s="25">
        <f t="shared" si="2"/>
        <v>31357.125284913993</v>
      </c>
      <c r="H13" s="25">
        <f t="shared" si="2"/>
        <v>35601.087229514364</v>
      </c>
      <c r="I13" s="25">
        <f t="shared" si="2"/>
        <v>30656.444312221392</v>
      </c>
      <c r="J13" s="25">
        <f t="shared" si="2"/>
        <v>37678.734105624484</v>
      </c>
      <c r="K13" s="25">
        <f t="shared" si="2"/>
        <v>37061.631487170351</v>
      </c>
      <c r="L13" s="25">
        <f t="shared" si="2"/>
        <v>27100.887684779656</v>
      </c>
      <c r="M13" s="25">
        <f t="shared" si="2"/>
        <v>22808.613365400055</v>
      </c>
      <c r="N13" s="25">
        <f t="shared" si="2"/>
        <v>18728.764555934955</v>
      </c>
      <c r="O13" s="25">
        <f t="shared" si="2"/>
        <v>14967.480176946676</v>
      </c>
      <c r="P13" s="25">
        <f t="shared" si="2"/>
        <v>15628.877335314935</v>
      </c>
      <c r="Q13" s="25">
        <f t="shared" si="2"/>
        <v>16454.134411542105</v>
      </c>
    </row>
    <row r="14" spans="1:17" ht="11.45" customHeight="1" x14ac:dyDescent="0.25">
      <c r="A14" s="40" t="s">
        <v>40</v>
      </c>
      <c r="B14" s="30">
        <f t="shared" ref="B14:Q14" si="3">IF(B4=0,"",B4/B8)</f>
        <v>13706.16032019094</v>
      </c>
      <c r="C14" s="30">
        <f t="shared" si="3"/>
        <v>13774.012599003763</v>
      </c>
      <c r="D14" s="30">
        <f t="shared" si="3"/>
        <v>13842.200780186946</v>
      </c>
      <c r="E14" s="30">
        <f t="shared" si="3"/>
        <v>13910.726526623514</v>
      </c>
      <c r="F14" s="30">
        <f t="shared" si="3"/>
        <v>13979.591509428579</v>
      </c>
      <c r="G14" s="30">
        <f t="shared" si="3"/>
        <v>14048.797407990103</v>
      </c>
      <c r="H14" s="30">
        <f t="shared" si="3"/>
        <v>14118.345910009855</v>
      </c>
      <c r="I14" s="30">
        <f t="shared" si="3"/>
        <v>14188.238711544558</v>
      </c>
      <c r="J14" s="30">
        <f t="shared" si="3"/>
        <v>14258.477517047249</v>
      </c>
      <c r="K14" s="30">
        <f t="shared" si="3"/>
        <v>14329.064039408868</v>
      </c>
      <c r="L14" s="30">
        <f t="shared" si="3"/>
        <v>14400</v>
      </c>
      <c r="M14" s="30">
        <f t="shared" si="3"/>
        <v>14471.287128712871</v>
      </c>
      <c r="N14" s="30">
        <f t="shared" si="3"/>
        <v>14542.927164003528</v>
      </c>
      <c r="O14" s="30">
        <f t="shared" si="3"/>
        <v>14614.921852934234</v>
      </c>
      <c r="P14" s="30">
        <f t="shared" si="3"/>
        <v>14687.272951216088</v>
      </c>
      <c r="Q14" s="30">
        <f t="shared" si="3"/>
        <v>14759.982223251807</v>
      </c>
    </row>
    <row r="15" spans="1:17" ht="11.45" customHeight="1" x14ac:dyDescent="0.25">
      <c r="A15" s="39" t="s">
        <v>39</v>
      </c>
      <c r="B15" s="29">
        <f t="shared" ref="B15:Q15" si="4">IF(B5=0,"",B5/B9)</f>
        <v>62200.216382252664</v>
      </c>
      <c r="C15" s="29">
        <f t="shared" si="4"/>
        <v>62570.136083044141</v>
      </c>
      <c r="D15" s="29">
        <f t="shared" si="4"/>
        <v>62942.255785587913</v>
      </c>
      <c r="E15" s="29">
        <f t="shared" si="4"/>
        <v>63316.588573825422</v>
      </c>
      <c r="F15" s="29">
        <f t="shared" si="4"/>
        <v>63693.147609511507</v>
      </c>
      <c r="G15" s="29">
        <f t="shared" si="4"/>
        <v>64071.946132677091</v>
      </c>
      <c r="H15" s="29">
        <f t="shared" si="4"/>
        <v>64452.997462094812</v>
      </c>
      <c r="I15" s="29">
        <f t="shared" si="4"/>
        <v>64836.314995747241</v>
      </c>
      <c r="J15" s="29">
        <f t="shared" si="4"/>
        <v>65221.91221129796</v>
      </c>
      <c r="K15" s="29">
        <f t="shared" si="4"/>
        <v>65609.802666565491</v>
      </c>
      <c r="L15" s="29">
        <f t="shared" si="4"/>
        <v>66000</v>
      </c>
      <c r="M15" s="29">
        <f t="shared" si="4"/>
        <v>66392.517931162743</v>
      </c>
      <c r="N15" s="29">
        <f t="shared" si="4"/>
        <v>66787.370261208591</v>
      </c>
      <c r="O15" s="29">
        <f t="shared" si="4"/>
        <v>67184.57087337118</v>
      </c>
      <c r="P15" s="29">
        <f t="shared" si="4"/>
        <v>67584.133733451075</v>
      </c>
      <c r="Q15" s="29">
        <f t="shared" si="4"/>
        <v>67986.072890306852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0.59596255955331201</v>
      </c>
      <c r="C18" s="36">
        <f t="shared" si="6"/>
        <v>0.64468785129813477</v>
      </c>
      <c r="D18" s="36">
        <f t="shared" si="6"/>
        <v>0.59269493439943055</v>
      </c>
      <c r="E18" s="36">
        <f t="shared" si="6"/>
        <v>0.53754338332531459</v>
      </c>
      <c r="F18" s="36">
        <f t="shared" si="6"/>
        <v>0.416206292484333</v>
      </c>
      <c r="G18" s="36">
        <f t="shared" si="6"/>
        <v>0.29300594346246817</v>
      </c>
      <c r="H18" s="36">
        <f t="shared" si="6"/>
        <v>0.22731498327932231</v>
      </c>
      <c r="I18" s="36">
        <f t="shared" si="6"/>
        <v>0.31233033394354054</v>
      </c>
      <c r="J18" s="36">
        <f t="shared" si="6"/>
        <v>0.20451831809915172</v>
      </c>
      <c r="K18" s="36">
        <f t="shared" si="6"/>
        <v>0.21523718845163037</v>
      </c>
      <c r="L18" s="36">
        <f t="shared" si="6"/>
        <v>0.4005612787953079</v>
      </c>
      <c r="M18" s="36">
        <f t="shared" si="6"/>
        <v>0.53258561627676448</v>
      </c>
      <c r="N18" s="36">
        <f t="shared" si="6"/>
        <v>0.71428867020229492</v>
      </c>
      <c r="O18" s="36">
        <f t="shared" si="6"/>
        <v>0.9698965166784016</v>
      </c>
      <c r="P18" s="36">
        <f t="shared" si="6"/>
        <v>0.9230239641682525</v>
      </c>
      <c r="Q18" s="36">
        <f t="shared" si="6"/>
        <v>0.86848576394885302</v>
      </c>
    </row>
    <row r="19" spans="1:17" ht="11.45" customHeight="1" x14ac:dyDescent="0.25">
      <c r="A19" s="39" t="s">
        <v>39</v>
      </c>
      <c r="B19" s="18">
        <f t="shared" ref="B19:Q19" si="7">IF(B5=0,0,B5/B$3)</f>
        <v>0.4040374404466881</v>
      </c>
      <c r="C19" s="18">
        <f t="shared" si="7"/>
        <v>0.35531214870186534</v>
      </c>
      <c r="D19" s="18">
        <f t="shared" si="7"/>
        <v>0.40730506560056934</v>
      </c>
      <c r="E19" s="18">
        <f t="shared" si="7"/>
        <v>0.46245661667468541</v>
      </c>
      <c r="F19" s="18">
        <f t="shared" si="7"/>
        <v>0.58379370751566695</v>
      </c>
      <c r="G19" s="18">
        <f t="shared" si="7"/>
        <v>0.70699405653753189</v>
      </c>
      <c r="H19" s="18">
        <f t="shared" si="7"/>
        <v>0.77268501672067758</v>
      </c>
      <c r="I19" s="18">
        <f t="shared" si="7"/>
        <v>0.68766966605645941</v>
      </c>
      <c r="J19" s="18">
        <f t="shared" si="7"/>
        <v>0.79548168190084823</v>
      </c>
      <c r="K19" s="18">
        <f t="shared" si="7"/>
        <v>0.78476281154836969</v>
      </c>
      <c r="L19" s="18">
        <f t="shared" si="7"/>
        <v>0.5994387212046921</v>
      </c>
      <c r="M19" s="18">
        <f t="shared" si="7"/>
        <v>0.46741438372323563</v>
      </c>
      <c r="N19" s="18">
        <f t="shared" si="7"/>
        <v>0.28571132979770514</v>
      </c>
      <c r="O19" s="18">
        <f t="shared" si="7"/>
        <v>3.0103483321598477E-2</v>
      </c>
      <c r="P19" s="18">
        <f t="shared" si="7"/>
        <v>7.69760358317476E-2</v>
      </c>
      <c r="Q19" s="18">
        <f t="shared" si="7"/>
        <v>0.13151423605114704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0.87002540294160979</v>
      </c>
      <c r="C22" s="36">
        <f t="shared" si="9"/>
        <v>0.89180129880868786</v>
      </c>
      <c r="D22" s="36">
        <f t="shared" si="9"/>
        <v>0.86871141568538479</v>
      </c>
      <c r="E22" s="36">
        <f t="shared" si="9"/>
        <v>0.84103428039942718</v>
      </c>
      <c r="F22" s="36">
        <f t="shared" si="9"/>
        <v>0.76460813416320172</v>
      </c>
      <c r="G22" s="36">
        <f t="shared" si="9"/>
        <v>0.65399363458338167</v>
      </c>
      <c r="H22" s="36">
        <f t="shared" si="9"/>
        <v>0.57320174756202047</v>
      </c>
      <c r="I22" s="36">
        <f t="shared" si="9"/>
        <v>0.674850323864851</v>
      </c>
      <c r="J22" s="36">
        <f t="shared" si="9"/>
        <v>0.54044980035030266</v>
      </c>
      <c r="K22" s="36">
        <f t="shared" si="9"/>
        <v>0.55670358781214901</v>
      </c>
      <c r="L22" s="36">
        <f t="shared" si="9"/>
        <v>0.75385876579884381</v>
      </c>
      <c r="M22" s="36">
        <f t="shared" si="9"/>
        <v>0.83942356319693046</v>
      </c>
      <c r="N22" s="36">
        <f t="shared" si="9"/>
        <v>0.91987975861579507</v>
      </c>
      <c r="O22" s="36">
        <f t="shared" si="9"/>
        <v>0.9932935005163267</v>
      </c>
      <c r="P22" s="36">
        <f t="shared" si="9"/>
        <v>0.98219923885511407</v>
      </c>
      <c r="Q22" s="36">
        <f t="shared" si="9"/>
        <v>0.96817064400074537</v>
      </c>
    </row>
    <row r="23" spans="1:17" ht="11.45" customHeight="1" x14ac:dyDescent="0.25">
      <c r="A23" s="39" t="s">
        <v>39</v>
      </c>
      <c r="B23" s="18">
        <f t="shared" ref="B23:Q23" si="10">IF(B9=0,0,B9/B$7)</f>
        <v>0.12997459705839032</v>
      </c>
      <c r="C23" s="18">
        <f t="shared" si="10"/>
        <v>0.10819870119131209</v>
      </c>
      <c r="D23" s="18">
        <f t="shared" si="10"/>
        <v>0.13128858431461529</v>
      </c>
      <c r="E23" s="18">
        <f t="shared" si="10"/>
        <v>0.15896571960057282</v>
      </c>
      <c r="F23" s="18">
        <f t="shared" si="10"/>
        <v>0.2353918658367983</v>
      </c>
      <c r="G23" s="18">
        <f t="shared" si="10"/>
        <v>0.34600636541661828</v>
      </c>
      <c r="H23" s="18">
        <f t="shared" si="10"/>
        <v>0.4267982524379797</v>
      </c>
      <c r="I23" s="18">
        <f t="shared" si="10"/>
        <v>0.32514967613514911</v>
      </c>
      <c r="J23" s="18">
        <f t="shared" si="10"/>
        <v>0.45955019964969746</v>
      </c>
      <c r="K23" s="18">
        <f t="shared" si="10"/>
        <v>0.4432964121878511</v>
      </c>
      <c r="L23" s="18">
        <f t="shared" si="10"/>
        <v>0.24614123420115619</v>
      </c>
      <c r="M23" s="18">
        <f t="shared" si="10"/>
        <v>0.16057643680306963</v>
      </c>
      <c r="N23" s="18">
        <f t="shared" si="10"/>
        <v>8.012024138420494E-2</v>
      </c>
      <c r="O23" s="18">
        <f t="shared" si="10"/>
        <v>6.7064994836732112E-3</v>
      </c>
      <c r="P23" s="18">
        <f t="shared" si="10"/>
        <v>1.7800761144885931E-2</v>
      </c>
      <c r="Q23" s="18">
        <f t="shared" si="10"/>
        <v>3.1829355999254606E-2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282.02923473774717</v>
      </c>
      <c r="C4" s="33">
        <v>256.60000000000002</v>
      </c>
      <c r="D4" s="33">
        <v>266.7</v>
      </c>
      <c r="E4" s="33">
        <v>281.2</v>
      </c>
      <c r="F4" s="33">
        <v>250.1</v>
      </c>
      <c r="G4" s="33">
        <v>321.39103850195903</v>
      </c>
      <c r="H4" s="33">
        <v>293.60000000000002</v>
      </c>
      <c r="I4" s="33">
        <v>246.10000000000002</v>
      </c>
      <c r="J4" s="33">
        <v>272.8</v>
      </c>
      <c r="K4" s="33">
        <v>247.7</v>
      </c>
      <c r="L4" s="33">
        <v>215.39122957867551</v>
      </c>
      <c r="M4" s="33">
        <v>170.55985478169458</v>
      </c>
      <c r="N4" s="33">
        <v>144.692844176937</v>
      </c>
      <c r="O4" s="33">
        <v>140.70411770325779</v>
      </c>
      <c r="P4" s="33">
        <v>147.32014903983949</v>
      </c>
      <c r="Q4" s="33">
        <v>186.63418362472521</v>
      </c>
    </row>
    <row r="5" spans="1:17" ht="11.45" customHeight="1" x14ac:dyDescent="0.25">
      <c r="A5" s="31" t="s">
        <v>29</v>
      </c>
      <c r="B5" s="15">
        <v>282.02923473774717</v>
      </c>
      <c r="C5" s="15">
        <v>256.60000000000002</v>
      </c>
      <c r="D5" s="15">
        <v>266.7</v>
      </c>
      <c r="E5" s="15">
        <v>281.2</v>
      </c>
      <c r="F5" s="15">
        <v>250.1</v>
      </c>
      <c r="G5" s="15">
        <v>321.39103850195903</v>
      </c>
      <c r="H5" s="15">
        <v>293.60000000000002</v>
      </c>
      <c r="I5" s="15">
        <v>246.10000000000002</v>
      </c>
      <c r="J5" s="15">
        <v>272.8</v>
      </c>
      <c r="K5" s="15">
        <v>247.7</v>
      </c>
      <c r="L5" s="15">
        <v>215.39122957867551</v>
      </c>
      <c r="M5" s="15">
        <v>170.55985478169458</v>
      </c>
      <c r="N5" s="15">
        <v>144.692844176937</v>
      </c>
      <c r="O5" s="15">
        <v>140.70411770325779</v>
      </c>
      <c r="P5" s="15">
        <v>147.32014903983949</v>
      </c>
      <c r="Q5" s="15">
        <v>186.63418362472521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45.094105283271197</v>
      </c>
      <c r="C9" s="15">
        <v>22.5</v>
      </c>
      <c r="D9" s="15">
        <v>44.1</v>
      </c>
      <c r="E9" s="15">
        <v>47.1</v>
      </c>
      <c r="F9" s="15">
        <v>39.984009999999984</v>
      </c>
      <c r="G9" s="15">
        <v>118.84971816184201</v>
      </c>
      <c r="H9" s="15">
        <v>89.1</v>
      </c>
      <c r="I9" s="15">
        <v>51.2</v>
      </c>
      <c r="J9" s="15">
        <v>50.2</v>
      </c>
      <c r="K9" s="15">
        <v>66.2</v>
      </c>
      <c r="L9" s="15">
        <v>55.842170631508502</v>
      </c>
      <c r="M9" s="15">
        <v>69.289194611636603</v>
      </c>
      <c r="N9" s="15">
        <v>68.262157256138295</v>
      </c>
      <c r="O9" s="15">
        <v>78.604184580108907</v>
      </c>
      <c r="P9" s="15">
        <v>77.577147224610698</v>
      </c>
      <c r="Q9" s="15">
        <v>141.731155058756</v>
      </c>
    </row>
    <row r="10" spans="1:17" ht="11.45" customHeight="1" x14ac:dyDescent="0.25">
      <c r="A10" s="14" t="s">
        <v>36</v>
      </c>
      <c r="B10" s="15">
        <v>236.935129454476</v>
      </c>
      <c r="C10" s="15">
        <v>234.1</v>
      </c>
      <c r="D10" s="15">
        <v>222.6</v>
      </c>
      <c r="E10" s="15">
        <v>234.1</v>
      </c>
      <c r="F10" s="15">
        <v>210.11599000000001</v>
      </c>
      <c r="G10" s="15">
        <v>202.54132034011701</v>
      </c>
      <c r="H10" s="15">
        <v>204.5</v>
      </c>
      <c r="I10" s="15">
        <v>194.9</v>
      </c>
      <c r="J10" s="15">
        <v>222.6</v>
      </c>
      <c r="K10" s="15">
        <v>181.5</v>
      </c>
      <c r="L10" s="15">
        <v>159.549058947167</v>
      </c>
      <c r="M10" s="15">
        <v>101.27066017005799</v>
      </c>
      <c r="N10" s="15">
        <v>76.430686920798706</v>
      </c>
      <c r="O10" s="15">
        <v>62.099933123148901</v>
      </c>
      <c r="P10" s="15">
        <v>69.743001815228794</v>
      </c>
      <c r="Q10" s="15">
        <v>44.903028565969201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282.02923473774717</v>
      </c>
      <c r="C19" s="28">
        <f t="shared" si="0"/>
        <v>256.60000000000002</v>
      </c>
      <c r="D19" s="28">
        <f t="shared" si="0"/>
        <v>266.7</v>
      </c>
      <c r="E19" s="28">
        <f t="shared" si="0"/>
        <v>281.19999999999993</v>
      </c>
      <c r="F19" s="28">
        <f t="shared" si="0"/>
        <v>250.1</v>
      </c>
      <c r="G19" s="28">
        <f t="shared" si="0"/>
        <v>321.39103850195903</v>
      </c>
      <c r="H19" s="28">
        <f t="shared" si="0"/>
        <v>293.60000000000002</v>
      </c>
      <c r="I19" s="28">
        <f t="shared" si="0"/>
        <v>246.10000000000002</v>
      </c>
      <c r="J19" s="28">
        <f t="shared" si="0"/>
        <v>272.8</v>
      </c>
      <c r="K19" s="28">
        <f t="shared" si="0"/>
        <v>247.7</v>
      </c>
      <c r="L19" s="28">
        <f t="shared" si="0"/>
        <v>215.39122957867551</v>
      </c>
      <c r="M19" s="28">
        <f t="shared" si="0"/>
        <v>170.55985478169458</v>
      </c>
      <c r="N19" s="28">
        <f t="shared" si="0"/>
        <v>144.692844176937</v>
      </c>
      <c r="O19" s="28">
        <f t="shared" si="0"/>
        <v>140.70411770325782</v>
      </c>
      <c r="P19" s="28">
        <f t="shared" si="0"/>
        <v>147.32014903983949</v>
      </c>
      <c r="Q19" s="28">
        <f t="shared" si="0"/>
        <v>186.63418362472524</v>
      </c>
    </row>
    <row r="20" spans="1:17" ht="11.45" customHeight="1" x14ac:dyDescent="0.25">
      <c r="A20" s="40" t="s">
        <v>40</v>
      </c>
      <c r="B20" s="27">
        <v>216.89990707464068</v>
      </c>
      <c r="C20" s="27">
        <v>206.31305328353031</v>
      </c>
      <c r="D20" s="27">
        <v>204.60833526717298</v>
      </c>
      <c r="E20" s="27">
        <v>203.8651496802687</v>
      </c>
      <c r="F20" s="27">
        <v>154.61562284416098</v>
      </c>
      <c r="G20" s="27">
        <v>155.95683232197763</v>
      </c>
      <c r="H20" s="27">
        <v>117.81042440375501</v>
      </c>
      <c r="I20" s="27">
        <v>125.23794140264096</v>
      </c>
      <c r="J20" s="27">
        <v>100.9505098338923</v>
      </c>
      <c r="K20" s="27">
        <v>95.512839121434112</v>
      </c>
      <c r="L20" s="27">
        <v>130.30189679757015</v>
      </c>
      <c r="M20" s="27">
        <v>123.37978359498207</v>
      </c>
      <c r="N20" s="27">
        <v>123.24522260037045</v>
      </c>
      <c r="O20" s="27">
        <v>138.83218492107969</v>
      </c>
      <c r="P20" s="27">
        <v>142.17694357463159</v>
      </c>
      <c r="Q20" s="27">
        <v>175.14663428410239</v>
      </c>
    </row>
    <row r="21" spans="1:17" ht="11.45" customHeight="1" x14ac:dyDescent="0.25">
      <c r="A21" s="39" t="s">
        <v>39</v>
      </c>
      <c r="B21" s="26">
        <v>65.129327663106466</v>
      </c>
      <c r="C21" s="26">
        <v>50.286946716469686</v>
      </c>
      <c r="D21" s="26">
        <v>62.091664732827013</v>
      </c>
      <c r="E21" s="26">
        <v>77.33485031973126</v>
      </c>
      <c r="F21" s="26">
        <v>95.484377155839013</v>
      </c>
      <c r="G21" s="26">
        <v>165.4342061799814</v>
      </c>
      <c r="H21" s="26">
        <v>175.78957559624504</v>
      </c>
      <c r="I21" s="26">
        <v>120.86205859735907</v>
      </c>
      <c r="J21" s="26">
        <v>171.84949016610773</v>
      </c>
      <c r="K21" s="26">
        <v>152.18716087856586</v>
      </c>
      <c r="L21" s="26">
        <v>85.089332781105369</v>
      </c>
      <c r="M21" s="26">
        <v>47.180071186712496</v>
      </c>
      <c r="N21" s="26">
        <v>21.447621576566547</v>
      </c>
      <c r="O21" s="26">
        <v>1.8719327821781349</v>
      </c>
      <c r="P21" s="26">
        <v>5.1432054652078989</v>
      </c>
      <c r="Q21" s="26">
        <v>11.487549340622849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9703.5878258018056</v>
      </c>
      <c r="C25" s="25">
        <f>IF(C19=0,"",C19/MBunk_act!C7*100)</f>
        <v>9419.8137737402485</v>
      </c>
      <c r="D25" s="25">
        <f>IF(D19=0,"",D19/MBunk_act!D7*100)</f>
        <v>9521.3410014478904</v>
      </c>
      <c r="E25" s="25">
        <f>IF(E19=0,"",E19/MBunk_act!E7*100)</f>
        <v>9658.0076962491785</v>
      </c>
      <c r="F25" s="25">
        <f>IF(F19=0,"",F19/MBunk_act!F7*100)</f>
        <v>10194.815740868418</v>
      </c>
      <c r="G25" s="25">
        <f>IF(G19=0,"",G19/MBunk_act!G7*100)</f>
        <v>10999.214067792516</v>
      </c>
      <c r="H25" s="25">
        <f>IF(H19=0,"",H19/MBunk_act!H7*100)</f>
        <v>11542.961269262458</v>
      </c>
      <c r="I25" s="25">
        <f>IF(I19=0,"",I19/MBunk_act!I7*100)</f>
        <v>10609.604192642119</v>
      </c>
      <c r="J25" s="25">
        <f>IF(J19=0,"",J19/MBunk_act!J7*100)</f>
        <v>11568.734772874937</v>
      </c>
      <c r="K25" s="25">
        <f>IF(K19=0,"",K19/MBunk_act!K7*100)</f>
        <v>11323.00118382885</v>
      </c>
      <c r="L25" s="25">
        <f>IF(L19=0,"",L19/MBunk_act!L7*100)</f>
        <v>9676.5194443563523</v>
      </c>
      <c r="M25" s="25">
        <f>IF(M19=0,"",M19/MBunk_act!M7*100)</f>
        <v>8921.6360456994935</v>
      </c>
      <c r="N25" s="25">
        <f>IF(N19=0,"",N19/MBunk_act!N7*100)</f>
        <v>8220.8586645240739</v>
      </c>
      <c r="O25" s="25">
        <f>IF(O19=0,"",O19/MBunk_act!O7*100)</f>
        <v>7587.2086571618365</v>
      </c>
      <c r="P25" s="25">
        <f>IF(P19=0,"",P19/MBunk_act!P7*100)</f>
        <v>7594.4964009885807</v>
      </c>
      <c r="Q25" s="25">
        <f>IF(Q19=0,"",Q19/MBunk_act!Q7*100)</f>
        <v>7622.3053632122901</v>
      </c>
    </row>
    <row r="26" spans="1:17" ht="11.45" customHeight="1" x14ac:dyDescent="0.25">
      <c r="A26" s="40" t="s">
        <v>40</v>
      </c>
      <c r="B26" s="30">
        <f>IF(B20=0,"",B20/MBunk_act!B8*100)</f>
        <v>8577.5971309222641</v>
      </c>
      <c r="C26" s="30">
        <f>IF(C20=0,"",C20/MBunk_act!C8*100)</f>
        <v>8492.6704266557044</v>
      </c>
      <c r="D26" s="30">
        <f>IF(D20=0,"",D20/MBunk_act!D8*100)</f>
        <v>8408.5845808472332</v>
      </c>
      <c r="E26" s="30">
        <f>IF(E20=0,"",E20/MBunk_act!E8*100)</f>
        <v>8325.3312681655752</v>
      </c>
      <c r="F26" s="30">
        <f>IF(F20=0,"",F20/MBunk_act!F8*100)</f>
        <v>8242.902245708492</v>
      </c>
      <c r="G26" s="30">
        <f>IF(G20=0,"",G20/MBunk_act!G8*100)</f>
        <v>8161.2893521866254</v>
      </c>
      <c r="H26" s="30">
        <f>IF(H20=0,"",H20/MBunk_act!H8*100)</f>
        <v>8080.4845071154705</v>
      </c>
      <c r="I26" s="30">
        <f>IF(I20=0,"",I20/MBunk_act!I8*100)</f>
        <v>8000.4797100153182</v>
      </c>
      <c r="J26" s="30">
        <f>IF(J20=0,"",J20/MBunk_act!J8*100)</f>
        <v>7921.2670396191261</v>
      </c>
      <c r="K26" s="30">
        <f>IF(K20=0,"",K20/MBunk_act!K8*100)</f>
        <v>7842.8386530882435</v>
      </c>
      <c r="L26" s="30">
        <f>IF(L20=0,"",L20/MBunk_act!L8*100)</f>
        <v>7765.1867852358846</v>
      </c>
      <c r="M26" s="30">
        <f>IF(M20=0,"",M20/MBunk_act!M8*100)</f>
        <v>7688.3037477583021</v>
      </c>
      <c r="N26" s="30">
        <f>IF(N20=0,"",N20/MBunk_act!N8*100)</f>
        <v>7612.1819284735666</v>
      </c>
      <c r="O26" s="30">
        <f>IF(O20=0,"",O20/MBunk_act!O8*100)</f>
        <v>7536.8137905678868</v>
      </c>
      <c r="P26" s="30">
        <f>IF(P20=0,"",P20/MBunk_act!P8*100)</f>
        <v>7462.1918718493926</v>
      </c>
      <c r="Q26" s="30">
        <f>IF(Q20=0,"",Q20/MBunk_act!Q8*100)</f>
        <v>7388.3087840092994</v>
      </c>
    </row>
    <row r="27" spans="1:17" ht="11.45" customHeight="1" x14ac:dyDescent="0.25">
      <c r="A27" s="39" t="s">
        <v>39</v>
      </c>
      <c r="B27" s="29">
        <f>IF(B21=0,"",B21/MBunk_act!B9*100)</f>
        <v>17240.756858770434</v>
      </c>
      <c r="C27" s="29">
        <f>IF(C21=0,"",C21/MBunk_act!C9*100)</f>
        <v>17061.565772684018</v>
      </c>
      <c r="D27" s="29">
        <f>IF(D21=0,"",D21/MBunk_act!D9*100)</f>
        <v>16884.237101664181</v>
      </c>
      <c r="E27" s="29">
        <f>IF(E21=0,"",E21/MBunk_act!E9*100)</f>
        <v>16708.751488777725</v>
      </c>
      <c r="F27" s="29">
        <f>IF(F21=0,"",F21/MBunk_act!F9*100)</f>
        <v>16535.08977827695</v>
      </c>
      <c r="G27" s="29">
        <f>IF(G21=0,"",G21/MBunk_act!G9*100)</f>
        <v>16363.233013508614</v>
      </c>
      <c r="H27" s="29">
        <f>IF(H21=0,"",H21/MBunk_act!H9*100)</f>
        <v>16193.162434844657</v>
      </c>
      <c r="I27" s="29">
        <f>IF(I21=0,"",I21/MBunk_act!I9*100)</f>
        <v>16024.859477634436</v>
      </c>
      <c r="J27" s="29">
        <f>IF(J21=0,"",J21/MBunk_act!J9*100)</f>
        <v>15858.305770178216</v>
      </c>
      <c r="K27" s="29">
        <f>IF(K21=0,"",K21/MBunk_act!K9*100)</f>
        <v>15693.483131721772</v>
      </c>
      <c r="L27" s="29">
        <f>IF(L21=0,"",L21/MBunk_act!L9*100)</f>
        <v>15530.373570471769</v>
      </c>
      <c r="M27" s="29">
        <f>IF(M21=0,"",M21/MBunk_act!M9*100)</f>
        <v>15368.959281631842</v>
      </c>
      <c r="N27" s="29">
        <f>IF(N21=0,"",N21/MBunk_act!N9*100)</f>
        <v>15209.222645459025</v>
      </c>
      <c r="O27" s="29">
        <f>IF(O21=0,"",O21/MBunk_act!O9*100)</f>
        <v>15051.146225340412</v>
      </c>
      <c r="P27" s="29">
        <f>IF(P21=0,"",P21/MBunk_act!P9*100)</f>
        <v>14894.71276588981</v>
      </c>
      <c r="Q27" s="29">
        <f>IF(Q21=0,"",Q21/MBunk_act!Q9*100)</f>
        <v>14739.905191064161</v>
      </c>
    </row>
    <row r="29" spans="1:17" ht="11.45" customHeight="1" x14ac:dyDescent="0.25">
      <c r="A29" s="17" t="s">
        <v>34</v>
      </c>
      <c r="B29" s="25">
        <f>IF(B19=0,"",B19/MBunk_act!B3*1000)</f>
        <v>4.8495738467161198</v>
      </c>
      <c r="C29" s="25">
        <f>IF(C19=0,"",C19/MBunk_act!C3*1000)</f>
        <v>4.9438265663754422</v>
      </c>
      <c r="D29" s="25">
        <f>IF(D19=0,"",D19/MBunk_act!D3*1000)</f>
        <v>4.692979552252055</v>
      </c>
      <c r="E29" s="25">
        <f>IF(E19=0,"",E19/MBunk_act!E3*1000)</f>
        <v>4.4374917316845224</v>
      </c>
      <c r="F29" s="25">
        <f>IF(F19=0,"",F19/MBunk_act!F3*1000)</f>
        <v>3.9696720320719661</v>
      </c>
      <c r="G29" s="25">
        <f>IF(G19=0,"",G19/MBunk_act!G3*1000)</f>
        <v>3.5077239918686907</v>
      </c>
      <c r="H29" s="25">
        <f>IF(H19=0,"",H19/MBunk_act!H3*1000)</f>
        <v>3.2423058303941343</v>
      </c>
      <c r="I29" s="25">
        <f>IF(I19=0,"",I19/MBunk_act!I3*1000)</f>
        <v>3.4608071583867703</v>
      </c>
      <c r="J29" s="25">
        <f>IF(J19=0,"",J19/MBunk_act!J3*1000)</f>
        <v>3.0703618493244491</v>
      </c>
      <c r="K29" s="25">
        <f>IF(K19=0,"",K19/MBunk_act!K3*1000)</f>
        <v>3.0551815258722601</v>
      </c>
      <c r="L29" s="25">
        <f>IF(L19=0,"",L19/MBunk_act!L3*1000)</f>
        <v>3.5705544249721601</v>
      </c>
      <c r="M29" s="25">
        <f>IF(M19=0,"",M19/MBunk_act!M3*1000)</f>
        <v>3.9115205746059662</v>
      </c>
      <c r="N29" s="25">
        <f>IF(N19=0,"",N19/MBunk_act!N3*1000)</f>
        <v>4.3894292332907598</v>
      </c>
      <c r="O29" s="25">
        <f>IF(O19=0,"",O19/MBunk_act!O3*1000)</f>
        <v>5.0691289164677595</v>
      </c>
      <c r="P29" s="25">
        <f>IF(P19=0,"",P19/MBunk_act!P3*1000)</f>
        <v>4.8592718709411669</v>
      </c>
      <c r="Q29" s="25">
        <f>IF(Q19=0,"",Q19/MBunk_act!Q3*1000)</f>
        <v>4.6324559971173329</v>
      </c>
    </row>
    <row r="30" spans="1:17" ht="11.45" customHeight="1" x14ac:dyDescent="0.25">
      <c r="A30" s="40" t="s">
        <v>40</v>
      </c>
      <c r="B30" s="30">
        <f>IF(B20=0,"",B20/MBunk_act!B4*1000)</f>
        <v>6.2582057487583587</v>
      </c>
      <c r="C30" s="30">
        <f>IF(C20=0,"",C20/MBunk_act!C4*1000)</f>
        <v>6.1657199495156254</v>
      </c>
      <c r="D30" s="30">
        <f>IF(D20=0,"",D20/MBunk_act!D4*1000)</f>
        <v>6.0746009354833754</v>
      </c>
      <c r="E30" s="30">
        <f>IF(E20=0,"",E20/MBunk_act!E4*1000)</f>
        <v>5.9848285078653953</v>
      </c>
      <c r="F30" s="30">
        <f>IF(F20=0,"",F20/MBunk_act!F4*1000)</f>
        <v>5.8963827663698485</v>
      </c>
      <c r="G30" s="30">
        <f>IF(G20=0,"",G20/MBunk_act!G4*1000)</f>
        <v>5.8092441047978802</v>
      </c>
      <c r="H30" s="30">
        <f>IF(H20=0,"",H20/MBunk_act!H4*1000)</f>
        <v>5.7233932066974198</v>
      </c>
      <c r="I30" s="30">
        <f>IF(I20=0,"",I20/MBunk_act!I4*1000)</f>
        <v>5.638811041081202</v>
      </c>
      <c r="J30" s="30">
        <f>IF(J20=0,"",J20/MBunk_act!J4*1000)</f>
        <v>5.5554788582080814</v>
      </c>
      <c r="K30" s="30">
        <f>IF(K20=0,"",K20/MBunk_act!K4*1000)</f>
        <v>5.4733781854266823</v>
      </c>
      <c r="L30" s="30">
        <f>IF(L20=0,"",L20/MBunk_act!L4*1000)</f>
        <v>5.3924908230804753</v>
      </c>
      <c r="M30" s="30">
        <f>IF(M20=0,"",M20/MBunk_act!M4*1000)</f>
        <v>5.3127988404733744</v>
      </c>
      <c r="N30" s="30">
        <f>IF(N20=0,"",N20/MBunk_act!N4*1000)</f>
        <v>5.2342845718949516</v>
      </c>
      <c r="O30" s="30">
        <f>IF(O20=0,"",O20/MBunk_act!O4*1000)</f>
        <v>5.1569306127043859</v>
      </c>
      <c r="P30" s="30">
        <f>IF(P20=0,"",P20/MBunk_act!P4*1000)</f>
        <v>5.0807198154723014</v>
      </c>
      <c r="Q30" s="30">
        <f>IF(Q20=0,"",Q20/MBunk_act!Q4*1000)</f>
        <v>5.0056352861796078</v>
      </c>
    </row>
    <row r="31" spans="1:17" ht="11.45" customHeight="1" x14ac:dyDescent="0.25">
      <c r="A31" s="39" t="s">
        <v>39</v>
      </c>
      <c r="B31" s="29">
        <f>IF(B21=0,"",B21/MBunk_act!B5*1000)</f>
        <v>2.7718162189046129</v>
      </c>
      <c r="C31" s="29">
        <f>IF(C21=0,"",C21/MBunk_act!C5*1000)</f>
        <v>2.726790581059249</v>
      </c>
      <c r="D31" s="29">
        <f>IF(D21=0,"",D21/MBunk_act!D5*1000)</f>
        <v>2.6824963438203016</v>
      </c>
      <c r="E31" s="29">
        <f>IF(E21=0,"",E21/MBunk_act!E5*1000)</f>
        <v>2.6389216262489845</v>
      </c>
      <c r="F31" s="29">
        <f>IF(F21=0,"",F21/MBunk_act!F5*1000)</f>
        <v>2.5960547404015739</v>
      </c>
      <c r="G31" s="29">
        <f>IF(G21=0,"",G21/MBunk_act!G5*1000)</f>
        <v>2.553884188194381</v>
      </c>
      <c r="H31" s="29">
        <f>IF(H21=0,"",H21/MBunk_act!H5*1000)</f>
        <v>2.512398658319646</v>
      </c>
      <c r="I31" s="29">
        <f>IF(I21=0,"",I21/MBunk_act!I5*1000)</f>
        <v>2.4715870232115353</v>
      </c>
      <c r="J31" s="29">
        <f>IF(J21=0,"",J21/MBunk_act!J5*1000)</f>
        <v>2.4314383360614182</v>
      </c>
      <c r="K31" s="29">
        <f>IF(K21=0,"",K21/MBunk_act!K5*1000)</f>
        <v>2.39194182788163</v>
      </c>
      <c r="L31" s="29">
        <f>IF(L21=0,"",L21/MBunk_act!L5*1000)</f>
        <v>2.3530869046169349</v>
      </c>
      <c r="M31" s="29">
        <f>IF(M21=0,"",M21/MBunk_act!M5*1000)</f>
        <v>2.3148631443029055</v>
      </c>
      <c r="N31" s="29">
        <f>IF(N21=0,"",N21/MBunk_act!N5*1000)</f>
        <v>2.2772602942704627</v>
      </c>
      <c r="O31" s="29">
        <f>IF(O21=0,"",O21/MBunk_act!O5*1000)</f>
        <v>2.240268268395829</v>
      </c>
      <c r="P31" s="29">
        <f>IF(P21=0,"",P21/MBunk_act!P5*1000)</f>
        <v>2.2038771443951504</v>
      </c>
      <c r="Q31" s="29">
        <f>IF(Q21=0,"",Q21/MBunk_act!Q5*1000)</f>
        <v>2.168077161163064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0.76906887782868028</v>
      </c>
      <c r="C34" s="23">
        <f t="shared" si="2"/>
        <v>0.80402592861859035</v>
      </c>
      <c r="D34" s="23">
        <f t="shared" si="2"/>
        <v>0.76718535908201346</v>
      </c>
      <c r="E34" s="23">
        <f t="shared" si="2"/>
        <v>0.72498275135230705</v>
      </c>
      <c r="F34" s="23">
        <f t="shared" si="2"/>
        <v>0.61821520529452612</v>
      </c>
      <c r="G34" s="23">
        <f t="shared" si="2"/>
        <v>0.48525569676401231</v>
      </c>
      <c r="H34" s="23">
        <f t="shared" si="2"/>
        <v>0.40126166350052794</v>
      </c>
      <c r="I34" s="23">
        <f t="shared" si="2"/>
        <v>0.50889045673563971</v>
      </c>
      <c r="J34" s="23">
        <f t="shared" si="2"/>
        <v>0.37005318854066088</v>
      </c>
      <c r="K34" s="23">
        <f t="shared" si="2"/>
        <v>0.38559886605342802</v>
      </c>
      <c r="L34" s="23">
        <f t="shared" si="2"/>
        <v>0.60495451487255214</v>
      </c>
      <c r="M34" s="23">
        <f t="shared" si="2"/>
        <v>0.72338114823620181</v>
      </c>
      <c r="N34" s="23">
        <f t="shared" si="2"/>
        <v>0.85177137336287745</v>
      </c>
      <c r="O34" s="23">
        <f t="shared" si="2"/>
        <v>0.98669596304120966</v>
      </c>
      <c r="P34" s="23">
        <f t="shared" si="2"/>
        <v>0.96508824150173078</v>
      </c>
      <c r="Q34" s="23">
        <f t="shared" si="2"/>
        <v>0.93844884620000035</v>
      </c>
    </row>
    <row r="35" spans="1:17" ht="11.45" customHeight="1" x14ac:dyDescent="0.25">
      <c r="A35" s="39" t="s">
        <v>39</v>
      </c>
      <c r="B35" s="22">
        <f t="shared" ref="B35:Q35" si="3">IF(B21=0,0,B21/B$19)</f>
        <v>0.23093112217131959</v>
      </c>
      <c r="C35" s="22">
        <f t="shared" si="3"/>
        <v>0.19597407138140951</v>
      </c>
      <c r="D35" s="22">
        <f t="shared" si="3"/>
        <v>0.23281464091798657</v>
      </c>
      <c r="E35" s="22">
        <f t="shared" si="3"/>
        <v>0.275017248647693</v>
      </c>
      <c r="F35" s="22">
        <f t="shared" si="3"/>
        <v>0.38178479470547388</v>
      </c>
      <c r="G35" s="22">
        <f t="shared" si="3"/>
        <v>0.51474430323598774</v>
      </c>
      <c r="H35" s="22">
        <f t="shared" si="3"/>
        <v>0.59873833649947217</v>
      </c>
      <c r="I35" s="22">
        <f t="shared" si="3"/>
        <v>0.49110954326436024</v>
      </c>
      <c r="J35" s="22">
        <f t="shared" si="3"/>
        <v>0.62994681145933917</v>
      </c>
      <c r="K35" s="22">
        <f t="shared" si="3"/>
        <v>0.61440113394657192</v>
      </c>
      <c r="L35" s="22">
        <f t="shared" si="3"/>
        <v>0.39504548512744792</v>
      </c>
      <c r="M35" s="22">
        <f t="shared" si="3"/>
        <v>0.27661885176379808</v>
      </c>
      <c r="N35" s="22">
        <f t="shared" si="3"/>
        <v>0.14822862663712255</v>
      </c>
      <c r="O35" s="22">
        <f t="shared" si="3"/>
        <v>1.3304036958790387E-2</v>
      </c>
      <c r="P35" s="22">
        <f t="shared" si="3"/>
        <v>3.4911758498269184E-2</v>
      </c>
      <c r="Q35" s="22">
        <f t="shared" si="3"/>
        <v>6.1551153799999703E-2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907.70880000000011</v>
      </c>
      <c r="C4" s="33">
        <v>828.42495012000018</v>
      </c>
      <c r="D4" s="33">
        <v>858.17048940000006</v>
      </c>
      <c r="E4" s="33">
        <v>904.74445260000016</v>
      </c>
      <c r="F4" s="33">
        <v>804.9454915687561</v>
      </c>
      <c r="G4" s="33">
        <v>1025.0736000000015</v>
      </c>
      <c r="H4" s="33">
        <v>939.12477948000003</v>
      </c>
      <c r="I4" s="33">
        <v>790.43350824000015</v>
      </c>
      <c r="J4" s="33">
        <v>877.09524408000004</v>
      </c>
      <c r="K4" s="33">
        <v>793.54597536000006</v>
      </c>
      <c r="L4" s="33">
        <v>690.27779999999893</v>
      </c>
      <c r="M4" s="33">
        <v>543.14009999999928</v>
      </c>
      <c r="N4" s="33">
        <v>459.45779999999991</v>
      </c>
      <c r="O4" s="33">
        <v>445.10309999999993</v>
      </c>
      <c r="P4" s="33">
        <v>466.68480000000005</v>
      </c>
      <c r="Q4" s="33">
        <v>585.22139999999968</v>
      </c>
    </row>
    <row r="5" spans="1:17" ht="11.45" customHeight="1" x14ac:dyDescent="0.25">
      <c r="A5" s="38" t="s">
        <v>21</v>
      </c>
      <c r="B5" s="37">
        <f t="shared" ref="B5:Q5" si="0">B4</f>
        <v>907.70880000000011</v>
      </c>
      <c r="C5" s="37">
        <f t="shared" si="0"/>
        <v>828.42495012000018</v>
      </c>
      <c r="D5" s="37">
        <f t="shared" si="0"/>
        <v>858.17048940000006</v>
      </c>
      <c r="E5" s="37">
        <f t="shared" si="0"/>
        <v>904.74445260000016</v>
      </c>
      <c r="F5" s="37">
        <f t="shared" si="0"/>
        <v>804.9454915687561</v>
      </c>
      <c r="G5" s="37">
        <f t="shared" si="0"/>
        <v>1025.0736000000015</v>
      </c>
      <c r="H5" s="37">
        <f t="shared" si="0"/>
        <v>939.12477948000003</v>
      </c>
      <c r="I5" s="37">
        <f t="shared" si="0"/>
        <v>790.43350824000015</v>
      </c>
      <c r="J5" s="37">
        <f t="shared" si="0"/>
        <v>877.09524408000004</v>
      </c>
      <c r="K5" s="37">
        <f t="shared" si="0"/>
        <v>793.54597536000006</v>
      </c>
      <c r="L5" s="37">
        <f t="shared" si="0"/>
        <v>690.27779999999893</v>
      </c>
      <c r="M5" s="37">
        <f t="shared" si="0"/>
        <v>543.14009999999928</v>
      </c>
      <c r="N5" s="37">
        <f t="shared" si="0"/>
        <v>459.45779999999991</v>
      </c>
      <c r="O5" s="37">
        <f t="shared" si="0"/>
        <v>445.10309999999993</v>
      </c>
      <c r="P5" s="37">
        <f t="shared" si="0"/>
        <v>466.68480000000005</v>
      </c>
      <c r="Q5" s="37">
        <f t="shared" si="0"/>
        <v>585.22139999999968</v>
      </c>
    </row>
    <row r="7" spans="1:17" ht="11.45" customHeight="1" x14ac:dyDescent="0.25">
      <c r="A7" s="17" t="s">
        <v>25</v>
      </c>
      <c r="B7" s="28">
        <f t="shared" ref="B7:Q7" si="1">SUM(B8:B9)</f>
        <v>907.70880000000011</v>
      </c>
      <c r="C7" s="28">
        <f t="shared" si="1"/>
        <v>828.42495012000018</v>
      </c>
      <c r="D7" s="28">
        <f t="shared" si="1"/>
        <v>858.17048940000006</v>
      </c>
      <c r="E7" s="28">
        <f t="shared" si="1"/>
        <v>904.74445260000016</v>
      </c>
      <c r="F7" s="28">
        <f t="shared" si="1"/>
        <v>804.9454915687561</v>
      </c>
      <c r="G7" s="28">
        <f t="shared" si="1"/>
        <v>1025.0736000000015</v>
      </c>
      <c r="H7" s="28">
        <f t="shared" si="1"/>
        <v>939.12477948000014</v>
      </c>
      <c r="I7" s="28">
        <f t="shared" si="1"/>
        <v>790.43350824000026</v>
      </c>
      <c r="J7" s="28">
        <f t="shared" si="1"/>
        <v>877.09524408000016</v>
      </c>
      <c r="K7" s="28">
        <f t="shared" si="1"/>
        <v>793.54597536000006</v>
      </c>
      <c r="L7" s="28">
        <f t="shared" si="1"/>
        <v>690.27779999999893</v>
      </c>
      <c r="M7" s="28">
        <f t="shared" si="1"/>
        <v>543.14009999999917</v>
      </c>
      <c r="N7" s="28">
        <f t="shared" si="1"/>
        <v>459.45779999999991</v>
      </c>
      <c r="O7" s="28">
        <f t="shared" si="1"/>
        <v>445.10309999999998</v>
      </c>
      <c r="P7" s="28">
        <f t="shared" si="1"/>
        <v>466.68480000000005</v>
      </c>
      <c r="Q7" s="28">
        <f t="shared" si="1"/>
        <v>585.22139999999979</v>
      </c>
    </row>
    <row r="8" spans="1:17" ht="11.45" customHeight="1" x14ac:dyDescent="0.25">
      <c r="A8" s="40" t="s">
        <v>40</v>
      </c>
      <c r="B8" s="27">
        <v>698.09058821121812</v>
      </c>
      <c r="C8" s="27">
        <v>666.07513981104262</v>
      </c>
      <c r="D8" s="27">
        <v>658.37583506392627</v>
      </c>
      <c r="E8" s="27">
        <v>655.92412251668497</v>
      </c>
      <c r="F8" s="27">
        <v>497.62954232108183</v>
      </c>
      <c r="G8" s="27">
        <v>497.4228040023952</v>
      </c>
      <c r="H8" s="27">
        <v>376.83477124871126</v>
      </c>
      <c r="I8" s="27">
        <v>402.24406902740776</v>
      </c>
      <c r="J8" s="27">
        <v>324.57189172565324</v>
      </c>
      <c r="K8" s="27">
        <v>305.99042826007752</v>
      </c>
      <c r="L8" s="27">
        <v>417.58667162629195</v>
      </c>
      <c r="M8" s="27">
        <v>392.89730919112498</v>
      </c>
      <c r="N8" s="27">
        <v>391.3530013082862</v>
      </c>
      <c r="O8" s="27">
        <v>439.18143190712783</v>
      </c>
      <c r="P8" s="27">
        <v>450.39201296758699</v>
      </c>
      <c r="Q8" s="27">
        <v>549.20034760154863</v>
      </c>
    </row>
    <row r="9" spans="1:17" ht="11.45" customHeight="1" x14ac:dyDescent="0.25">
      <c r="A9" s="39" t="s">
        <v>39</v>
      </c>
      <c r="B9" s="26">
        <v>209.61821178878193</v>
      </c>
      <c r="C9" s="26">
        <v>162.34981030895753</v>
      </c>
      <c r="D9" s="26">
        <v>199.79465433607382</v>
      </c>
      <c r="E9" s="26">
        <v>248.82033008331513</v>
      </c>
      <c r="F9" s="26">
        <v>307.31594924767433</v>
      </c>
      <c r="G9" s="26">
        <v>527.65079599760634</v>
      </c>
      <c r="H9" s="26">
        <v>562.29000823128888</v>
      </c>
      <c r="I9" s="26">
        <v>388.18943921259245</v>
      </c>
      <c r="J9" s="26">
        <v>552.52335235434691</v>
      </c>
      <c r="K9" s="26">
        <v>487.55554709992248</v>
      </c>
      <c r="L9" s="26">
        <v>272.69112837370704</v>
      </c>
      <c r="M9" s="26">
        <v>150.24279080887425</v>
      </c>
      <c r="N9" s="26">
        <v>68.104798691713711</v>
      </c>
      <c r="O9" s="26">
        <v>5.9216680928721734</v>
      </c>
      <c r="P9" s="26">
        <v>16.292787032413056</v>
      </c>
      <c r="Q9" s="26">
        <v>36.021052398451133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3.2184918731707324</v>
      </c>
      <c r="C14" s="33">
        <f>IF(C4=0,0,C4/MBunk_ene!C4)</f>
        <v>3.2284682389711619</v>
      </c>
      <c r="D14" s="33">
        <f>IF(D4=0,0,D4/MBunk_ene!D4)</f>
        <v>3.2177371181102368</v>
      </c>
      <c r="E14" s="33">
        <f>IF(E4=0,0,E4/MBunk_ene!E4)</f>
        <v>3.2174411543385499</v>
      </c>
      <c r="F14" s="33">
        <f>IF(F4=0,0,F4/MBunk_ene!F4)</f>
        <v>3.2184945684476456</v>
      </c>
      <c r="G14" s="33">
        <f>IF(G4=0,0,G4/MBunk_ene!G4)</f>
        <v>3.1894903005945303</v>
      </c>
      <c r="H14" s="33">
        <f>IF(H4=0,0,H4/MBunk_ene!H4)</f>
        <v>3.1986538810626701</v>
      </c>
      <c r="I14" s="33">
        <f>IF(I4=0,0,I4/MBunk_ene!I4)</f>
        <v>3.2118387169443321</v>
      </c>
      <c r="J14" s="33">
        <f>IF(J4=0,0,J4/MBunk_ene!J4)</f>
        <v>3.2151585193548389</v>
      </c>
      <c r="K14" s="33">
        <f>IF(K4=0,0,K4/MBunk_ene!K4)</f>
        <v>3.2036575509083574</v>
      </c>
      <c r="L14" s="33">
        <f>IF(L4=0,0,L4/MBunk_ene!L4)</f>
        <v>3.2047628000000001</v>
      </c>
      <c r="M14" s="33">
        <f>IF(M4=0,0,M4/MBunk_ene!M4)</f>
        <v>3.1844545171264538</v>
      </c>
      <c r="N14" s="33">
        <f>IF(N4=0,0,N4/MBunk_ene!N4)</f>
        <v>3.1754009855397825</v>
      </c>
      <c r="O14" s="33">
        <f>IF(O4=0,0,O4/MBunk_ene!O4)</f>
        <v>3.1633978256323214</v>
      </c>
      <c r="P14" s="33">
        <f>IF(P4=0,0,P4/MBunk_ene!P4)</f>
        <v>3.1678273680933855</v>
      </c>
      <c r="Q14" s="33">
        <f>IF(Q4=0,0,Q4/MBunk_ene!Q4)</f>
        <v>3.1356602988482214</v>
      </c>
    </row>
    <row r="15" spans="1:17" ht="11.45" customHeight="1" x14ac:dyDescent="0.25">
      <c r="A15" s="38" t="s">
        <v>21</v>
      </c>
      <c r="B15" s="37">
        <f t="shared" ref="B15:Q15" si="2">B14</f>
        <v>3.2184918731707324</v>
      </c>
      <c r="C15" s="37">
        <f t="shared" si="2"/>
        <v>3.2284682389711619</v>
      </c>
      <c r="D15" s="37">
        <f t="shared" si="2"/>
        <v>3.2177371181102368</v>
      </c>
      <c r="E15" s="37">
        <f t="shared" si="2"/>
        <v>3.2174411543385499</v>
      </c>
      <c r="F15" s="37">
        <f t="shared" si="2"/>
        <v>3.2184945684476456</v>
      </c>
      <c r="G15" s="37">
        <f t="shared" si="2"/>
        <v>3.1894903005945303</v>
      </c>
      <c r="H15" s="37">
        <f t="shared" si="2"/>
        <v>3.1986538810626701</v>
      </c>
      <c r="I15" s="37">
        <f t="shared" si="2"/>
        <v>3.2118387169443321</v>
      </c>
      <c r="J15" s="37">
        <f t="shared" si="2"/>
        <v>3.2151585193548389</v>
      </c>
      <c r="K15" s="37">
        <f t="shared" si="2"/>
        <v>3.2036575509083574</v>
      </c>
      <c r="L15" s="37">
        <f t="shared" si="2"/>
        <v>3.2047628000000001</v>
      </c>
      <c r="M15" s="37">
        <f t="shared" si="2"/>
        <v>3.1844545171264538</v>
      </c>
      <c r="N15" s="37">
        <f t="shared" si="2"/>
        <v>3.1754009855397825</v>
      </c>
      <c r="O15" s="37">
        <f t="shared" si="2"/>
        <v>3.1633978256323214</v>
      </c>
      <c r="P15" s="37">
        <f t="shared" si="2"/>
        <v>3.1678273680933855</v>
      </c>
      <c r="Q15" s="37">
        <f t="shared" si="2"/>
        <v>3.1356602988482214</v>
      </c>
    </row>
    <row r="17" spans="1:17" ht="11.45" customHeight="1" x14ac:dyDescent="0.25">
      <c r="A17" s="17" t="s">
        <v>30</v>
      </c>
      <c r="B17" s="25">
        <f>IF(B7=0,"",B7/MBunk_act!B7*100)</f>
        <v>31230.918557941572</v>
      </c>
      <c r="C17" s="25">
        <f>IF(C7=0,"",C7/MBunk_act!C7*100)</f>
        <v>30411.569585543475</v>
      </c>
      <c r="D17" s="25">
        <f>IF(D7=0,"",D7/MBunk_act!D7*100)</f>
        <v>30637.172354543771</v>
      </c>
      <c r="E17" s="25">
        <f>IF(E7=0,"",E7/MBunk_act!E7*100)</f>
        <v>31074.071430830561</v>
      </c>
      <c r="F17" s="25">
        <f>IF(F7=0,"",F7/MBunk_act!F7*100)</f>
        <v>32811.959088309559</v>
      </c>
      <c r="G17" s="25">
        <f>IF(G7=0,"",G7/MBunk_act!G7*100)</f>
        <v>35081.886583387139</v>
      </c>
      <c r="H17" s="25">
        <f>IF(H7=0,"",H7/MBunk_act!H7*100)</f>
        <v>36921.937862882456</v>
      </c>
      <c r="I17" s="25">
        <f>IF(I7=0,"",I7/MBunk_act!I7*100)</f>
        <v>34076.337517382868</v>
      </c>
      <c r="J17" s="25">
        <f>IF(J7=0,"",J7/MBunk_act!J7*100)</f>
        <v>37195.316163165429</v>
      </c>
      <c r="K17" s="25">
        <f>IF(K7=0,"",K7/MBunk_act!K7*100)</f>
        <v>36275.018241517566</v>
      </c>
      <c r="L17" s="25">
        <f>IF(L7=0,"",L7/MBunk_act!L7*100)</f>
        <v>31010.949548749908</v>
      </c>
      <c r="M17" s="25">
        <f>IF(M7=0,"",M7/MBunk_act!M7*100)</f>
        <v>28410.544205885941</v>
      </c>
      <c r="N17" s="25">
        <f>IF(N7=0,"",N7/MBunk_act!N7*100)</f>
        <v>26104.522705313</v>
      </c>
      <c r="O17" s="25">
        <f>IF(O7=0,"",O7/MBunk_act!O7*100)</f>
        <v>24001.35936868448</v>
      </c>
      <c r="P17" s="25">
        <f>IF(P7=0,"",P7/MBunk_act!P7*100)</f>
        <v>24058.053545938343</v>
      </c>
      <c r="Q17" s="25">
        <f>IF(Q7=0,"",Q7/MBunk_act!Q7*100)</f>
        <v>23900.960313122647</v>
      </c>
    </row>
    <row r="18" spans="1:17" ht="11.45" customHeight="1" x14ac:dyDescent="0.25">
      <c r="A18" s="40" t="s">
        <v>40</v>
      </c>
      <c r="B18" s="30">
        <f>IF(B8=0,"",B8/MBunk_act!B8*100)</f>
        <v>27606.926657205902</v>
      </c>
      <c r="C18" s="30">
        <f>IF(C8=0,"",C8/MBunk_act!C8*100)</f>
        <v>27418.316736507615</v>
      </c>
      <c r="D18" s="30">
        <f>IF(D8=0,"",D8/MBunk_act!D8*100)</f>
        <v>27056.614716561551</v>
      </c>
      <c r="E18" s="30">
        <f>IF(E8=0,"",E8/MBunk_act!E8*100)</f>
        <v>26786.263445697477</v>
      </c>
      <c r="F18" s="30">
        <f>IF(F8=0,"",F8/MBunk_act!F8*100)</f>
        <v>26529.73610605768</v>
      </c>
      <c r="G18" s="30">
        <f>IF(G8=0,"",G8/MBunk_act!G8*100)</f>
        <v>26030.353229144657</v>
      </c>
      <c r="H18" s="30">
        <f>IF(H8=0,"",H8/MBunk_act!H8*100)</f>
        <v>25846.673129551677</v>
      </c>
      <c r="I18" s="30">
        <f>IF(I8=0,"",I8/MBunk_act!I8*100)</f>
        <v>25696.250486754758</v>
      </c>
      <c r="J18" s="30">
        <f>IF(J8=0,"",J8/MBunk_act!J8*100)</f>
        <v>25468.129206516114</v>
      </c>
      <c r="K18" s="30">
        <f>IF(K8=0,"",K8/MBunk_act!K8*100)</f>
        <v>25125.76927152208</v>
      </c>
      <c r="L18" s="30">
        <f>IF(L8=0,"",L8/MBunk_act!L8*100)</f>
        <v>24885.581744375551</v>
      </c>
      <c r="M18" s="30">
        <f>IF(M8=0,"",M8/MBunk_act!M8*100)</f>
        <v>24483.053598589166</v>
      </c>
      <c r="N18" s="30">
        <f>IF(N8=0,"",N8/MBunk_act!N8*100)</f>
        <v>24171.729997783084</v>
      </c>
      <c r="O18" s="30">
        <f>IF(O8=0,"",O8/MBunk_act!O8*100)</f>
        <v>23841.940357278145</v>
      </c>
      <c r="P18" s="30">
        <f>IF(P8=0,"",P8/MBunk_act!P8*100)</f>
        <v>23638.935637608516</v>
      </c>
      <c r="Q18" s="30">
        <f>IF(Q8=0,"",Q8/MBunk_act!Q8*100)</f>
        <v>23167.226529649535</v>
      </c>
    </row>
    <row r="19" spans="1:17" ht="11.45" customHeight="1" x14ac:dyDescent="0.25">
      <c r="A19" s="39" t="s">
        <v>39</v>
      </c>
      <c r="B19" s="29">
        <f>IF(B9=0,"",B9/MBunk_act!B9*100)</f>
        <v>55489.235837265209</v>
      </c>
      <c r="C19" s="29">
        <f>IF(C9=0,"",C9/MBunk_act!C9*100)</f>
        <v>55082.723204227826</v>
      </c>
      <c r="D19" s="29">
        <f>IF(D9=0,"",D9/MBunk_act!D9*100)</f>
        <v>54329.036432998837</v>
      </c>
      <c r="E19" s="29">
        <f>IF(E9=0,"",E9/MBunk_act!E9*100)</f>
        <v>53759.424677608971</v>
      </c>
      <c r="F19" s="29">
        <f>IF(F9=0,"",F9/MBunk_act!F9*100)</f>
        <v>53218.096640178541</v>
      </c>
      <c r="G19" s="29">
        <f>IF(G9=0,"",G9/MBunk_act!G9*100)</f>
        <v>52190.372982953922</v>
      </c>
      <c r="H19" s="29">
        <f>IF(H9=0,"",H9/MBunk_act!H9*100)</f>
        <v>51796.321868894105</v>
      </c>
      <c r="I19" s="29">
        <f>IF(I9=0,"",I9/MBunk_act!I9*100)</f>
        <v>51469.264103858608</v>
      </c>
      <c r="J19" s="29">
        <f>IF(J9=0,"",J9/MBunk_act!J9*100)</f>
        <v>50986.9668995225</v>
      </c>
      <c r="K19" s="29">
        <f>IF(K9=0,"",K9/MBunk_act!K9*100)</f>
        <v>50276.545734993386</v>
      </c>
      <c r="L19" s="29">
        <f>IF(L9=0,"",L9/MBunk_act!L9*100)</f>
        <v>49771.16348875111</v>
      </c>
      <c r="M19" s="29">
        <f>IF(M9=0,"",M9/MBunk_act!M9*100)</f>
        <v>48941.751807925059</v>
      </c>
      <c r="N19" s="29">
        <f>IF(N9=0,"",N9/MBunk_act!N9*100)</f>
        <v>48295.380577684555</v>
      </c>
      <c r="O19" s="29">
        <f>IF(O9=0,"",O9/MBunk_act!O9*100)</f>
        <v>47612.763242515975</v>
      </c>
      <c r="P19" s="29">
        <f>IF(P9=0,"",P9/MBunk_act!P9*100)</f>
        <v>47183.878739675674</v>
      </c>
      <c r="Q19" s="29">
        <f>IF(Q9=0,"",Q9/MBunk_act!Q9*100)</f>
        <v>46219.335516406703</v>
      </c>
    </row>
    <row r="21" spans="1:17" ht="11.45" customHeight="1" x14ac:dyDescent="0.25">
      <c r="A21" s="17" t="s">
        <v>38</v>
      </c>
      <c r="B21" s="25">
        <f>IF(B7=0,"",B7/MBunk_act!B3*1000)</f>
        <v>15.608314013997159</v>
      </c>
      <c r="C21" s="25">
        <f>IF(C7=0,"",C7/MBunk_act!C3*1000)</f>
        <v>15.960987048524968</v>
      </c>
      <c r="D21" s="25">
        <f>IF(D7=0,"",D7/MBunk_act!D3*1000)</f>
        <v>15.100774499813793</v>
      </c>
      <c r="E21" s="25">
        <f>IF(E7=0,"",E7/MBunk_act!E3*1000)</f>
        <v>14.277368519558822</v>
      </c>
      <c r="F21" s="25">
        <f>IF(F7=0,"",F7/MBunk_act!F3*1000)</f>
        <v>12.776367873742151</v>
      </c>
      <c r="G21" s="25">
        <f>IF(G7=0,"",G7/MBunk_act!G3*1000)</f>
        <v>11.187851649227916</v>
      </c>
      <c r="H21" s="25">
        <f>IF(H7=0,"",H7/MBunk_act!H3*1000)</f>
        <v>10.371014127982322</v>
      </c>
      <c r="I21" s="25">
        <f>IF(I7=0,"",I7/MBunk_act!I3*1000)</f>
        <v>11.115554423184726</v>
      </c>
      <c r="J21" s="25">
        <f>IF(J7=0,"",J7/MBunk_act!J3*1000)</f>
        <v>9.8717000573575806</v>
      </c>
      <c r="K21" s="25">
        <f>IF(K7=0,"",K7/MBunk_act!K3*1000)</f>
        <v>9.7877553647563822</v>
      </c>
      <c r="L21" s="25">
        <f>IF(L7=0,"",L7/MBunk_act!L3*1000)</f>
        <v>11.44277999652617</v>
      </c>
      <c r="M21" s="25">
        <f>IF(M7=0,"",M7/MBunk_act!M3*1000)</f>
        <v>12.456059362637028</v>
      </c>
      <c r="N21" s="25">
        <f>IF(N7=0,"",N7/MBunk_act!N3*1000)</f>
        <v>13.938197913348612</v>
      </c>
      <c r="O21" s="25">
        <f>IF(O7=0,"",O7/MBunk_act!O3*1000)</f>
        <v>16.035671392204033</v>
      </c>
      <c r="P21" s="25">
        <f>IF(P7=0,"",P7/MBunk_act!P3*1000)</f>
        <v>15.39333442177378</v>
      </c>
      <c r="Q21" s="25">
        <f>IF(Q7=0,"",Q7/MBunk_act!Q3*1000)</f>
        <v>14.525808356322171</v>
      </c>
    </row>
    <row r="22" spans="1:17" ht="11.45" customHeight="1" x14ac:dyDescent="0.25">
      <c r="A22" s="40" t="s">
        <v>40</v>
      </c>
      <c r="B22" s="30">
        <f>IF(B8=0,"",B8/MBunk_act!B4*1000)</f>
        <v>20.141984343009138</v>
      </c>
      <c r="C22" s="30">
        <f>IF(C8=0,"",C8/MBunk_act!C4*1000)</f>
        <v>19.905831027402073</v>
      </c>
      <c r="D22" s="30">
        <f>IF(D8=0,"",D8/MBunk_act!D4*1000)</f>
        <v>19.546468907812024</v>
      </c>
      <c r="E22" s="30">
        <f>IF(E8=0,"",E8/MBunk_act!E4*1000)</f>
        <v>19.255833542864696</v>
      </c>
      <c r="F22" s="30">
        <f>IF(F8=0,"",F8/MBunk_act!F4*1000)</f>
        <v>18.977475907049659</v>
      </c>
      <c r="G22" s="30">
        <f>IF(G8=0,"",G8/MBunk_act!G4*1000)</f>
        <v>18.528527726038796</v>
      </c>
      <c r="H22" s="30">
        <f>IF(H8=0,"",H8/MBunk_act!H4*1000)</f>
        <v>18.307153893450426</v>
      </c>
      <c r="I22" s="30">
        <f>IF(I8=0,"",I8/MBunk_act!I4*1000)</f>
        <v>18.110951619277781</v>
      </c>
      <c r="J22" s="30">
        <f>IF(J8=0,"",J8/MBunk_act!J4*1000)</f>
        <v>17.861745180063409</v>
      </c>
      <c r="K22" s="30">
        <f>IF(K8=0,"",K8/MBunk_act!K4*1000)</f>
        <v>17.534829352719271</v>
      </c>
      <c r="L22" s="30">
        <f>IF(L8=0,"",L8/MBunk_act!L4*1000)</f>
        <v>17.281653989149685</v>
      </c>
      <c r="M22" s="30">
        <f>IF(M8=0,"",M8/MBunk_act!M4*1000)</f>
        <v>16.918366266129624</v>
      </c>
      <c r="N22" s="30">
        <f>IF(N8=0,"",N8/MBunk_act!N4*1000)</f>
        <v>16.620952388190904</v>
      </c>
      <c r="O22" s="30">
        <f>IF(O8=0,"",O8/MBunk_act!O4*1000)</f>
        <v>16.313423087165809</v>
      </c>
      <c r="P22" s="30">
        <f>IF(P8=0,"",P8/MBunk_act!P4*1000)</f>
        <v>16.094843281067536</v>
      </c>
      <c r="Q22" s="30">
        <f>IF(Q8=0,"",Q8/MBunk_act!Q4*1000)</f>
        <v>15.695971837387152</v>
      </c>
    </row>
    <row r="23" spans="1:17" ht="11.45" customHeight="1" x14ac:dyDescent="0.25">
      <c r="A23" s="39" t="s">
        <v>39</v>
      </c>
      <c r="B23" s="29">
        <f>IF(B9=0,"",B9/MBunk_act!B5*1000)</f>
        <v>8.9210679744673236</v>
      </c>
      <c r="C23" s="29">
        <f>IF(C9=0,"",C9/MBunk_act!C5*1000)</f>
        <v>8.8033567852755041</v>
      </c>
      <c r="D23" s="29">
        <f>IF(D9=0,"",D9/MBunk_act!D5*1000)</f>
        <v>8.6315680547055855</v>
      </c>
      <c r="E23" s="29">
        <f>IF(E9=0,"",E9/MBunk_act!E5*1000)</f>
        <v>8.490575043367496</v>
      </c>
      <c r="F23" s="29">
        <f>IF(F9=0,"",F9/MBunk_act!F5*1000)</f>
        <v>8.3553880813752279</v>
      </c>
      <c r="G23" s="29">
        <f>IF(G9=0,"",G9/MBunk_act!G5*1000)</f>
        <v>8.1455888470877138</v>
      </c>
      <c r="H23" s="29">
        <f>IF(H9=0,"",H9/MBunk_act!H5*1000)</f>
        <v>8.0362937192107822</v>
      </c>
      <c r="I23" s="29">
        <f>IF(I9=0,"",I9/MBunk_act!I5*1000)</f>
        <v>7.938338893447999</v>
      </c>
      <c r="J23" s="29">
        <f>IF(J9=0,"",J9/MBunk_act!J5*1000)</f>
        <v>7.8174596804738217</v>
      </c>
      <c r="K23" s="29">
        <f>IF(K9=0,"",K9/MBunk_act!K5*1000)</f>
        <v>7.6629624982265225</v>
      </c>
      <c r="L23" s="29">
        <f>IF(L9=0,"",L9/MBunk_act!L5*1000)</f>
        <v>7.541085377083502</v>
      </c>
      <c r="M23" s="29">
        <f>IF(M9=0,"",M9/MBunk_act!M5*1000)</f>
        <v>7.371576396404933</v>
      </c>
      <c r="N23" s="29">
        <f>IF(N9=0,"",N9/MBunk_act!N5*1000)</f>
        <v>7.2312145827570422</v>
      </c>
      <c r="O23" s="29">
        <f>IF(O9=0,"",O9/MBunk_act!O5*1000)</f>
        <v>7.086859769076451</v>
      </c>
      <c r="P23" s="29">
        <f>IF(P9=0,"",P9/MBunk_act!P5*1000)</f>
        <v>6.9815023339304556</v>
      </c>
      <c r="Q23" s="29">
        <f>IF(Q9=0,"",Q9/MBunk_act!Q5*1000)</f>
        <v>6.7983534790985765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0.76906887782868039</v>
      </c>
      <c r="C26" s="23">
        <f t="shared" si="4"/>
        <v>0.80402592861859046</v>
      </c>
      <c r="D26" s="23">
        <f t="shared" si="4"/>
        <v>0.76718535908201346</v>
      </c>
      <c r="E26" s="23">
        <f t="shared" si="4"/>
        <v>0.72498275135230694</v>
      </c>
      <c r="F26" s="23">
        <f t="shared" si="4"/>
        <v>0.61821520529452612</v>
      </c>
      <c r="G26" s="23">
        <f t="shared" si="4"/>
        <v>0.48525569676401231</v>
      </c>
      <c r="H26" s="23">
        <f t="shared" si="4"/>
        <v>0.40126166350052789</v>
      </c>
      <c r="I26" s="23">
        <f t="shared" si="4"/>
        <v>0.50889045673563971</v>
      </c>
      <c r="J26" s="23">
        <f t="shared" si="4"/>
        <v>0.37005318854066083</v>
      </c>
      <c r="K26" s="23">
        <f t="shared" si="4"/>
        <v>0.38559886605342797</v>
      </c>
      <c r="L26" s="23">
        <f t="shared" si="4"/>
        <v>0.60495451487255214</v>
      </c>
      <c r="M26" s="23">
        <f t="shared" si="4"/>
        <v>0.72338114823620203</v>
      </c>
      <c r="N26" s="23">
        <f t="shared" si="4"/>
        <v>0.85177137336287745</v>
      </c>
      <c r="O26" s="23">
        <f t="shared" si="4"/>
        <v>0.98669596304120966</v>
      </c>
      <c r="P26" s="23">
        <f t="shared" si="4"/>
        <v>0.96508824150173078</v>
      </c>
      <c r="Q26" s="23">
        <f t="shared" si="4"/>
        <v>0.93844884620000024</v>
      </c>
    </row>
    <row r="27" spans="1:17" ht="11.45" customHeight="1" x14ac:dyDescent="0.25">
      <c r="A27" s="39" t="s">
        <v>39</v>
      </c>
      <c r="B27" s="22">
        <f t="shared" ref="B27:Q27" si="5">IF(B9=0,0,B9/B$7)</f>
        <v>0.23093112217131961</v>
      </c>
      <c r="C27" s="22">
        <f t="shared" si="5"/>
        <v>0.19597407138140951</v>
      </c>
      <c r="D27" s="22">
        <f t="shared" si="5"/>
        <v>0.23281464091798657</v>
      </c>
      <c r="E27" s="22">
        <f t="shared" si="5"/>
        <v>0.275017248647693</v>
      </c>
      <c r="F27" s="22">
        <f t="shared" si="5"/>
        <v>0.38178479470547388</v>
      </c>
      <c r="G27" s="22">
        <f t="shared" si="5"/>
        <v>0.51474430323598763</v>
      </c>
      <c r="H27" s="22">
        <f t="shared" si="5"/>
        <v>0.59873833649947217</v>
      </c>
      <c r="I27" s="22">
        <f t="shared" si="5"/>
        <v>0.49110954326436024</v>
      </c>
      <c r="J27" s="22">
        <f t="shared" si="5"/>
        <v>0.62994681145933917</v>
      </c>
      <c r="K27" s="22">
        <f t="shared" si="5"/>
        <v>0.61440113394657192</v>
      </c>
      <c r="L27" s="22">
        <f t="shared" si="5"/>
        <v>0.39504548512744792</v>
      </c>
      <c r="M27" s="22">
        <f t="shared" si="5"/>
        <v>0.27661885176379808</v>
      </c>
      <c r="N27" s="22">
        <f t="shared" si="5"/>
        <v>0.14822862663712255</v>
      </c>
      <c r="O27" s="22">
        <f t="shared" si="5"/>
        <v>1.3304036958790387E-2</v>
      </c>
      <c r="P27" s="22">
        <f t="shared" si="5"/>
        <v>3.4911758498269184E-2</v>
      </c>
      <c r="Q27" s="22">
        <f t="shared" si="5"/>
        <v>6.1551153799999703E-2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2018-07-16T15:45:01Z</dcterms:created>
  <dcterms:modified xsi:type="dcterms:W3CDTF">2018-07-16T15:45:01Z</dcterms:modified>
</cp:coreProperties>
</file>