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4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<sst xmlns="http://schemas.openxmlformats.org/spreadsheetml/2006/main" count="86" uniqueCount="58">
  <si>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</si>
  <si>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</si>
  <si>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</si>
  <si>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</si>
  <si>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</si>
  <si>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</si>
  <si>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</si>
  <si>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</si>
  <si>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</si>
  <si>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</si>
  <si>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</si>
  <si>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</si>
  <si>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</si>
  <si>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</si>
  <si>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</si>
  <si>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</si>
  <si>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</si>
  <si>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</si>
  <si>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</si>
  <si>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</si>
  <si>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</si>
  <si>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</si>
  <si>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</si>
  <si>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</si>
  <si>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</si>
  <si>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</si>
  <si>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</si>
  <si>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</si>
  <si>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</si>
  <si>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</si>
  <si>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</si>
  <si>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</si>
  <si>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</si>
  <si>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</si>
  <si>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</si>
  <si>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</si>
  <si>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</si>
  <si>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</si>
  <si>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</si>
  <si>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</si>
  <si>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</si>
  <si>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</si>
  <si>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</si>
  <si>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</si>
  <si>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</si>
  <si>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</si>
  <si>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</si>
  <si>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</si>
  <si>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</si>
  <si>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</si>
  <si>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</si>
  <si>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</si>
  <si>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</si>
  <si>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PT</t>
  </si>
  <si>
    <t>Portugal</t>
  </si>
  <si>
    <t>PT - Maritime bunkers</t>
  </si>
  <si>
    <t>PT - Maritime bunkers / energy consumption</t>
  </si>
  <si>
    <t>PT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</si>
</sst>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43297.739930555559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165914.82566698722</v>
      </c>
      <c r="C3" s="25">
        <f t="shared" si="0"/>
        <v>115148.74638675783</v>
      </c>
      <c r="D3" s="25">
        <f t="shared" si="0"/>
        <v>117723.97182857229</v>
      </c>
      <c r="E3" s="25">
        <f t="shared" si="0"/>
        <v>150923.63904986007</v>
      </c>
      <c r="F3" s="25">
        <f t="shared" si="0"/>
        <v>175021.13801617853</v>
      </c>
      <c r="G3" s="25">
        <f t="shared" si="0"/>
        <v>151638.64079151439</v>
      </c>
      <c r="H3" s="25">
        <f t="shared" si="0"/>
        <v>174359.82463859691</v>
      </c>
      <c r="I3" s="25">
        <f t="shared" si="0"/>
        <v>136523.18733683974</v>
      </c>
      <c r="J3" s="25">
        <f t="shared" si="0"/>
        <v>150027.35408216782</v>
      </c>
      <c r="K3" s="25">
        <f t="shared" si="0"/>
        <v>135583.66706693624</v>
      </c>
      <c r="L3" s="25">
        <f t="shared" si="0"/>
        <v>133476.67190046783</v>
      </c>
      <c r="M3" s="25">
        <f t="shared" si="0"/>
        <v>170540.37376739396</v>
      </c>
      <c r="N3" s="25">
        <f t="shared" si="0"/>
        <v>189629.94654057844</v>
      </c>
      <c r="O3" s="25">
        <f t="shared" si="0"/>
        <v>202448.29947194207</v>
      </c>
      <c r="P3" s="25">
        <f t="shared" si="0"/>
        <v>189924.03000459672</v>
      </c>
      <c r="Q3" s="25">
        <f t="shared" si="0"/>
        <v>206342.41951086003</v>
      </c>
    </row>
    <row r="4" spans="1:17" ht="11.45" customHeight="1" x14ac:dyDescent="0.25">
      <c r="A4" s="40" t="s">
        <v>40</v>
      </c>
      <c r="B4" s="30">
        <v>21140.76488306019</v>
      </c>
      <c r="C4" s="30">
        <v>19685.569765599295</v>
      </c>
      <c r="D4" s="30">
        <v>20970.511155684682</v>
      </c>
      <c r="E4" s="30">
        <v>19814.362870395893</v>
      </c>
      <c r="F4" s="30">
        <v>21916.626023540459</v>
      </c>
      <c r="G4" s="30">
        <v>23495.157543248966</v>
      </c>
      <c r="H4" s="30">
        <v>21881.912800023663</v>
      </c>
      <c r="I4" s="30">
        <v>18951.57680528329</v>
      </c>
      <c r="J4" s="30">
        <v>18914.818937571574</v>
      </c>
      <c r="K4" s="30">
        <v>18637.196560810502</v>
      </c>
      <c r="L4" s="30">
        <v>18073.778519553602</v>
      </c>
      <c r="M4" s="30">
        <v>18413.699292457888</v>
      </c>
      <c r="N4" s="30">
        <v>18400.396134255701</v>
      </c>
      <c r="O4" s="30">
        <v>22312.509225761096</v>
      </c>
      <c r="P4" s="30">
        <v>24045.796892618058</v>
      </c>
      <c r="Q4" s="30">
        <v>24543.932357043941</v>
      </c>
    </row>
    <row r="5" spans="1:17" ht="11.45" customHeight="1" x14ac:dyDescent="0.25">
      <c r="A5" s="39" t="s">
        <v>39</v>
      </c>
      <c r="B5" s="29">
        <v>144774.06078392704</v>
      </c>
      <c r="C5" s="29">
        <v>95463.176621158535</v>
      </c>
      <c r="D5" s="29">
        <v>96753.46067288761</v>
      </c>
      <c r="E5" s="29">
        <v>131109.27617946418</v>
      </c>
      <c r="F5" s="29">
        <v>153104.51199263809</v>
      </c>
      <c r="G5" s="29">
        <v>128143.48324826542</v>
      </c>
      <c r="H5" s="29">
        <v>152477.91183857326</v>
      </c>
      <c r="I5" s="29">
        <v>117571.61053155643</v>
      </c>
      <c r="J5" s="29">
        <v>131112.53514459624</v>
      </c>
      <c r="K5" s="29">
        <v>116946.47050612573</v>
      </c>
      <c r="L5" s="29">
        <v>115402.89338091423</v>
      </c>
      <c r="M5" s="29">
        <v>152126.67447493607</v>
      </c>
      <c r="N5" s="29">
        <v>171229.55040632276</v>
      </c>
      <c r="O5" s="29">
        <v>180135.79024618096</v>
      </c>
      <c r="P5" s="29">
        <v>165878.23311197865</v>
      </c>
      <c r="Q5" s="29">
        <v>181798.4871538161</v>
      </c>
    </row>
    <row r="7" spans="1:17" ht="11.45" customHeight="1" x14ac:dyDescent="0.25">
      <c r="A7" s="17" t="s">
        <v>27</v>
      </c>
      <c r="B7" s="16">
        <f t="shared" ref="B7:Q7" si="1">SUM(B8:B9)</f>
        <v>5.3017182824624545</v>
      </c>
      <c r="C7" s="16">
        <f t="shared" si="1"/>
        <v>4.047595070793947</v>
      </c>
      <c r="D7" s="16">
        <f t="shared" si="1"/>
        <v>4.1807579049314789</v>
      </c>
      <c r="E7" s="16">
        <f t="shared" si="1"/>
        <v>4.7880759423900745</v>
      </c>
      <c r="F7" s="16">
        <f t="shared" si="1"/>
        <v>5.4408866598453347</v>
      </c>
      <c r="G7" s="16">
        <f t="shared" si="1"/>
        <v>5.0306360089133175</v>
      </c>
      <c r="H7" s="16">
        <f t="shared" si="1"/>
        <v>5.3642603178587178</v>
      </c>
      <c r="I7" s="16">
        <f t="shared" si="1"/>
        <v>4.313971150230465</v>
      </c>
      <c r="J7" s="16">
        <f t="shared" si="1"/>
        <v>4.5713192800552207</v>
      </c>
      <c r="K7" s="16">
        <f t="shared" si="1"/>
        <v>4.2236063590625275</v>
      </c>
      <c r="L7" s="16">
        <f t="shared" si="1"/>
        <v>4.1147769250949064</v>
      </c>
      <c r="M7" s="16">
        <f t="shared" si="1"/>
        <v>4.8824828933671718</v>
      </c>
      <c r="N7" s="16">
        <f t="shared" si="1"/>
        <v>5.2461419928973001</v>
      </c>
      <c r="O7" s="16">
        <f t="shared" si="1"/>
        <v>5.7649465482586182</v>
      </c>
      <c r="P7" s="16">
        <f t="shared" si="1"/>
        <v>5.6052962214223179</v>
      </c>
      <c r="Q7" s="16">
        <f t="shared" si="1"/>
        <v>5.9415430476638651</v>
      </c>
    </row>
    <row r="8" spans="1:17" ht="11.45" customHeight="1" x14ac:dyDescent="0.25">
      <c r="A8" s="40" t="s">
        <v>40</v>
      </c>
      <c r="B8" s="35">
        <v>2.1113082323185406</v>
      </c>
      <c r="C8" s="35">
        <v>1.9562946426753034</v>
      </c>
      <c r="D8" s="35">
        <v>2.0737224265217713</v>
      </c>
      <c r="E8" s="35">
        <v>1.9497415715758977</v>
      </c>
      <c r="F8" s="35">
        <v>2.1459814721045238</v>
      </c>
      <c r="G8" s="35">
        <v>2.2892117373709824</v>
      </c>
      <c r="H8" s="35">
        <v>2.1215253088604817</v>
      </c>
      <c r="I8" s="35">
        <v>1.8283680159424924</v>
      </c>
      <c r="J8" s="35">
        <v>1.8158325024385957</v>
      </c>
      <c r="K8" s="35">
        <v>1.7803669116085024</v>
      </c>
      <c r="L8" s="35">
        <v>1.7180397832275287</v>
      </c>
      <c r="M8" s="35">
        <v>1.7417292218792699</v>
      </c>
      <c r="N8" s="35">
        <v>1.731897144229563</v>
      </c>
      <c r="O8" s="35">
        <v>2.0897708541180724</v>
      </c>
      <c r="P8" s="35">
        <v>2.2410149860835298</v>
      </c>
      <c r="Q8" s="35">
        <v>2.2761719296546477</v>
      </c>
    </row>
    <row r="9" spans="1:17" ht="11.45" customHeight="1" x14ac:dyDescent="0.25">
      <c r="A9" s="39" t="s">
        <v>39</v>
      </c>
      <c r="B9" s="34">
        <v>3.1904100501439143</v>
      </c>
      <c r="C9" s="34">
        <v>2.0913004281186436</v>
      </c>
      <c r="D9" s="34">
        <v>2.1070354784097076</v>
      </c>
      <c r="E9" s="34">
        <v>2.8383343708141768</v>
      </c>
      <c r="F9" s="34">
        <v>3.2949051877408113</v>
      </c>
      <c r="G9" s="34">
        <v>2.7414242715423351</v>
      </c>
      <c r="H9" s="34">
        <v>3.2427350089982361</v>
      </c>
      <c r="I9" s="34">
        <v>2.4856031342879721</v>
      </c>
      <c r="J9" s="34">
        <v>2.7554867776166252</v>
      </c>
      <c r="K9" s="34">
        <v>2.4432394474540255</v>
      </c>
      <c r="L9" s="34">
        <v>2.3967371418673777</v>
      </c>
      <c r="M9" s="34">
        <v>3.1407536714879019</v>
      </c>
      <c r="N9" s="34">
        <v>3.5142448486677371</v>
      </c>
      <c r="O9" s="34">
        <v>3.6751756941405458</v>
      </c>
      <c r="P9" s="34">
        <v>3.3642812353387876</v>
      </c>
      <c r="Q9" s="34">
        <v>3.6653711180092174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31294.538266172425</v>
      </c>
      <c r="C13" s="25">
        <f t="shared" si="2"/>
        <v>28448.682334265985</v>
      </c>
      <c r="D13" s="25">
        <f t="shared" si="2"/>
        <v>28158.524005828975</v>
      </c>
      <c r="E13" s="25">
        <f t="shared" si="2"/>
        <v>31520.72792198095</v>
      </c>
      <c r="F13" s="25">
        <f t="shared" si="2"/>
        <v>32167.760322570986</v>
      </c>
      <c r="G13" s="25">
        <f t="shared" si="2"/>
        <v>30143.035696249928</v>
      </c>
      <c r="H13" s="25">
        <f t="shared" si="2"/>
        <v>32503.982712792193</v>
      </c>
      <c r="I13" s="25">
        <f t="shared" si="2"/>
        <v>31646.754830417969</v>
      </c>
      <c r="J13" s="25">
        <f t="shared" si="2"/>
        <v>32819.268331735409</v>
      </c>
      <c r="K13" s="25">
        <f t="shared" si="2"/>
        <v>32101.39760681448</v>
      </c>
      <c r="L13" s="25">
        <f t="shared" si="2"/>
        <v>32438.373775849155</v>
      </c>
      <c r="M13" s="25">
        <f t="shared" si="2"/>
        <v>34929.026376942806</v>
      </c>
      <c r="N13" s="25">
        <f t="shared" si="2"/>
        <v>36146.552418389845</v>
      </c>
      <c r="O13" s="25">
        <f t="shared" si="2"/>
        <v>35117.116486204781</v>
      </c>
      <c r="P13" s="25">
        <f t="shared" si="2"/>
        <v>33882.960418531526</v>
      </c>
      <c r="Q13" s="25">
        <f t="shared" si="2"/>
        <v>34728.759491524863</v>
      </c>
    </row>
    <row r="14" spans="1:17" ht="11.45" customHeight="1" x14ac:dyDescent="0.25">
      <c r="A14" s="40" t="s">
        <v>40</v>
      </c>
      <c r="B14" s="30">
        <f t="shared" ref="B14:Q14" si="3">IF(B4=0,"",B4/B8)</f>
        <v>10013.111567250597</v>
      </c>
      <c r="C14" s="30">
        <f t="shared" si="3"/>
        <v>10062.681426494411</v>
      </c>
      <c r="D14" s="30">
        <f t="shared" si="3"/>
        <v>10112.496681081015</v>
      </c>
      <c r="E14" s="30">
        <f t="shared" si="3"/>
        <v>10162.558545838841</v>
      </c>
      <c r="F14" s="30">
        <f t="shared" si="3"/>
        <v>10212.868241610322</v>
      </c>
      <c r="G14" s="30">
        <f t="shared" si="3"/>
        <v>10263.426995281658</v>
      </c>
      <c r="H14" s="30">
        <f t="shared" si="3"/>
        <v>10314.236039812753</v>
      </c>
      <c r="I14" s="30">
        <f t="shared" si="3"/>
        <v>10365.296614267274</v>
      </c>
      <c r="J14" s="30">
        <f t="shared" si="3"/>
        <v>10416.609963842851</v>
      </c>
      <c r="K14" s="30">
        <f t="shared" si="3"/>
        <v>10468.177339901478</v>
      </c>
      <c r="L14" s="30">
        <f t="shared" si="3"/>
        <v>10520</v>
      </c>
      <c r="M14" s="30">
        <f t="shared" si="3"/>
        <v>10572.079207920791</v>
      </c>
      <c r="N14" s="30">
        <f t="shared" si="3"/>
        <v>10624.416233702577</v>
      </c>
      <c r="O14" s="30">
        <f t="shared" si="3"/>
        <v>10677.012353671402</v>
      </c>
      <c r="P14" s="30">
        <f t="shared" si="3"/>
        <v>10729.868850471754</v>
      </c>
      <c r="Q14" s="30">
        <f t="shared" si="3"/>
        <v>10782.987013097851</v>
      </c>
    </row>
    <row r="15" spans="1:17" ht="11.45" customHeight="1" x14ac:dyDescent="0.25">
      <c r="A15" s="39" t="s">
        <v>39</v>
      </c>
      <c r="B15" s="29">
        <f t="shared" ref="B15:Q15" si="4">IF(B5=0,"",B5/B9)</f>
        <v>45377.885133416159</v>
      </c>
      <c r="C15" s="29">
        <f t="shared" si="4"/>
        <v>45647.758369675386</v>
      </c>
      <c r="D15" s="29">
        <f t="shared" si="4"/>
        <v>45919.236607213003</v>
      </c>
      <c r="E15" s="29">
        <f t="shared" si="4"/>
        <v>46192.32939135901</v>
      </c>
      <c r="F15" s="29">
        <f t="shared" si="4"/>
        <v>46467.046324211806</v>
      </c>
      <c r="G15" s="29">
        <f t="shared" si="4"/>
        <v>46743.397064975805</v>
      </c>
      <c r="H15" s="29">
        <f t="shared" si="4"/>
        <v>47021.391330301019</v>
      </c>
      <c r="I15" s="29">
        <f t="shared" si="4"/>
        <v>47301.038894624704</v>
      </c>
      <c r="J15" s="29">
        <f t="shared" si="4"/>
        <v>47582.349590515114</v>
      </c>
      <c r="K15" s="29">
        <f t="shared" si="4"/>
        <v>47865.333309017107</v>
      </c>
      <c r="L15" s="29">
        <f t="shared" si="4"/>
        <v>48150</v>
      </c>
      <c r="M15" s="29">
        <f t="shared" si="4"/>
        <v>48436.359672507366</v>
      </c>
      <c r="N15" s="29">
        <f t="shared" si="4"/>
        <v>48724.42239510901</v>
      </c>
      <c r="O15" s="29">
        <f t="shared" si="4"/>
        <v>49014.198296254901</v>
      </c>
      <c r="P15" s="29">
        <f t="shared" si="4"/>
        <v>49305.697564631366</v>
      </c>
      <c r="Q15" s="29">
        <f t="shared" si="4"/>
        <v>49598.930449519336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0.1274193840006346</v>
      </c>
      <c r="C18" s="36">
        <f t="shared" si="6"/>
        <v>0.17095774277455048</v>
      </c>
      <c r="D18" s="36">
        <f t="shared" si="6"/>
        <v>0.17813288856938667</v>
      </c>
      <c r="E18" s="36">
        <f t="shared" si="6"/>
        <v>0.13128733838606885</v>
      </c>
      <c r="F18" s="36">
        <f t="shared" si="6"/>
        <v>0.12522273750450955</v>
      </c>
      <c r="G18" s="36">
        <f t="shared" si="6"/>
        <v>0.15494175772488025</v>
      </c>
      <c r="H18" s="36">
        <f t="shared" si="6"/>
        <v>0.12549859375793274</v>
      </c>
      <c r="I18" s="36">
        <f t="shared" si="6"/>
        <v>0.13881580979005867</v>
      </c>
      <c r="J18" s="36">
        <f t="shared" si="6"/>
        <v>0.12607580166488971</v>
      </c>
      <c r="K18" s="36">
        <f t="shared" si="6"/>
        <v>0.13745900936290145</v>
      </c>
      <c r="L18" s="36">
        <f t="shared" si="6"/>
        <v>0.13540777022842637</v>
      </c>
      <c r="M18" s="36">
        <f t="shared" si="6"/>
        <v>0.10797266879204206</v>
      </c>
      <c r="N18" s="36">
        <f t="shared" si="6"/>
        <v>9.7033176826415685E-2</v>
      </c>
      <c r="O18" s="36">
        <f t="shared" si="6"/>
        <v>0.11021336945758567</v>
      </c>
      <c r="P18" s="36">
        <f t="shared" si="6"/>
        <v>0.12660744873640309</v>
      </c>
      <c r="Q18" s="36">
        <f t="shared" si="6"/>
        <v>0.11894758438534335</v>
      </c>
    </row>
    <row r="19" spans="1:17" ht="11.45" customHeight="1" x14ac:dyDescent="0.25">
      <c r="A19" s="39" t="s">
        <v>39</v>
      </c>
      <c r="B19" s="18">
        <f t="shared" ref="B19:Q19" si="7">IF(B5=0,0,B5/B$3)</f>
        <v>0.87258061599936543</v>
      </c>
      <c r="C19" s="18">
        <f t="shared" si="7"/>
        <v>0.82904225722544944</v>
      </c>
      <c r="D19" s="18">
        <f t="shared" si="7"/>
        <v>0.82186711143061331</v>
      </c>
      <c r="E19" s="18">
        <f t="shared" si="7"/>
        <v>0.86871266161393124</v>
      </c>
      <c r="F19" s="18">
        <f t="shared" si="7"/>
        <v>0.87477726249549048</v>
      </c>
      <c r="G19" s="18">
        <f t="shared" si="7"/>
        <v>0.84505824227511972</v>
      </c>
      <c r="H19" s="18">
        <f t="shared" si="7"/>
        <v>0.87450140624206729</v>
      </c>
      <c r="I19" s="18">
        <f t="shared" si="7"/>
        <v>0.8611841902099413</v>
      </c>
      <c r="J19" s="18">
        <f t="shared" si="7"/>
        <v>0.87392419833511026</v>
      </c>
      <c r="K19" s="18">
        <f t="shared" si="7"/>
        <v>0.86254099063709844</v>
      </c>
      <c r="L19" s="18">
        <f t="shared" si="7"/>
        <v>0.86459222977157368</v>
      </c>
      <c r="M19" s="18">
        <f t="shared" si="7"/>
        <v>0.89202733120795785</v>
      </c>
      <c r="N19" s="18">
        <f t="shared" si="7"/>
        <v>0.90296682317358434</v>
      </c>
      <c r="O19" s="18">
        <f t="shared" si="7"/>
        <v>0.88978663054241425</v>
      </c>
      <c r="P19" s="18">
        <f t="shared" si="7"/>
        <v>0.87339255126359694</v>
      </c>
      <c r="Q19" s="18">
        <f t="shared" si="7"/>
        <v>0.88105241561465675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0.39823093567655865</v>
      </c>
      <c r="C22" s="36">
        <f t="shared" si="9"/>
        <v>0.48332271594835469</v>
      </c>
      <c r="D22" s="36">
        <f t="shared" si="9"/>
        <v>0.49601590756443448</v>
      </c>
      <c r="E22" s="36">
        <f t="shared" si="9"/>
        <v>0.40720773752027017</v>
      </c>
      <c r="F22" s="36">
        <f t="shared" si="9"/>
        <v>0.39441760254670083</v>
      </c>
      <c r="G22" s="36">
        <f t="shared" si="9"/>
        <v>0.4550541389428574</v>
      </c>
      <c r="H22" s="36">
        <f t="shared" si="9"/>
        <v>0.39549260907370415</v>
      </c>
      <c r="I22" s="36">
        <f t="shared" si="9"/>
        <v>0.4238248129788294</v>
      </c>
      <c r="J22" s="36">
        <f t="shared" si="9"/>
        <v>0.39722285650908656</v>
      </c>
      <c r="K22" s="36">
        <f t="shared" si="9"/>
        <v>0.42152766149439952</v>
      </c>
      <c r="L22" s="36">
        <f t="shared" si="9"/>
        <v>0.41752926452699557</v>
      </c>
      <c r="M22" s="36">
        <f t="shared" si="9"/>
        <v>0.35673022515765496</v>
      </c>
      <c r="N22" s="36">
        <f t="shared" si="9"/>
        <v>0.3301277675240894</v>
      </c>
      <c r="O22" s="36">
        <f t="shared" si="9"/>
        <v>0.36249613706293887</v>
      </c>
      <c r="P22" s="36">
        <f t="shared" si="9"/>
        <v>0.3998031321732507</v>
      </c>
      <c r="Q22" s="36">
        <f t="shared" si="9"/>
        <v>0.3830944102222078</v>
      </c>
    </row>
    <row r="23" spans="1:17" ht="11.45" customHeight="1" x14ac:dyDescent="0.25">
      <c r="A23" s="39" t="s">
        <v>39</v>
      </c>
      <c r="B23" s="18">
        <f t="shared" ref="B23:Q23" si="10">IF(B9=0,0,B9/B$7)</f>
        <v>0.60176906432344146</v>
      </c>
      <c r="C23" s="18">
        <f t="shared" si="10"/>
        <v>0.51667728405164537</v>
      </c>
      <c r="D23" s="18">
        <f t="shared" si="10"/>
        <v>0.50398409243556552</v>
      </c>
      <c r="E23" s="18">
        <f t="shared" si="10"/>
        <v>0.59279226247972983</v>
      </c>
      <c r="F23" s="18">
        <f t="shared" si="10"/>
        <v>0.60558239745329923</v>
      </c>
      <c r="G23" s="18">
        <f t="shared" si="10"/>
        <v>0.5449458610571426</v>
      </c>
      <c r="H23" s="18">
        <f t="shared" si="10"/>
        <v>0.60450739092629591</v>
      </c>
      <c r="I23" s="18">
        <f t="shared" si="10"/>
        <v>0.57617518702117043</v>
      </c>
      <c r="J23" s="18">
        <f t="shared" si="10"/>
        <v>0.60277714349091349</v>
      </c>
      <c r="K23" s="18">
        <f t="shared" si="10"/>
        <v>0.57847233850560054</v>
      </c>
      <c r="L23" s="18">
        <f t="shared" si="10"/>
        <v>0.58247073547300443</v>
      </c>
      <c r="M23" s="18">
        <f t="shared" si="10"/>
        <v>0.64326977484234504</v>
      </c>
      <c r="N23" s="18">
        <f t="shared" si="10"/>
        <v>0.66987223247591055</v>
      </c>
      <c r="O23" s="18">
        <f t="shared" si="10"/>
        <v>0.63750386293706118</v>
      </c>
      <c r="P23" s="18">
        <f t="shared" si="10"/>
        <v>0.60019686782674919</v>
      </c>
      <c r="Q23" s="18">
        <f t="shared" si="10"/>
        <v>0.6169055897777922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662.15247922040703</v>
      </c>
      <c r="C4" s="33">
        <v>473.6</v>
      </c>
      <c r="D4" s="33">
        <v>480.1</v>
      </c>
      <c r="E4" s="33">
        <v>576.5</v>
      </c>
      <c r="F4" s="33">
        <v>653.6</v>
      </c>
      <c r="G4" s="33">
        <v>575.45141874462593</v>
      </c>
      <c r="H4" s="33">
        <v>630.79999999999995</v>
      </c>
      <c r="I4" s="33">
        <v>493.2</v>
      </c>
      <c r="J4" s="33">
        <v>526</v>
      </c>
      <c r="K4" s="33">
        <v>473.7</v>
      </c>
      <c r="L4" s="33">
        <v>457.91535301423505</v>
      </c>
      <c r="M4" s="33">
        <v>558.42170631508509</v>
      </c>
      <c r="N4" s="33">
        <v>603.44415782936881</v>
      </c>
      <c r="O4" s="33">
        <v>643.59415305245045</v>
      </c>
      <c r="P4" s="33">
        <v>605.25938664373768</v>
      </c>
      <c r="Q4" s="33">
        <v>641.58784752077941</v>
      </c>
    </row>
    <row r="5" spans="1:17" ht="11.45" customHeight="1" x14ac:dyDescent="0.25">
      <c r="A5" s="31" t="s">
        <v>29</v>
      </c>
      <c r="B5" s="15">
        <v>662.15247922040703</v>
      </c>
      <c r="C5" s="15">
        <v>473.6</v>
      </c>
      <c r="D5" s="15">
        <v>480.1</v>
      </c>
      <c r="E5" s="15">
        <v>576.5</v>
      </c>
      <c r="F5" s="15">
        <v>653.6</v>
      </c>
      <c r="G5" s="15">
        <v>575.45141874462593</v>
      </c>
      <c r="H5" s="15">
        <v>630.79999999999995</v>
      </c>
      <c r="I5" s="15">
        <v>493.2</v>
      </c>
      <c r="J5" s="15">
        <v>526</v>
      </c>
      <c r="K5" s="15">
        <v>473.7</v>
      </c>
      <c r="L5" s="15">
        <v>457.91535301423505</v>
      </c>
      <c r="M5" s="15">
        <v>558.42170631508509</v>
      </c>
      <c r="N5" s="15">
        <v>603.44415782936881</v>
      </c>
      <c r="O5" s="15">
        <v>643.59415305245045</v>
      </c>
      <c r="P5" s="15">
        <v>605.25938664373768</v>
      </c>
      <c r="Q5" s="15">
        <v>641.58784752077941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212.16680997420499</v>
      </c>
      <c r="C9" s="15">
        <v>158.30000000000001</v>
      </c>
      <c r="D9" s="15">
        <v>131.4</v>
      </c>
      <c r="E9" s="15">
        <v>154.19999999999999</v>
      </c>
      <c r="F9" s="15">
        <v>150.1</v>
      </c>
      <c r="G9" s="15">
        <v>140.75188688258299</v>
      </c>
      <c r="H9" s="15">
        <v>139.69999999999999</v>
      </c>
      <c r="I9" s="15">
        <v>50.9</v>
      </c>
      <c r="J9" s="15">
        <v>56</v>
      </c>
      <c r="K9" s="15">
        <v>42.70902000000001</v>
      </c>
      <c r="L9" s="15">
        <v>50.874175981656599</v>
      </c>
      <c r="M9" s="15">
        <v>53.931403458488603</v>
      </c>
      <c r="N9" s="15">
        <v>50.277061240087903</v>
      </c>
      <c r="O9" s="15">
        <v>60.762396102034998</v>
      </c>
      <c r="P9" s="15">
        <v>59.735358746536697</v>
      </c>
      <c r="Q9" s="15">
        <v>112.25757141492301</v>
      </c>
    </row>
    <row r="10" spans="1:17" ht="11.45" customHeight="1" x14ac:dyDescent="0.25">
      <c r="A10" s="14" t="s">
        <v>36</v>
      </c>
      <c r="B10" s="15">
        <v>449.98566924620201</v>
      </c>
      <c r="C10" s="15">
        <v>315.3</v>
      </c>
      <c r="D10" s="15">
        <v>348.7</v>
      </c>
      <c r="E10" s="15">
        <v>422.3</v>
      </c>
      <c r="F10" s="15">
        <v>503.5</v>
      </c>
      <c r="G10" s="15">
        <v>434.69953186204299</v>
      </c>
      <c r="H10" s="15">
        <v>491.1</v>
      </c>
      <c r="I10" s="15">
        <v>442.3</v>
      </c>
      <c r="J10" s="15">
        <v>470</v>
      </c>
      <c r="K10" s="15">
        <v>429.99077</v>
      </c>
      <c r="L10" s="15">
        <v>406.03802426674298</v>
      </c>
      <c r="M10" s="15">
        <v>503.48715009076102</v>
      </c>
      <c r="N10" s="15">
        <v>553.16709658928096</v>
      </c>
      <c r="O10" s="15">
        <v>581.82860418457994</v>
      </c>
      <c r="P10" s="15">
        <v>545.52402789720099</v>
      </c>
      <c r="Q10" s="15">
        <v>528.32712334002099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1.00021</v>
      </c>
      <c r="L11" s="15">
        <v>1.00315276583548</v>
      </c>
      <c r="M11" s="15">
        <v>1.00315276583548</v>
      </c>
      <c r="N11" s="15">
        <v>0</v>
      </c>
      <c r="O11" s="15">
        <v>1.00315276583548</v>
      </c>
      <c r="P11" s="15">
        <v>0</v>
      </c>
      <c r="Q11" s="15">
        <v>1.00315276583548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662.15247922040703</v>
      </c>
      <c r="C19" s="28">
        <f t="shared" si="0"/>
        <v>473.6</v>
      </c>
      <c r="D19" s="28">
        <f t="shared" si="0"/>
        <v>480.1</v>
      </c>
      <c r="E19" s="28">
        <f t="shared" si="0"/>
        <v>576.5</v>
      </c>
      <c r="F19" s="28">
        <f t="shared" si="0"/>
        <v>653.59999999999991</v>
      </c>
      <c r="G19" s="28">
        <f t="shared" si="0"/>
        <v>575.45141874462593</v>
      </c>
      <c r="H19" s="28">
        <f t="shared" si="0"/>
        <v>630.79999999999995</v>
      </c>
      <c r="I19" s="28">
        <f t="shared" si="0"/>
        <v>493.19999999999993</v>
      </c>
      <c r="J19" s="28">
        <f t="shared" si="0"/>
        <v>526</v>
      </c>
      <c r="K19" s="28">
        <f t="shared" si="0"/>
        <v>473.7</v>
      </c>
      <c r="L19" s="28">
        <f t="shared" si="0"/>
        <v>457.915353014235</v>
      </c>
      <c r="M19" s="28">
        <f t="shared" si="0"/>
        <v>558.42170631508509</v>
      </c>
      <c r="N19" s="28">
        <f t="shared" si="0"/>
        <v>603.44415782936881</v>
      </c>
      <c r="O19" s="28">
        <f t="shared" si="0"/>
        <v>643.59415305245045</v>
      </c>
      <c r="P19" s="28">
        <f t="shared" si="0"/>
        <v>605.25938664373757</v>
      </c>
      <c r="Q19" s="28">
        <f t="shared" si="0"/>
        <v>641.58784752077941</v>
      </c>
    </row>
    <row r="20" spans="1:17" ht="11.45" customHeight="1" x14ac:dyDescent="0.25">
      <c r="A20" s="40" t="s">
        <v>40</v>
      </c>
      <c r="B20" s="27">
        <v>164.00934743323666</v>
      </c>
      <c r="C20" s="27">
        <v>150.46304664527347</v>
      </c>
      <c r="D20" s="27">
        <v>157.91552787612298</v>
      </c>
      <c r="E20" s="27">
        <v>147.00424970313406</v>
      </c>
      <c r="F20" s="27">
        <v>160.19812639268542</v>
      </c>
      <c r="G20" s="27">
        <v>169.19832314354591</v>
      </c>
      <c r="H20" s="27">
        <v>155.25190359817285</v>
      </c>
      <c r="I20" s="27">
        <v>132.47409415486257</v>
      </c>
      <c r="J20" s="27">
        <v>130.26320361619193</v>
      </c>
      <c r="K20" s="27">
        <v>126.45444788794629</v>
      </c>
      <c r="L20" s="27">
        <v>120.81933414238148</v>
      </c>
      <c r="M20" s="27">
        <v>121.27254347356454</v>
      </c>
      <c r="N20" s="27">
        <v>119.39401865171411</v>
      </c>
      <c r="O20" s="27">
        <v>142.6388301016473</v>
      </c>
      <c r="P20" s="27">
        <v>151.44763204909657</v>
      </c>
      <c r="Q20" s="27">
        <v>152.3005304697175</v>
      </c>
    </row>
    <row r="21" spans="1:17" ht="11.45" customHeight="1" x14ac:dyDescent="0.25">
      <c r="A21" s="39" t="s">
        <v>39</v>
      </c>
      <c r="B21" s="26">
        <v>498.14313178717043</v>
      </c>
      <c r="C21" s="26">
        <v>323.13695335472653</v>
      </c>
      <c r="D21" s="26">
        <v>322.18447212387707</v>
      </c>
      <c r="E21" s="26">
        <v>429.49575029686594</v>
      </c>
      <c r="F21" s="26">
        <v>493.40187360731454</v>
      </c>
      <c r="G21" s="26">
        <v>406.25309560108002</v>
      </c>
      <c r="H21" s="26">
        <v>475.54809640182708</v>
      </c>
      <c r="I21" s="26">
        <v>360.72590584513739</v>
      </c>
      <c r="J21" s="26">
        <v>395.73679638380804</v>
      </c>
      <c r="K21" s="26">
        <v>347.2455521120537</v>
      </c>
      <c r="L21" s="26">
        <v>337.09601887185352</v>
      </c>
      <c r="M21" s="26">
        <v>437.14916284152054</v>
      </c>
      <c r="N21" s="26">
        <v>484.05013917765473</v>
      </c>
      <c r="O21" s="26">
        <v>500.95532295080312</v>
      </c>
      <c r="P21" s="26">
        <v>453.81175459464106</v>
      </c>
      <c r="Q21" s="26">
        <v>489.2873170510619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12489.393889727038</v>
      </c>
      <c r="C25" s="25">
        <f>IF(C19=0,"",C19/MBunk_act!C7*100)</f>
        <v>11700.775194073503</v>
      </c>
      <c r="D25" s="25">
        <f>IF(D19=0,"",D19/MBunk_act!D7*100)</f>
        <v>11483.563768035707</v>
      </c>
      <c r="E25" s="25">
        <f>IF(E19=0,"",E19/MBunk_act!E7*100)</f>
        <v>12040.326990140162</v>
      </c>
      <c r="F25" s="25">
        <f>IF(F19=0,"",F19/MBunk_act!F7*100)</f>
        <v>12012.747937274244</v>
      </c>
      <c r="G25" s="25">
        <f>IF(G19=0,"",G19/MBunk_act!G7*100)</f>
        <v>11438.939683273386</v>
      </c>
      <c r="H25" s="25">
        <f>IF(H19=0,"",H19/MBunk_act!H7*100)</f>
        <v>11759.310000298419</v>
      </c>
      <c r="I25" s="25">
        <f>IF(I19=0,"",I19/MBunk_act!I7*100)</f>
        <v>11432.621657046819</v>
      </c>
      <c r="J25" s="25">
        <f>IF(J19=0,"",J19/MBunk_act!J7*100)</f>
        <v>11506.525092109647</v>
      </c>
      <c r="K25" s="25">
        <f>IF(K19=0,"",K19/MBunk_act!K7*100)</f>
        <v>11215.533828894568</v>
      </c>
      <c r="L25" s="25">
        <f>IF(L19=0,"",L19/MBunk_act!L7*100)</f>
        <v>11128.558396970044</v>
      </c>
      <c r="M25" s="25">
        <f>IF(M19=0,"",M19/MBunk_act!M7*100)</f>
        <v>11437.248598939243</v>
      </c>
      <c r="N25" s="25">
        <f>IF(N19=0,"",N19/MBunk_act!N7*100)</f>
        <v>11502.62723819458</v>
      </c>
      <c r="O25" s="25">
        <f>IF(O19=0,"",O19/MBunk_act!O7*100)</f>
        <v>11163.922295981338</v>
      </c>
      <c r="P25" s="25">
        <f>IF(P19=0,"",P19/MBunk_act!P7*100)</f>
        <v>10797.991091542273</v>
      </c>
      <c r="Q25" s="25">
        <f>IF(Q19=0,"",Q19/MBunk_act!Q7*100)</f>
        <v>10798.337104921644</v>
      </c>
    </row>
    <row r="26" spans="1:17" ht="11.45" customHeight="1" x14ac:dyDescent="0.25">
      <c r="A26" s="40" t="s">
        <v>40</v>
      </c>
      <c r="B26" s="30">
        <f>IF(B20=0,"",B20/MBunk_act!B8*100)</f>
        <v>7768.1384898087199</v>
      </c>
      <c r="C26" s="30">
        <f>IF(C20=0,"",C20/MBunk_act!C8*100)</f>
        <v>7691.226227533386</v>
      </c>
      <c r="D26" s="30">
        <f>IF(D20=0,"",D20/MBunk_act!D8*100)</f>
        <v>7615.0754728053316</v>
      </c>
      <c r="E26" s="30">
        <f>IF(E20=0,"",E20/MBunk_act!E8*100)</f>
        <v>7539.6786859458725</v>
      </c>
      <c r="F26" s="30">
        <f>IF(F20=0,"",F20/MBunk_act!F8*100)</f>
        <v>7465.0284019266082</v>
      </c>
      <c r="G26" s="30">
        <f>IF(G20=0,"",G20/MBunk_act!G8*100)</f>
        <v>7391.1172296303039</v>
      </c>
      <c r="H26" s="30">
        <f>IF(H20=0,"",H20/MBunk_act!H8*100)</f>
        <v>7317.9378511191117</v>
      </c>
      <c r="I26" s="30">
        <f>IF(I20=0,"",I20/MBunk_act!I8*100)</f>
        <v>7245.4830209100137</v>
      </c>
      <c r="J26" s="30">
        <f>IF(J20=0,"",J20/MBunk_act!J8*100)</f>
        <v>7173.7455652574381</v>
      </c>
      <c r="K26" s="30">
        <f>IF(K20=0,"",K20/MBunk_act!K8*100)</f>
        <v>7102.7183814430073</v>
      </c>
      <c r="L26" s="30">
        <f>IF(L20=0,"",L20/MBunk_act!L8*100)</f>
        <v>7032.3944370722857</v>
      </c>
      <c r="M26" s="30">
        <f>IF(M20=0,"",M20/MBunk_act!M8*100)</f>
        <v>6962.7667693784997</v>
      </c>
      <c r="N26" s="30">
        <f>IF(N20=0,"",N20/MBunk_act!N8*100)</f>
        <v>6893.8284845331682</v>
      </c>
      <c r="O26" s="30">
        <f>IF(O20=0,"",O20/MBunk_act!O8*100)</f>
        <v>6825.5727569635337</v>
      </c>
      <c r="P26" s="30">
        <f>IF(P20=0,"",P20/MBunk_act!P8*100)</f>
        <v>6757.9928286767654</v>
      </c>
      <c r="Q26" s="30">
        <f>IF(Q20=0,"",Q20/MBunk_act!Q8*100)</f>
        <v>6691.0820085908581</v>
      </c>
    </row>
    <row r="27" spans="1:17" ht="11.45" customHeight="1" x14ac:dyDescent="0.25">
      <c r="A27" s="39" t="s">
        <v>39</v>
      </c>
      <c r="B27" s="29">
        <f>IF(B21=0,"",B21/MBunk_act!B9*100)</f>
        <v>15613.765126043907</v>
      </c>
      <c r="C27" s="29">
        <f>IF(C21=0,"",C21/MBunk_act!C9*100)</f>
        <v>15451.484110555268</v>
      </c>
      <c r="D27" s="29">
        <f>IF(D21=0,"",D21/MBunk_act!D9*100)</f>
        <v>15290.889756020953</v>
      </c>
      <c r="E27" s="29">
        <f>IF(E21=0,"",E21/MBunk_act!E9*100)</f>
        <v>15131.9645322008</v>
      </c>
      <c r="F27" s="29">
        <f>IF(F21=0,"",F21/MBunk_act!F9*100)</f>
        <v>14974.691091054461</v>
      </c>
      <c r="G27" s="29">
        <f>IF(G21=0,"",G21/MBunk_act!G9*100)</f>
        <v>14819.052264847738</v>
      </c>
      <c r="H27" s="29">
        <f>IF(H21=0,"",H21/MBunk_act!H9*100)</f>
        <v>14665.031064278548</v>
      </c>
      <c r="I27" s="29">
        <f>IF(I21=0,"",I21/MBunk_act!I9*100)</f>
        <v>14512.610676622407</v>
      </c>
      <c r="J27" s="29">
        <f>IF(J21=0,"",J21/MBunk_act!J9*100)</f>
        <v>14361.774463897191</v>
      </c>
      <c r="K27" s="29">
        <f>IF(K21=0,"",K21/MBunk_act!K9*100)</f>
        <v>14212.50596104694</v>
      </c>
      <c r="L27" s="29">
        <f>IF(L21=0,"",L21/MBunk_act!L9*100)</f>
        <v>14064.788874144571</v>
      </c>
      <c r="M27" s="29">
        <f>IF(M21=0,"",M21/MBunk_act!M9*100)</f>
        <v>13918.607078613246</v>
      </c>
      <c r="N27" s="29">
        <f>IF(N21=0,"",N21/MBunk_act!N9*100)</f>
        <v>13773.94461746625</v>
      </c>
      <c r="O27" s="29">
        <f>IF(O21=0,"",O21/MBunk_act!O9*100)</f>
        <v>13630.785699565133</v>
      </c>
      <c r="P27" s="29">
        <f>IF(P21=0,"",P21/MBunk_act!P9*100)</f>
        <v>13489.114697895986</v>
      </c>
      <c r="Q27" s="29">
        <f>IF(Q21=0,"",Q21/MBunk_act!Q9*100)</f>
        <v>13348.916147863625</v>
      </c>
    </row>
    <row r="29" spans="1:17" ht="11.45" customHeight="1" x14ac:dyDescent="0.25">
      <c r="A29" s="17" t="s">
        <v>34</v>
      </c>
      <c r="B29" s="25">
        <f>IF(B19=0,"",B19/MBunk_act!B3*1000)</f>
        <v>3.9909180904028054</v>
      </c>
      <c r="C29" s="25">
        <f>IF(C19=0,"",C19/MBunk_act!C3*1000)</f>
        <v>4.1129409990212826</v>
      </c>
      <c r="D29" s="25">
        <f>IF(D19=0,"",D19/MBunk_act!D3*1000)</f>
        <v>4.0781838443160385</v>
      </c>
      <c r="E29" s="25">
        <f>IF(E19=0,"",E19/MBunk_act!E3*1000)</f>
        <v>3.8198124802009574</v>
      </c>
      <c r="F29" s="25">
        <f>IF(F19=0,"",F19/MBunk_act!F3*1000)</f>
        <v>3.7344060689376999</v>
      </c>
      <c r="G29" s="25">
        <f>IF(G19=0,"",G19/MBunk_act!G3*1000)</f>
        <v>3.7948864203801795</v>
      </c>
      <c r="H29" s="25">
        <f>IF(H19=0,"",H19/MBunk_act!H3*1000)</f>
        <v>3.6178058868061274</v>
      </c>
      <c r="I29" s="25">
        <f>IF(I19=0,"",I19/MBunk_act!I3*1000)</f>
        <v>3.6125731432210251</v>
      </c>
      <c r="J29" s="25">
        <f>IF(J19=0,"",J19/MBunk_act!J3*1000)</f>
        <v>3.5060273056066653</v>
      </c>
      <c r="K29" s="25">
        <f>IF(K19=0,"",K19/MBunk_act!K3*1000)</f>
        <v>3.4937836558598114</v>
      </c>
      <c r="L29" s="25">
        <f>IF(L19=0,"",L19/MBunk_act!L3*1000)</f>
        <v>3.4306770351278888</v>
      </c>
      <c r="M29" s="25">
        <f>IF(M19=0,"",M19/MBunk_act!M3*1000)</f>
        <v>3.2744252517983581</v>
      </c>
      <c r="N29" s="25">
        <f>IF(N19=0,"",N19/MBunk_act!N3*1000)</f>
        <v>3.1822197328956121</v>
      </c>
      <c r="O29" s="25">
        <f>IF(O19=0,"",O19/MBunk_act!O3*1000)</f>
        <v>3.1790543794695996</v>
      </c>
      <c r="P29" s="25">
        <f>IF(P19=0,"",P19/MBunk_act!P3*1000)</f>
        <v>3.1868499558959895</v>
      </c>
      <c r="Q29" s="25">
        <f>IF(Q19=0,"",Q19/MBunk_act!Q3*1000)</f>
        <v>3.1093356811540729</v>
      </c>
    </row>
    <row r="30" spans="1:17" ht="11.45" customHeight="1" x14ac:dyDescent="0.25">
      <c r="A30" s="40" t="s">
        <v>40</v>
      </c>
      <c r="B30" s="30">
        <f>IF(B20=0,"",B20/MBunk_act!B4*1000)</f>
        <v>7.7579665797548856</v>
      </c>
      <c r="C30" s="30">
        <f>IF(C20=0,"",C20/MBunk_act!C4*1000)</f>
        <v>7.6433168273447158</v>
      </c>
      <c r="D30" s="30">
        <f>IF(D20=0,"",D20/MBunk_act!D4*1000)</f>
        <v>7.5303614062509521</v>
      </c>
      <c r="E30" s="30">
        <f>IF(E20=0,"",E20/MBunk_act!E4*1000)</f>
        <v>7.4190752770945343</v>
      </c>
      <c r="F30" s="30">
        <f>IF(F20=0,"",F20/MBunk_act!F4*1000)</f>
        <v>7.3094337705364865</v>
      </c>
      <c r="G30" s="30">
        <f>IF(G20=0,"",G20/MBunk_act!G4*1000)</f>
        <v>7.2014125818093477</v>
      </c>
      <c r="H30" s="30">
        <f>IF(H20=0,"",H20/MBunk_act!H4*1000)</f>
        <v>7.0949877653294076</v>
      </c>
      <c r="I30" s="30">
        <f>IF(I20=0,"",I20/MBunk_act!I4*1000)</f>
        <v>6.9901357293885775</v>
      </c>
      <c r="J30" s="30">
        <f>IF(J20=0,"",J20/MBunk_act!J4*1000)</f>
        <v>6.8868332309247098</v>
      </c>
      <c r="K30" s="30">
        <f>IF(K20=0,"",K20/MBunk_act!K4*1000)</f>
        <v>6.7850573703691728</v>
      </c>
      <c r="L30" s="30">
        <f>IF(L20=0,"",L20/MBunk_act!L4*1000)</f>
        <v>6.6847855865706141</v>
      </c>
      <c r="M30" s="30">
        <f>IF(M20=0,"",M20/MBunk_act!M4*1000)</f>
        <v>6.5859956517937084</v>
      </c>
      <c r="N30" s="30">
        <f>IF(N20=0,"",N20/MBunk_act!N4*1000)</f>
        <v>6.4886656667918308</v>
      </c>
      <c r="O30" s="30">
        <f>IF(O20=0,"",O20/MBunk_act!O4*1000)</f>
        <v>6.3927740559525432</v>
      </c>
      <c r="P30" s="30">
        <f>IF(P20=0,"",P20/MBunk_act!P4*1000)</f>
        <v>6.2982995625148215</v>
      </c>
      <c r="Q30" s="30">
        <f>IF(Q20=0,"",Q20/MBunk_act!Q4*1000)</f>
        <v>6.2052212438569692</v>
      </c>
    </row>
    <row r="31" spans="1:17" ht="11.45" customHeight="1" x14ac:dyDescent="0.25">
      <c r="A31" s="39" t="s">
        <v>39</v>
      </c>
      <c r="B31" s="29">
        <f>IF(B21=0,"",B21/MBunk_act!B5*1000)</f>
        <v>3.4408313829826263</v>
      </c>
      <c r="C31" s="29">
        <f>IF(C21=0,"",C21/MBunk_act!C5*1000)</f>
        <v>3.3849382012195286</v>
      </c>
      <c r="D31" s="29">
        <f>IF(D21=0,"",D21/MBunk_act!D5*1000)</f>
        <v>3.3299529534467607</v>
      </c>
      <c r="E31" s="29">
        <f>IF(E21=0,"",E21/MBunk_act!E5*1000)</f>
        <v>3.2758608911009945</v>
      </c>
      <c r="F31" s="29">
        <f>IF(F21=0,"",F21/MBunk_act!F5*1000)</f>
        <v>3.222647505195924</v>
      </c>
      <c r="G31" s="29">
        <f>IF(G21=0,"",G21/MBunk_act!G5*1000)</f>
        <v>3.1702985224305515</v>
      </c>
      <c r="H31" s="29">
        <f>IF(H21=0,"",H21/MBunk_act!H5*1000)</f>
        <v>3.1187999013606955</v>
      </c>
      <c r="I31" s="29">
        <f>IF(I21=0,"",I21/MBunk_act!I5*1000)</f>
        <v>3.0681378286326857</v>
      </c>
      <c r="J31" s="29">
        <f>IF(J21=0,"",J21/MBunk_act!J5*1000)</f>
        <v>3.0182987152782408</v>
      </c>
      <c r="K31" s="29">
        <f>IF(K21=0,"",K21/MBunk_act!K5*1000)</f>
        <v>2.9692691930695312</v>
      </c>
      <c r="L31" s="29">
        <f>IF(L21=0,"",L21/MBunk_act!L5*1000)</f>
        <v>2.9210361109334517</v>
      </c>
      <c r="M31" s="29">
        <f>IF(M21=0,"",M21/MBunk_act!M5*1000)</f>
        <v>2.873586531424138</v>
      </c>
      <c r="N31" s="29">
        <f>IF(N21=0,"",N21/MBunk_act!N5*1000)</f>
        <v>2.8269077272527889</v>
      </c>
      <c r="O31" s="29">
        <f>IF(O21=0,"",O21/MBunk_act!O5*1000)</f>
        <v>2.7809871778738531</v>
      </c>
      <c r="P31" s="29">
        <f>IF(P21=0,"",P21/MBunk_act!P5*1000)</f>
        <v>2.735812566126675</v>
      </c>
      <c r="Q31" s="29">
        <f>IF(Q21=0,"",Q21/MBunk_act!Q5*1000)</f>
        <v>2.6913717749316892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0.24769120796215244</v>
      </c>
      <c r="C34" s="23">
        <f t="shared" si="2"/>
        <v>0.31770068970708076</v>
      </c>
      <c r="D34" s="23">
        <f t="shared" si="2"/>
        <v>0.32892215762575083</v>
      </c>
      <c r="E34" s="23">
        <f t="shared" si="2"/>
        <v>0.25499436201757858</v>
      </c>
      <c r="F34" s="23">
        <f t="shared" si="2"/>
        <v>0.24510117257142816</v>
      </c>
      <c r="G34" s="23">
        <f t="shared" si="2"/>
        <v>0.29402711963532896</v>
      </c>
      <c r="H34" s="23">
        <f t="shared" si="2"/>
        <v>0.24611906087218272</v>
      </c>
      <c r="I34" s="23">
        <f t="shared" si="2"/>
        <v>0.26860116414205715</v>
      </c>
      <c r="J34" s="23">
        <f t="shared" si="2"/>
        <v>0.2476486760764105</v>
      </c>
      <c r="K34" s="23">
        <f t="shared" si="2"/>
        <v>0.2669504916359432</v>
      </c>
      <c r="L34" s="23">
        <f t="shared" si="2"/>
        <v>0.26384643656755841</v>
      </c>
      <c r="M34" s="23">
        <f t="shared" si="2"/>
        <v>0.21717018178576578</v>
      </c>
      <c r="N34" s="23">
        <f t="shared" si="2"/>
        <v>0.19785429538531421</v>
      </c>
      <c r="O34" s="23">
        <f t="shared" si="2"/>
        <v>0.2216285362835215</v>
      </c>
      <c r="P34" s="23">
        <f t="shared" si="2"/>
        <v>0.2502193859212965</v>
      </c>
      <c r="Q34" s="23">
        <f t="shared" si="2"/>
        <v>0.23738063471469489</v>
      </c>
    </row>
    <row r="35" spans="1:17" ht="11.45" customHeight="1" x14ac:dyDescent="0.25">
      <c r="A35" s="39" t="s">
        <v>39</v>
      </c>
      <c r="B35" s="22">
        <f t="shared" ref="B35:Q35" si="3">IF(B21=0,0,B21/B$19)</f>
        <v>0.75230879203784762</v>
      </c>
      <c r="C35" s="22">
        <f t="shared" si="3"/>
        <v>0.68229931029291913</v>
      </c>
      <c r="D35" s="22">
        <f t="shared" si="3"/>
        <v>0.67107784237424928</v>
      </c>
      <c r="E35" s="22">
        <f t="shared" si="3"/>
        <v>0.74500563798242136</v>
      </c>
      <c r="F35" s="22">
        <f t="shared" si="3"/>
        <v>0.75489882742857195</v>
      </c>
      <c r="G35" s="22">
        <f t="shared" si="3"/>
        <v>0.7059728803646711</v>
      </c>
      <c r="H35" s="22">
        <f t="shared" si="3"/>
        <v>0.75388093912781728</v>
      </c>
      <c r="I35" s="22">
        <f t="shared" si="3"/>
        <v>0.73139883585794285</v>
      </c>
      <c r="J35" s="22">
        <f t="shared" si="3"/>
        <v>0.75235132392358939</v>
      </c>
      <c r="K35" s="22">
        <f t="shared" si="3"/>
        <v>0.7330495083640568</v>
      </c>
      <c r="L35" s="22">
        <f t="shared" si="3"/>
        <v>0.73615356343244154</v>
      </c>
      <c r="M35" s="22">
        <f t="shared" si="3"/>
        <v>0.78282981821423414</v>
      </c>
      <c r="N35" s="22">
        <f t="shared" si="3"/>
        <v>0.80214570461468582</v>
      </c>
      <c r="O35" s="22">
        <f t="shared" si="3"/>
        <v>0.77837146371647847</v>
      </c>
      <c r="P35" s="22">
        <f t="shared" si="3"/>
        <v>0.74978061407870367</v>
      </c>
      <c r="Q35" s="22">
        <f t="shared" si="3"/>
        <v>0.76261936528530516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2116.4463000000005</v>
      </c>
      <c r="C4" s="33">
        <v>1512.8687790000004</v>
      </c>
      <c r="D4" s="33">
        <v>1537.64919216</v>
      </c>
      <c r="E4" s="33">
        <v>1846.8912643200001</v>
      </c>
      <c r="F4" s="33">
        <v>2097.3067030800003</v>
      </c>
      <c r="G4" s="33">
        <v>1845.3513000000003</v>
      </c>
      <c r="H4" s="33">
        <v>2024.8583158800004</v>
      </c>
      <c r="I4" s="33">
        <v>1591.2230662800002</v>
      </c>
      <c r="J4" s="33">
        <v>1696.8095568000003</v>
      </c>
      <c r="K4" s="33">
        <v>1528.9917008687642</v>
      </c>
      <c r="L4" s="33">
        <v>1476.7115999999999</v>
      </c>
      <c r="M4" s="33">
        <v>1801.988399999999</v>
      </c>
      <c r="N4" s="33">
        <v>1948.5645000000015</v>
      </c>
      <c r="O4" s="33">
        <v>2077.0529999999999</v>
      </c>
      <c r="P4" s="33">
        <v>1953.140100000001</v>
      </c>
      <c r="Q4" s="33">
        <v>2063.4366</v>
      </c>
    </row>
    <row r="5" spans="1:17" ht="11.45" customHeight="1" x14ac:dyDescent="0.25">
      <c r="A5" s="38" t="s">
        <v>21</v>
      </c>
      <c r="B5" s="37">
        <f t="shared" ref="B5:Q5" si="0">B4</f>
        <v>2116.4463000000005</v>
      </c>
      <c r="C5" s="37">
        <f t="shared" si="0"/>
        <v>1512.8687790000004</v>
      </c>
      <c r="D5" s="37">
        <f t="shared" si="0"/>
        <v>1537.64919216</v>
      </c>
      <c r="E5" s="37">
        <f t="shared" si="0"/>
        <v>1846.8912643200001</v>
      </c>
      <c r="F5" s="37">
        <f t="shared" si="0"/>
        <v>2097.3067030800003</v>
      </c>
      <c r="G5" s="37">
        <f t="shared" si="0"/>
        <v>1845.3513000000003</v>
      </c>
      <c r="H5" s="37">
        <f t="shared" si="0"/>
        <v>2024.8583158800004</v>
      </c>
      <c r="I5" s="37">
        <f t="shared" si="0"/>
        <v>1591.2230662800002</v>
      </c>
      <c r="J5" s="37">
        <f t="shared" si="0"/>
        <v>1696.8095568000003</v>
      </c>
      <c r="K5" s="37">
        <f t="shared" si="0"/>
        <v>1528.9917008687642</v>
      </c>
      <c r="L5" s="37">
        <f t="shared" si="0"/>
        <v>1476.7115999999999</v>
      </c>
      <c r="M5" s="37">
        <f t="shared" si="0"/>
        <v>1801.988399999999</v>
      </c>
      <c r="N5" s="37">
        <f t="shared" si="0"/>
        <v>1948.5645000000015</v>
      </c>
      <c r="O5" s="37">
        <f t="shared" si="0"/>
        <v>2077.0529999999999</v>
      </c>
      <c r="P5" s="37">
        <f t="shared" si="0"/>
        <v>1953.140100000001</v>
      </c>
      <c r="Q5" s="37">
        <f t="shared" si="0"/>
        <v>2063.4366</v>
      </c>
    </row>
    <row r="7" spans="1:17" ht="11.45" customHeight="1" x14ac:dyDescent="0.25">
      <c r="A7" s="17" t="s">
        <v>25</v>
      </c>
      <c r="B7" s="28">
        <f t="shared" ref="B7:Q7" si="1">SUM(B8:B9)</f>
        <v>2116.4463000000005</v>
      </c>
      <c r="C7" s="28">
        <f t="shared" si="1"/>
        <v>1512.8687790000004</v>
      </c>
      <c r="D7" s="28">
        <f t="shared" si="1"/>
        <v>1537.6491921600002</v>
      </c>
      <c r="E7" s="28">
        <f t="shared" si="1"/>
        <v>1846.8912643200001</v>
      </c>
      <c r="F7" s="28">
        <f t="shared" si="1"/>
        <v>2097.3067030800003</v>
      </c>
      <c r="G7" s="28">
        <f t="shared" si="1"/>
        <v>1845.3513000000003</v>
      </c>
      <c r="H7" s="28">
        <f t="shared" si="1"/>
        <v>2024.8583158800002</v>
      </c>
      <c r="I7" s="28">
        <f t="shared" si="1"/>
        <v>1591.2230662800002</v>
      </c>
      <c r="J7" s="28">
        <f t="shared" si="1"/>
        <v>1696.8095568000003</v>
      </c>
      <c r="K7" s="28">
        <f t="shared" si="1"/>
        <v>1528.9917008687642</v>
      </c>
      <c r="L7" s="28">
        <f t="shared" si="1"/>
        <v>1476.7115999999996</v>
      </c>
      <c r="M7" s="28">
        <f t="shared" si="1"/>
        <v>1801.9883999999993</v>
      </c>
      <c r="N7" s="28">
        <f t="shared" si="1"/>
        <v>1948.5645000000015</v>
      </c>
      <c r="O7" s="28">
        <f t="shared" si="1"/>
        <v>2077.0529999999999</v>
      </c>
      <c r="P7" s="28">
        <f t="shared" si="1"/>
        <v>1953.1401000000008</v>
      </c>
      <c r="Q7" s="28">
        <f t="shared" si="1"/>
        <v>2063.4366</v>
      </c>
    </row>
    <row r="8" spans="1:17" ht="11.45" customHeight="1" x14ac:dyDescent="0.25">
      <c r="A8" s="40" t="s">
        <v>40</v>
      </c>
      <c r="B8" s="27">
        <v>524.22514063402821</v>
      </c>
      <c r="C8" s="27">
        <v>480.63945452460928</v>
      </c>
      <c r="D8" s="27">
        <v>505.76688995675994</v>
      </c>
      <c r="E8" s="27">
        <v>470.94685966111757</v>
      </c>
      <c r="F8" s="27">
        <v>514.05233216682416</v>
      </c>
      <c r="G8" s="27">
        <v>542.58332745430982</v>
      </c>
      <c r="H8" s="27">
        <v>498.3562271036152</v>
      </c>
      <c r="I8" s="27">
        <v>427.40436801250178</v>
      </c>
      <c r="J8" s="27">
        <v>420.21264029532097</v>
      </c>
      <c r="K8" s="27">
        <v>408.16508625419357</v>
      </c>
      <c r="L8" s="27">
        <v>389.62509349797762</v>
      </c>
      <c r="M8" s="27">
        <v>391.33814840384105</v>
      </c>
      <c r="N8" s="27">
        <v>385.53185616033738</v>
      </c>
      <c r="O8" s="27">
        <v>460.33421617329719</v>
      </c>
      <c r="P8" s="27">
        <v>488.71351644025975</v>
      </c>
      <c r="Q8" s="27">
        <v>489.81988980153199</v>
      </c>
    </row>
    <row r="9" spans="1:17" ht="11.45" customHeight="1" x14ac:dyDescent="0.25">
      <c r="A9" s="39" t="s">
        <v>39</v>
      </c>
      <c r="B9" s="26">
        <v>1592.2211593659724</v>
      </c>
      <c r="C9" s="26">
        <v>1032.229324475391</v>
      </c>
      <c r="D9" s="26">
        <v>1031.8823022032402</v>
      </c>
      <c r="E9" s="26">
        <v>1375.9444046588826</v>
      </c>
      <c r="F9" s="26">
        <v>1583.254370913176</v>
      </c>
      <c r="G9" s="26">
        <v>1302.7679725456903</v>
      </c>
      <c r="H9" s="26">
        <v>1526.5020887763851</v>
      </c>
      <c r="I9" s="26">
        <v>1163.8186982674983</v>
      </c>
      <c r="J9" s="26">
        <v>1276.5969165046793</v>
      </c>
      <c r="K9" s="26">
        <v>1120.8266146145706</v>
      </c>
      <c r="L9" s="26">
        <v>1087.0865065020221</v>
      </c>
      <c r="M9" s="26">
        <v>1410.6502515961581</v>
      </c>
      <c r="N9" s="26">
        <v>1563.0326438396642</v>
      </c>
      <c r="O9" s="26">
        <v>1616.7187838267027</v>
      </c>
      <c r="P9" s="26">
        <v>1464.4265835597409</v>
      </c>
      <c r="Q9" s="26">
        <v>1573.6167101984681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3.1963125811925122</v>
      </c>
      <c r="C14" s="33">
        <f>IF(C4=0,0,C4/MBunk_ene!C4)</f>
        <v>3.1944019826858114</v>
      </c>
      <c r="D14" s="33">
        <f>IF(D4=0,0,D4/MBunk_ene!D4)</f>
        <v>3.2027685735471776</v>
      </c>
      <c r="E14" s="33">
        <f>IF(E4=0,0,E4/MBunk_ene!E4)</f>
        <v>3.2036275183347791</v>
      </c>
      <c r="F14" s="33">
        <f>IF(F4=0,0,F4/MBunk_ene!F4)</f>
        <v>3.2088535848837214</v>
      </c>
      <c r="G14" s="33">
        <f>IF(G4=0,0,G4/MBunk_ene!G4)</f>
        <v>3.2067890353380655</v>
      </c>
      <c r="H14" s="33">
        <f>IF(H4=0,0,H4/MBunk_ene!H4)</f>
        <v>3.2099846478757144</v>
      </c>
      <c r="I14" s="33">
        <f>IF(I4=0,0,I4/MBunk_ene!I4)</f>
        <v>3.2263241408759131</v>
      </c>
      <c r="J14" s="33">
        <f>IF(J4=0,0,J4/MBunk_ene!J4)</f>
        <v>3.2258736821292784</v>
      </c>
      <c r="K14" s="33">
        <f>IF(K4=0,0,K4/MBunk_ene!K4)</f>
        <v>3.2277637763748452</v>
      </c>
      <c r="L14" s="33">
        <f>IF(L4=0,0,L4/MBunk_ene!L4)</f>
        <v>3.2248571494262475</v>
      </c>
      <c r="M14" s="33">
        <f>IF(M4=0,0,M4/MBunk_ene!M4)</f>
        <v>3.2269311518905055</v>
      </c>
      <c r="N14" s="33">
        <f>IF(N4=0,0,N4/MBunk_ene!N4)</f>
        <v>3.2290717785869787</v>
      </c>
      <c r="O14" s="33">
        <f>IF(O4=0,0,O4/MBunk_ene!O4)</f>
        <v>3.2272713947895797</v>
      </c>
      <c r="P14" s="33">
        <f>IF(P4=0,0,P4/MBunk_ene!P4)</f>
        <v>3.2269472280809759</v>
      </c>
      <c r="Q14" s="33">
        <f>IF(Q4=0,0,Q4/MBunk_ene!Q4)</f>
        <v>3.2161404053607336</v>
      </c>
    </row>
    <row r="15" spans="1:17" ht="11.45" customHeight="1" x14ac:dyDescent="0.25">
      <c r="A15" s="38" t="s">
        <v>21</v>
      </c>
      <c r="B15" s="37">
        <f t="shared" ref="B15:Q15" si="2">B14</f>
        <v>3.1963125811925122</v>
      </c>
      <c r="C15" s="37">
        <f t="shared" si="2"/>
        <v>3.1944019826858114</v>
      </c>
      <c r="D15" s="37">
        <f t="shared" si="2"/>
        <v>3.2027685735471776</v>
      </c>
      <c r="E15" s="37">
        <f t="shared" si="2"/>
        <v>3.2036275183347791</v>
      </c>
      <c r="F15" s="37">
        <f t="shared" si="2"/>
        <v>3.2088535848837214</v>
      </c>
      <c r="G15" s="37">
        <f t="shared" si="2"/>
        <v>3.2067890353380655</v>
      </c>
      <c r="H15" s="37">
        <f t="shared" si="2"/>
        <v>3.2099846478757144</v>
      </c>
      <c r="I15" s="37">
        <f t="shared" si="2"/>
        <v>3.2263241408759131</v>
      </c>
      <c r="J15" s="37">
        <f t="shared" si="2"/>
        <v>3.2258736821292784</v>
      </c>
      <c r="K15" s="37">
        <f t="shared" si="2"/>
        <v>3.2277637763748452</v>
      </c>
      <c r="L15" s="37">
        <f t="shared" si="2"/>
        <v>3.2248571494262475</v>
      </c>
      <c r="M15" s="37">
        <f t="shared" si="2"/>
        <v>3.2269311518905055</v>
      </c>
      <c r="N15" s="37">
        <f t="shared" si="2"/>
        <v>3.2290717785869787</v>
      </c>
      <c r="O15" s="37">
        <f t="shared" si="2"/>
        <v>3.2272713947895797</v>
      </c>
      <c r="P15" s="37">
        <f t="shared" si="2"/>
        <v>3.2269472280809759</v>
      </c>
      <c r="Q15" s="37">
        <f t="shared" si="2"/>
        <v>3.2161404053607336</v>
      </c>
    </row>
    <row r="17" spans="1:17" ht="11.45" customHeight="1" x14ac:dyDescent="0.25">
      <c r="A17" s="17" t="s">
        <v>30</v>
      </c>
      <c r="B17" s="25">
        <f>IF(B7=0,"",B7/MBunk_act!B7*100)</f>
        <v>39920.006821203417</v>
      </c>
      <c r="C17" s="25">
        <f>IF(C7=0,"",C7/MBunk_act!C7*100)</f>
        <v>37376.979478909365</v>
      </c>
      <c r="D17" s="25">
        <f>IF(D7=0,"",D7/MBunk_act!D7*100)</f>
        <v>36779.197148589774</v>
      </c>
      <c r="E17" s="25">
        <f>IF(E7=0,"",E7/MBunk_act!E7*100)</f>
        <v>38572.722875361986</v>
      </c>
      <c r="F17" s="25">
        <f>IF(F7=0,"",F7/MBunk_act!F7*100)</f>
        <v>38547.149282826991</v>
      </c>
      <c r="G17" s="25">
        <f>IF(G7=0,"",G7/MBunk_act!G7*100)</f>
        <v>36682.266352214574</v>
      </c>
      <c r="H17" s="25">
        <f>IF(H7=0,"",H7/MBunk_act!H7*100)</f>
        <v>37747.204570569287</v>
      </c>
      <c r="I17" s="25">
        <f>IF(I7=0,"",I7/MBunk_act!I7*100)</f>
        <v>36885.343245630938</v>
      </c>
      <c r="J17" s="25">
        <f>IF(J7=0,"",J7/MBunk_act!J7*100)</f>
        <v>37118.596467396674</v>
      </c>
      <c r="K17" s="25">
        <f>IF(K7=0,"",K7/MBunk_act!K7*100)</f>
        <v>36201.093825612559</v>
      </c>
      <c r="L17" s="25">
        <f>IF(L7=0,"",L7/MBunk_act!L7*100)</f>
        <v>35888.011109276347</v>
      </c>
      <c r="M17" s="25">
        <f>IF(M7=0,"",M7/MBunk_act!M7*100)</f>
        <v>36907.213795833086</v>
      </c>
      <c r="N17" s="25">
        <f>IF(N7=0,"",N7/MBunk_act!N7*100)</f>
        <v>37142.80899446</v>
      </c>
      <c r="O17" s="25">
        <f>IF(O7=0,"",O7/MBunk_act!O7*100)</f>
        <v>36029.007079474177</v>
      </c>
      <c r="P17" s="25">
        <f>IF(P7=0,"",P7/MBunk_act!P7*100)</f>
        <v>34844.547421695417</v>
      </c>
      <c r="Q17" s="25">
        <f>IF(Q7=0,"",Q7/MBunk_act!Q7*100)</f>
        <v>34728.968273844541</v>
      </c>
    </row>
    <row r="18" spans="1:17" ht="11.45" customHeight="1" x14ac:dyDescent="0.25">
      <c r="A18" s="40" t="s">
        <v>40</v>
      </c>
      <c r="B18" s="30">
        <f>IF(B8=0,"",B8/MBunk_act!B8*100)</f>
        <v>24829.398787421414</v>
      </c>
      <c r="C18" s="30">
        <f>IF(C8=0,"",C8/MBunk_act!C8*100)</f>
        <v>24568.868310517759</v>
      </c>
      <c r="D18" s="30">
        <f>IF(D8=0,"",D8/MBunk_act!D8*100)</f>
        <v>24389.32440949083</v>
      </c>
      <c r="E18" s="30">
        <f>IF(E8=0,"",E8/MBunk_act!E8*100)</f>
        <v>24154.322117698408</v>
      </c>
      <c r="F18" s="30">
        <f>IF(F8=0,"",F8/MBunk_act!F8*100)</f>
        <v>23954.183148780994</v>
      </c>
      <c r="G18" s="30">
        <f>IF(G8=0,"",G8/MBunk_act!G8*100)</f>
        <v>23701.753690876718</v>
      </c>
      <c r="H18" s="30">
        <f>IF(H8=0,"",H8/MBunk_act!H8*100)</f>
        <v>23490.468156200943</v>
      </c>
      <c r="I18" s="30">
        <f>IF(I8=0,"",I8/MBunk_act!I8*100)</f>
        <v>23376.276782668512</v>
      </c>
      <c r="J18" s="30">
        <f>IF(J8=0,"",J8/MBunk_act!J8*100)</f>
        <v>23141.597021255591</v>
      </c>
      <c r="K18" s="30">
        <f>IF(K8=0,"",K8/MBunk_act!K8*100)</f>
        <v>22925.897105413511</v>
      </c>
      <c r="L18" s="30">
        <f>IF(L8=0,"",L8/MBunk_act!L8*100)</f>
        <v>22678.467477977931</v>
      </c>
      <c r="M18" s="30">
        <f>IF(M8=0,"",M8/MBunk_act!M8*100)</f>
        <v>22468.3689914555</v>
      </c>
      <c r="N18" s="30">
        <f>IF(N8=0,"",N8/MBunk_act!N8*100)</f>
        <v>22260.667005825097</v>
      </c>
      <c r="O18" s="30">
        <f>IF(O8=0,"",O8/MBunk_act!O8*100)</f>
        <v>22027.97571160346</v>
      </c>
      <c r="P18" s="30">
        <f>IF(P8=0,"",P8/MBunk_act!P8*100)</f>
        <v>21807.686225889604</v>
      </c>
      <c r="Q18" s="30">
        <f>IF(Q8=0,"",Q8/MBunk_act!Q8*100)</f>
        <v>21519.459203411316</v>
      </c>
    </row>
    <row r="19" spans="1:17" ht="11.45" customHeight="1" x14ac:dyDescent="0.25">
      <c r="A19" s="39" t="s">
        <v>39</v>
      </c>
      <c r="B19" s="29">
        <f>IF(B9=0,"",B9/MBunk_act!B9*100)</f>
        <v>49906.473912159032</v>
      </c>
      <c r="C19" s="29">
        <f>IF(C9=0,"",C9/MBunk_act!C9*100)</f>
        <v>49358.251478196064</v>
      </c>
      <c r="D19" s="29">
        <f>IF(D9=0,"",D9/MBunk_act!D9*100)</f>
        <v>48973.18117215838</v>
      </c>
      <c r="E19" s="29">
        <f>IF(E9=0,"",E9/MBunk_act!E9*100)</f>
        <v>48477.177981824345</v>
      </c>
      <c r="F19" s="29">
        <f>IF(F9=0,"",F9/MBunk_act!F9*100)</f>
        <v>48051.591190056432</v>
      </c>
      <c r="G19" s="29">
        <f>IF(G9=0,"",G9/MBunk_act!G9*100)</f>
        <v>47521.574317015453</v>
      </c>
      <c r="H19" s="29">
        <f>IF(H9=0,"",H9/MBunk_act!H9*100)</f>
        <v>47074.524576954587</v>
      </c>
      <c r="I19" s="29">
        <f>IF(I9=0,"",I9/MBunk_act!I9*100)</f>
        <v>46822.386173120387</v>
      </c>
      <c r="J19" s="29">
        <f>IF(J9=0,"",J9/MBunk_act!J9*100)</f>
        <v>46329.270271762274</v>
      </c>
      <c r="K19" s="29">
        <f>IF(K9=0,"",K9/MBunk_act!K9*100)</f>
        <v>45874.611912578868</v>
      </c>
      <c r="L19" s="29">
        <f>IF(L9=0,"",L9/MBunk_act!L9*100)</f>
        <v>45356.934955955861</v>
      </c>
      <c r="M19" s="29">
        <f>IF(M9=0,"",M9/MBunk_act!M9*100)</f>
        <v>44914.386772900791</v>
      </c>
      <c r="N19" s="29">
        <f>IF(N9=0,"",N9/MBunk_act!N9*100)</f>
        <v>44477.055844080285</v>
      </c>
      <c r="O19" s="29">
        <f>IF(O9=0,"",O9/MBunk_act!O9*100)</f>
        <v>43990.244776713422</v>
      </c>
      <c r="P19" s="29">
        <f>IF(P9=0,"",P9/MBunk_act!P9*100)</f>
        <v>43528.661283641799</v>
      </c>
      <c r="Q19" s="29">
        <f>IF(Q9=0,"",Q9/MBunk_act!Q9*100)</f>
        <v>42931.98859091656</v>
      </c>
    </row>
    <row r="21" spans="1:17" ht="11.45" customHeight="1" x14ac:dyDescent="0.25">
      <c r="A21" s="17" t="s">
        <v>38</v>
      </c>
      <c r="B21" s="25">
        <f>IF(B7=0,"",B7/MBunk_act!B3*1000)</f>
        <v>12.756221702863282</v>
      </c>
      <c r="C21" s="25">
        <f>IF(C7=0,"",C7/MBunk_act!C3*1000)</f>
        <v>13.138386881943347</v>
      </c>
      <c r="D21" s="25">
        <f>IF(D7=0,"",D7/MBunk_act!D3*1000)</f>
        <v>13.061479053723227</v>
      </c>
      <c r="E21" s="25">
        <f>IF(E7=0,"",E7/MBunk_act!E3*1000)</f>
        <v>12.237256376450409</v>
      </c>
      <c r="F21" s="25">
        <f>IF(F7=0,"",F7/MBunk_act!F3*1000)</f>
        <v>11.983162301722265</v>
      </c>
      <c r="G21" s="25">
        <f>IF(G7=0,"",G7/MBunk_act!G3*1000)</f>
        <v>12.169400163228481</v>
      </c>
      <c r="H21" s="25">
        <f>IF(H7=0,"",H7/MBunk_act!H3*1000)</f>
        <v>11.613101355642051</v>
      </c>
      <c r="I21" s="25">
        <f>IF(I7=0,"",I7/MBunk_act!I3*1000)</f>
        <v>11.655331942653969</v>
      </c>
      <c r="J21" s="25">
        <f>IF(J7=0,"",J7/MBunk_act!J3*1000)</f>
        <v>11.310001213983167</v>
      </c>
      <c r="K21" s="25">
        <f>IF(K7=0,"",K7/MBunk_act!K3*1000)</f>
        <v>11.277108326874778</v>
      </c>
      <c r="L21" s="25">
        <f>IF(L7=0,"",L7/MBunk_act!L3*1000)</f>
        <v>11.063443364104614</v>
      </c>
      <c r="M21" s="25">
        <f>IF(M7=0,"",M7/MBunk_act!M3*1000)</f>
        <v>10.566344849565034</v>
      </c>
      <c r="N21" s="25">
        <f>IF(N7=0,"",N7/MBunk_act!N3*1000)</f>
        <v>10.275615932755818</v>
      </c>
      <c r="O21" s="25">
        <f>IF(O7=0,"",O7/MBunk_act!O3*1000)</f>
        <v>10.259671261342776</v>
      </c>
      <c r="P21" s="25">
        <f>IF(P7=0,"",P7/MBunk_act!P3*1000)</f>
        <v>10.283796631488544</v>
      </c>
      <c r="Q21" s="25">
        <f>IF(Q7=0,"",Q7/MBunk_act!Q3*1000)</f>
        <v>10.000060117989452</v>
      </c>
    </row>
    <row r="22" spans="1:17" ht="11.45" customHeight="1" x14ac:dyDescent="0.25">
      <c r="A22" s="40" t="s">
        <v>40</v>
      </c>
      <c r="B22" s="30">
        <f>IF(B8=0,"",B8/MBunk_act!B4*1000)</f>
        <v>24.796886183341584</v>
      </c>
      <c r="C22" s="30">
        <f>IF(C8=0,"",C8/MBunk_act!C4*1000)</f>
        <v>24.415826427565786</v>
      </c>
      <c r="D22" s="30">
        <f>IF(D8=0,"",D8/MBunk_act!D4*1000)</f>
        <v>24.118004859393078</v>
      </c>
      <c r="E22" s="30">
        <f>IF(E8=0,"",E8/MBunk_act!E4*1000)</f>
        <v>23.767953718297278</v>
      </c>
      <c r="F22" s="30">
        <f>IF(F8=0,"",F8/MBunk_act!F4*1000)</f>
        <v>23.454902758056143</v>
      </c>
      <c r="G22" s="30">
        <f>IF(G8=0,"",G8/MBunk_act!G4*1000)</f>
        <v>23.093410906291805</v>
      </c>
      <c r="H22" s="30">
        <f>IF(H8=0,"",H8/MBunk_act!H4*1000)</f>
        <v>22.774801803573418</v>
      </c>
      <c r="I22" s="30">
        <f>IF(I8=0,"",I8/MBunk_act!I4*1000)</f>
        <v>22.552443651725628</v>
      </c>
      <c r="J22" s="30">
        <f>IF(J8=0,"",J8/MBunk_act!J4*1000)</f>
        <v>22.216054072853368</v>
      </c>
      <c r="K22" s="30">
        <f>IF(K8=0,"",K8/MBunk_act!K4*1000)</f>
        <v>21.900562400702775</v>
      </c>
      <c r="L22" s="30">
        <f>IF(L8=0,"",L8/MBunk_act!L4*1000)</f>
        <v>21.557478591233775</v>
      </c>
      <c r="M22" s="30">
        <f>IF(M8=0,"",M8/MBunk_act!M4*1000)</f>
        <v>21.252554534988533</v>
      </c>
      <c r="N22" s="30">
        <f>IF(N8=0,"",N8/MBunk_act!N4*1000)</f>
        <v>20.952367185323762</v>
      </c>
      <c r="O22" s="30">
        <f>IF(O8=0,"",O8/MBunk_act!O4*1000)</f>
        <v>20.631216844128605</v>
      </c>
      <c r="P22" s="30">
        <f>IF(P8=0,"",P8/MBunk_act!P4*1000)</f>
        <v>20.324280314880827</v>
      </c>
      <c r="Q22" s="30">
        <f>IF(Q8=0,"",Q8/MBunk_act!Q4*1000)</f>
        <v>19.956862766571188</v>
      </c>
    </row>
    <row r="23" spans="1:17" ht="11.45" customHeight="1" x14ac:dyDescent="0.25">
      <c r="A23" s="39" t="s">
        <v>39</v>
      </c>
      <c r="B23" s="29">
        <f>IF(B9=0,"",B9/MBunk_act!B5*1000)</f>
        <v>10.997972639189397</v>
      </c>
      <c r="C23" s="29">
        <f>IF(C9=0,"",C9/MBunk_act!C5*1000)</f>
        <v>10.812853301244607</v>
      </c>
      <c r="D23" s="29">
        <f>IF(D9=0,"",D9/MBunk_act!D5*1000)</f>
        <v>10.665068670689893</v>
      </c>
      <c r="E23" s="29">
        <f>IF(E9=0,"",E9/MBunk_act!E5*1000)</f>
        <v>10.494638096967837</v>
      </c>
      <c r="F23" s="29">
        <f>IF(F9=0,"",F9/MBunk_act!F5*1000)</f>
        <v>10.341003999864521</v>
      </c>
      <c r="G23" s="29">
        <f>IF(G9=0,"",G9/MBunk_act!G5*1000)</f>
        <v>10.166478540478764</v>
      </c>
      <c r="H23" s="29">
        <f>IF(H9=0,"",H9/MBunk_act!H5*1000)</f>
        <v>10.011299803164123</v>
      </c>
      <c r="I23" s="29">
        <f>IF(I9=0,"",I9/MBunk_act!I5*1000)</f>
        <v>9.89880714405224</v>
      </c>
      <c r="J23" s="29">
        <f>IF(J9=0,"",J9/MBunk_act!J5*1000)</f>
        <v>9.7366503904206887</v>
      </c>
      <c r="K23" s="29">
        <f>IF(K9=0,"",K9/MBunk_act!K5*1000)</f>
        <v>9.5840995436956007</v>
      </c>
      <c r="L23" s="29">
        <f>IF(L9=0,"",L9/MBunk_act!L5*1000)</f>
        <v>9.4199241860759848</v>
      </c>
      <c r="M23" s="29">
        <f>IF(M9=0,"",M9/MBunk_act!M5*1000)</f>
        <v>9.2728658959055377</v>
      </c>
      <c r="N23" s="29">
        <f>IF(N9=0,"",N9/MBunk_act!N5*1000)</f>
        <v>9.1282879627414371</v>
      </c>
      <c r="O23" s="29">
        <f>IF(O9=0,"",O9/MBunk_act!O5*1000)</f>
        <v>8.975000368428887</v>
      </c>
      <c r="P23" s="29">
        <f>IF(P9=0,"",P9/MBunk_act!P5*1000)</f>
        <v>8.8283227768115751</v>
      </c>
      <c r="Q23" s="29">
        <f>IF(Q9=0,"",Q9/MBunk_act!Q5*1000)</f>
        <v>8.6558295112052406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0.24769120796215244</v>
      </c>
      <c r="C26" s="23">
        <f t="shared" si="4"/>
        <v>0.31770068970708076</v>
      </c>
      <c r="D26" s="23">
        <f t="shared" si="4"/>
        <v>0.32892215762575078</v>
      </c>
      <c r="E26" s="23">
        <f t="shared" si="4"/>
        <v>0.25499436201757864</v>
      </c>
      <c r="F26" s="23">
        <f t="shared" si="4"/>
        <v>0.24510117257142816</v>
      </c>
      <c r="G26" s="23">
        <f t="shared" si="4"/>
        <v>0.2940271196353289</v>
      </c>
      <c r="H26" s="23">
        <f t="shared" si="4"/>
        <v>0.24611906087218274</v>
      </c>
      <c r="I26" s="23">
        <f t="shared" si="4"/>
        <v>0.26860116414205709</v>
      </c>
      <c r="J26" s="23">
        <f t="shared" si="4"/>
        <v>0.2476486760764105</v>
      </c>
      <c r="K26" s="23">
        <f t="shared" si="4"/>
        <v>0.2669504916359432</v>
      </c>
      <c r="L26" s="23">
        <f t="shared" si="4"/>
        <v>0.26384643656755841</v>
      </c>
      <c r="M26" s="23">
        <f t="shared" si="4"/>
        <v>0.21717018178576578</v>
      </c>
      <c r="N26" s="23">
        <f t="shared" si="4"/>
        <v>0.19785429538531421</v>
      </c>
      <c r="O26" s="23">
        <f t="shared" si="4"/>
        <v>0.22162853628352153</v>
      </c>
      <c r="P26" s="23">
        <f t="shared" si="4"/>
        <v>0.25021938592129644</v>
      </c>
      <c r="Q26" s="23">
        <f t="shared" si="4"/>
        <v>0.23738063471469489</v>
      </c>
    </row>
    <row r="27" spans="1:17" ht="11.45" customHeight="1" x14ac:dyDescent="0.25">
      <c r="A27" s="39" t="s">
        <v>39</v>
      </c>
      <c r="B27" s="22">
        <f t="shared" ref="B27:Q27" si="5">IF(B9=0,0,B9/B$7)</f>
        <v>0.75230879203784762</v>
      </c>
      <c r="C27" s="22">
        <f t="shared" si="5"/>
        <v>0.68229931029291913</v>
      </c>
      <c r="D27" s="22">
        <f t="shared" si="5"/>
        <v>0.67107784237424917</v>
      </c>
      <c r="E27" s="22">
        <f t="shared" si="5"/>
        <v>0.74500563798242148</v>
      </c>
      <c r="F27" s="22">
        <f t="shared" si="5"/>
        <v>0.75489882742857184</v>
      </c>
      <c r="G27" s="22">
        <f t="shared" si="5"/>
        <v>0.70597288036467098</v>
      </c>
      <c r="H27" s="22">
        <f t="shared" si="5"/>
        <v>0.75388093912781728</v>
      </c>
      <c r="I27" s="22">
        <f t="shared" si="5"/>
        <v>0.73139883585794285</v>
      </c>
      <c r="J27" s="22">
        <f t="shared" si="5"/>
        <v>0.75235132392358939</v>
      </c>
      <c r="K27" s="22">
        <f t="shared" si="5"/>
        <v>0.7330495083640568</v>
      </c>
      <c r="L27" s="22">
        <f t="shared" si="5"/>
        <v>0.73615356343244165</v>
      </c>
      <c r="M27" s="22">
        <f t="shared" si="5"/>
        <v>0.78282981821423414</v>
      </c>
      <c r="N27" s="22">
        <f t="shared" si="5"/>
        <v>0.80214570461468582</v>
      </c>
      <c r="O27" s="22">
        <f t="shared" si="5"/>
        <v>0.77837146371647847</v>
      </c>
      <c r="P27" s="22">
        <f t="shared" si="5"/>
        <v>0.74978061407870356</v>
      </c>
      <c r="Q27" s="22">
        <f t="shared" si="5"/>
        <v>0.76261936528530516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2018-07-16T15:45:30Z</dcterms:created>
  <dcterms:modified xsi:type="dcterms:W3CDTF">2018-07-16T15:45:30Z</dcterms:modified>
</cp:coreProperties>
</file>