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27795" windowHeight="1183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6" i="4"/>
  <c r="B5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<sst xmlns="http://schemas.openxmlformats.org/spreadsheetml/2006/main" count="86" uniqueCount="58">
  <si>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</si>
  <si>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</si>
  <si>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</si>
  <si>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</si>
  <si>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</si>
  <si>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</si>
  <si>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</si>
  <si>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</si>
  <si>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</si>
  <si>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</si>
  <si>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</si>
  <si>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</si>
  <si>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</si>
  <si>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</si>
  <si>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</si>
  <si>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</si>
  <si>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</si>
  <si>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</si>
  <si>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</si>
  <si>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</si>
  <si>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</si>
  <si>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</si>
  <si>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</si>
  <si>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</si>
  <si>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</si>
  <si>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</si>
  <si>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</si>
  <si>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</si>
  <si>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</si>
  <si>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</si>
  <si>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</si>
  <si>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</si>
  <si>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</si>
  <si>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</si>
  <si>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</si>
  <si>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</si>
  <si>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</si>
  <si>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</si>
  <si>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</si>
  <si>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</si>
  <si>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</si>
  <si>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</si>
  <si>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</si>
  <si>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</si>
  <si>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</si>
  <si>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</si>
  <si>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</si>
  <si>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</si>
  <si>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</si>
  <si>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</si>
  <si>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</si>
  <si>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</si>
  <si>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</si>
  <si>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SE</t>
  </si>
  <si>
    <t>Sweden</t>
  </si>
  <si>
    <t>SE - Maritime bunkers</t>
  </si>
  <si>
    <t>SE - Maritime bunkers / energy consumption</t>
  </si>
  <si>
    <t>SE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</si>
</sst>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43297.740636574075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347781.51872464025</v>
      </c>
      <c r="C3" s="25">
        <f t="shared" si="0"/>
        <v>370292.23260586325</v>
      </c>
      <c r="D3" s="25">
        <f t="shared" si="0"/>
        <v>317758.24500654521</v>
      </c>
      <c r="E3" s="25">
        <f t="shared" si="0"/>
        <v>446545.96520719922</v>
      </c>
      <c r="F3" s="25">
        <f t="shared" si="0"/>
        <v>538903.3518864885</v>
      </c>
      <c r="G3" s="25">
        <f t="shared" si="0"/>
        <v>558829.86981084035</v>
      </c>
      <c r="H3" s="25">
        <f t="shared" si="0"/>
        <v>613890.95528661297</v>
      </c>
      <c r="I3" s="25">
        <f t="shared" si="0"/>
        <v>623447.71124790516</v>
      </c>
      <c r="J3" s="25">
        <f t="shared" si="0"/>
        <v>617447.41255918588</v>
      </c>
      <c r="K3" s="25">
        <f t="shared" si="0"/>
        <v>663638.74663960852</v>
      </c>
      <c r="L3" s="25">
        <f t="shared" si="0"/>
        <v>605361.06282658537</v>
      </c>
      <c r="M3" s="25">
        <f t="shared" si="0"/>
        <v>534497.88169832435</v>
      </c>
      <c r="N3" s="25">
        <f t="shared" si="0"/>
        <v>535971.98463605857</v>
      </c>
      <c r="O3" s="25">
        <f t="shared" si="0"/>
        <v>514809.96426883864</v>
      </c>
      <c r="P3" s="25">
        <f t="shared" si="0"/>
        <v>563081.18698493065</v>
      </c>
      <c r="Q3" s="25">
        <f t="shared" si="0"/>
        <v>618725.0053619789</v>
      </c>
    </row>
    <row r="4" spans="1:17" ht="11.45" customHeight="1" x14ac:dyDescent="0.25">
      <c r="A4" s="40" t="s">
        <v>40</v>
      </c>
      <c r="B4" s="30">
        <v>46967.660827312786</v>
      </c>
      <c r="C4" s="30">
        <v>40494.534838062762</v>
      </c>
      <c r="D4" s="30">
        <v>43973.839873945602</v>
      </c>
      <c r="E4" s="30">
        <v>46328.294868064928</v>
      </c>
      <c r="F4" s="30">
        <v>49905.138632901617</v>
      </c>
      <c r="G4" s="30">
        <v>52146.123951567708</v>
      </c>
      <c r="H4" s="30">
        <v>53298.412419777509</v>
      </c>
      <c r="I4" s="30">
        <v>51366.215613852735</v>
      </c>
      <c r="J4" s="30">
        <v>56008.061586363299</v>
      </c>
      <c r="K4" s="30">
        <v>48977.603597569068</v>
      </c>
      <c r="L4" s="30">
        <v>64110.900476018171</v>
      </c>
      <c r="M4" s="30">
        <v>62726.140772897146</v>
      </c>
      <c r="N4" s="30">
        <v>60714.633926957584</v>
      </c>
      <c r="O4" s="30">
        <v>58413.28917603477</v>
      </c>
      <c r="P4" s="30">
        <v>63793.140294113451</v>
      </c>
      <c r="Q4" s="30">
        <v>60522.030727519501</v>
      </c>
    </row>
    <row r="5" spans="1:17" ht="11.45" customHeight="1" x14ac:dyDescent="0.25">
      <c r="A5" s="39" t="s">
        <v>39</v>
      </c>
      <c r="B5" s="29">
        <v>300813.85789732746</v>
      </c>
      <c r="C5" s="29">
        <v>329797.69776780048</v>
      </c>
      <c r="D5" s="29">
        <v>273784.40513259958</v>
      </c>
      <c r="E5" s="29">
        <v>400217.67033913429</v>
      </c>
      <c r="F5" s="29">
        <v>488998.21325358684</v>
      </c>
      <c r="G5" s="29">
        <v>506683.7458592726</v>
      </c>
      <c r="H5" s="29">
        <v>560592.54286683549</v>
      </c>
      <c r="I5" s="29">
        <v>572081.49563405244</v>
      </c>
      <c r="J5" s="29">
        <v>561439.35097282252</v>
      </c>
      <c r="K5" s="29">
        <v>614661.14304203948</v>
      </c>
      <c r="L5" s="29">
        <v>541250.16235056717</v>
      </c>
      <c r="M5" s="29">
        <v>471771.74092542718</v>
      </c>
      <c r="N5" s="29">
        <v>475257.35070910095</v>
      </c>
      <c r="O5" s="29">
        <v>456396.67509280384</v>
      </c>
      <c r="P5" s="29">
        <v>499288.04669081722</v>
      </c>
      <c r="Q5" s="29">
        <v>558202.97463445936</v>
      </c>
    </row>
    <row r="7" spans="1:17" ht="11.45" customHeight="1" x14ac:dyDescent="0.25">
      <c r="A7" s="17" t="s">
        <v>27</v>
      </c>
      <c r="B7" s="16">
        <f t="shared" ref="B7:Q7" si="1">SUM(B8:B9)</f>
        <v>10.836327407930497</v>
      </c>
      <c r="C7" s="16">
        <f t="shared" si="1"/>
        <v>10.82012986211017</v>
      </c>
      <c r="D7" s="16">
        <f t="shared" si="1"/>
        <v>9.864350349753451</v>
      </c>
      <c r="E7" s="16">
        <f t="shared" si="1"/>
        <v>12.732531123064575</v>
      </c>
      <c r="F7" s="16">
        <f t="shared" si="1"/>
        <v>14.872988523047944</v>
      </c>
      <c r="G7" s="16">
        <f t="shared" si="1"/>
        <v>15.362996085136846</v>
      </c>
      <c r="H7" s="16">
        <f t="shared" si="1"/>
        <v>16.514253490678549</v>
      </c>
      <c r="I7" s="16">
        <f t="shared" si="1"/>
        <v>16.492257868792166</v>
      </c>
      <c r="J7" s="16">
        <f t="shared" si="1"/>
        <v>16.583143601183004</v>
      </c>
      <c r="K7" s="16">
        <f t="shared" si="1"/>
        <v>16.980356718747732</v>
      </c>
      <c r="L7" s="16">
        <f t="shared" si="1"/>
        <v>16.682760262981191</v>
      </c>
      <c r="M7" s="16">
        <f t="shared" si="1"/>
        <v>15.049254502654726</v>
      </c>
      <c r="N7" s="16">
        <f t="shared" si="1"/>
        <v>14.864184937573347</v>
      </c>
      <c r="O7" s="16">
        <f t="shared" si="1"/>
        <v>14.204046264595888</v>
      </c>
      <c r="P7" s="16">
        <f t="shared" si="1"/>
        <v>15.443114442013673</v>
      </c>
      <c r="Q7" s="16">
        <f t="shared" si="1"/>
        <v>16.257909661663476</v>
      </c>
    </row>
    <row r="8" spans="1:17" ht="11.45" customHeight="1" x14ac:dyDescent="0.25">
      <c r="A8" s="40" t="s">
        <v>40</v>
      </c>
      <c r="B8" s="35">
        <v>4.2686228196262999</v>
      </c>
      <c r="C8" s="35">
        <v>3.6621876750054612</v>
      </c>
      <c r="D8" s="35">
        <v>3.9572537953275693</v>
      </c>
      <c r="E8" s="35">
        <v>4.1485961625665411</v>
      </c>
      <c r="F8" s="35">
        <v>4.4468803379162711</v>
      </c>
      <c r="G8" s="35">
        <v>4.6236775671413923</v>
      </c>
      <c r="H8" s="35">
        <v>4.7025683095189219</v>
      </c>
      <c r="I8" s="35">
        <v>4.5097632345577914</v>
      </c>
      <c r="J8" s="35">
        <v>4.8930769430477792</v>
      </c>
      <c r="K8" s="35">
        <v>4.2577912613940709</v>
      </c>
      <c r="L8" s="35">
        <v>5.5459256467143749</v>
      </c>
      <c r="M8" s="35">
        <v>5.3994070073999128</v>
      </c>
      <c r="N8" s="35">
        <v>5.200513280969334</v>
      </c>
      <c r="O8" s="35">
        <v>4.9787442976022644</v>
      </c>
      <c r="P8" s="35">
        <v>5.4105008972395341</v>
      </c>
      <c r="Q8" s="35">
        <v>5.1077815528346893</v>
      </c>
    </row>
    <row r="9" spans="1:17" ht="11.45" customHeight="1" x14ac:dyDescent="0.25">
      <c r="A9" s="39" t="s">
        <v>39</v>
      </c>
      <c r="B9" s="34">
        <v>6.5677045883041973</v>
      </c>
      <c r="C9" s="34">
        <v>7.1579421871047089</v>
      </c>
      <c r="D9" s="34">
        <v>5.9070965544258822</v>
      </c>
      <c r="E9" s="34">
        <v>8.5839349604980342</v>
      </c>
      <c r="F9" s="34">
        <v>10.426108185131673</v>
      </c>
      <c r="G9" s="34">
        <v>10.739318517995454</v>
      </c>
      <c r="H9" s="34">
        <v>11.811685181159625</v>
      </c>
      <c r="I9" s="34">
        <v>11.982494634234374</v>
      </c>
      <c r="J9" s="34">
        <v>11.690066658135224</v>
      </c>
      <c r="K9" s="34">
        <v>12.72256545735366</v>
      </c>
      <c r="L9" s="34">
        <v>11.136834616266814</v>
      </c>
      <c r="M9" s="34">
        <v>9.6498474952548143</v>
      </c>
      <c r="N9" s="34">
        <v>9.6636716566040128</v>
      </c>
      <c r="O9" s="34">
        <v>9.2253019669936229</v>
      </c>
      <c r="P9" s="34">
        <v>10.03261354477414</v>
      </c>
      <c r="Q9" s="34">
        <v>11.150128108828785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32094.039394760126</v>
      </c>
      <c r="C13" s="25">
        <f t="shared" si="2"/>
        <v>34222.531275021858</v>
      </c>
      <c r="D13" s="25">
        <f t="shared" si="2"/>
        <v>32212.789868568208</v>
      </c>
      <c r="E13" s="25">
        <f t="shared" si="2"/>
        <v>35071.264377143001</v>
      </c>
      <c r="F13" s="25">
        <f t="shared" si="2"/>
        <v>36233.696479451748</v>
      </c>
      <c r="G13" s="25">
        <f t="shared" si="2"/>
        <v>36375.057750062726</v>
      </c>
      <c r="H13" s="25">
        <f t="shared" si="2"/>
        <v>37173.400277107474</v>
      </c>
      <c r="I13" s="25">
        <f t="shared" si="2"/>
        <v>37802.447439755211</v>
      </c>
      <c r="J13" s="25">
        <f t="shared" si="2"/>
        <v>37233.435795318001</v>
      </c>
      <c r="K13" s="25">
        <f t="shared" si="2"/>
        <v>39082.73292674093</v>
      </c>
      <c r="L13" s="25">
        <f t="shared" si="2"/>
        <v>36286.624832095265</v>
      </c>
      <c r="M13" s="25">
        <f t="shared" si="2"/>
        <v>35516.568718007766</v>
      </c>
      <c r="N13" s="25">
        <f t="shared" si="2"/>
        <v>36057.946459024526</v>
      </c>
      <c r="O13" s="25">
        <f t="shared" si="2"/>
        <v>36243.895202736814</v>
      </c>
      <c r="P13" s="25">
        <f t="shared" si="2"/>
        <v>36461.634024613806</v>
      </c>
      <c r="Q13" s="25">
        <f t="shared" si="2"/>
        <v>38056.86082885223</v>
      </c>
    </row>
    <row r="14" spans="1:17" ht="11.45" customHeight="1" x14ac:dyDescent="0.25">
      <c r="A14" s="40" t="s">
        <v>40</v>
      </c>
      <c r="B14" s="30">
        <f t="shared" ref="B14:Q14" si="3">IF(B4=0,"",B4/B8)</f>
        <v>11003.000923708834</v>
      </c>
      <c r="C14" s="30">
        <f t="shared" si="3"/>
        <v>11057.47122531135</v>
      </c>
      <c r="D14" s="30">
        <f t="shared" si="3"/>
        <v>11112.211181872297</v>
      </c>
      <c r="E14" s="30">
        <f t="shared" si="3"/>
        <v>11167.222128317208</v>
      </c>
      <c r="F14" s="30">
        <f t="shared" si="3"/>
        <v>11222.505406180162</v>
      </c>
      <c r="G14" s="30">
        <f t="shared" si="3"/>
        <v>11278.062363636498</v>
      </c>
      <c r="H14" s="30">
        <f t="shared" si="3"/>
        <v>11333.894355535687</v>
      </c>
      <c r="I14" s="30">
        <f t="shared" si="3"/>
        <v>11390.002743434377</v>
      </c>
      <c r="J14" s="30">
        <f t="shared" si="3"/>
        <v>11446.388895629594</v>
      </c>
      <c r="K14" s="30">
        <f t="shared" si="3"/>
        <v>11503.054187192116</v>
      </c>
      <c r="L14" s="30">
        <f t="shared" si="3"/>
        <v>11560</v>
      </c>
      <c r="M14" s="30">
        <f t="shared" si="3"/>
        <v>11617.227722772273</v>
      </c>
      <c r="N14" s="30">
        <f t="shared" si="3"/>
        <v>11674.738751102826</v>
      </c>
      <c r="O14" s="30">
        <f t="shared" si="3"/>
        <v>11732.534487494424</v>
      </c>
      <c r="P14" s="30">
        <f t="shared" si="3"/>
        <v>11790.61634139291</v>
      </c>
      <c r="Q14" s="30">
        <f t="shared" si="3"/>
        <v>11848.985729221586</v>
      </c>
    </row>
    <row r="15" spans="1:17" ht="11.45" customHeight="1" x14ac:dyDescent="0.25">
      <c r="A15" s="39" t="s">
        <v>39</v>
      </c>
      <c r="B15" s="29">
        <f t="shared" ref="B15:Q15" si="4">IF(B5=0,"",B5/B9)</f>
        <v>45801.977517840605</v>
      </c>
      <c r="C15" s="29">
        <f t="shared" si="4"/>
        <v>46074.372933877967</v>
      </c>
      <c r="D15" s="29">
        <f t="shared" si="4"/>
        <v>46348.388351205649</v>
      </c>
      <c r="E15" s="29">
        <f t="shared" si="4"/>
        <v>46624.033404362366</v>
      </c>
      <c r="F15" s="29">
        <f t="shared" si="4"/>
        <v>46901.317785185747</v>
      </c>
      <c r="G15" s="29">
        <f t="shared" si="4"/>
        <v>47180.251243153143</v>
      </c>
      <c r="H15" s="29">
        <f t="shared" si="4"/>
        <v>47460.843585724382</v>
      </c>
      <c r="I15" s="29">
        <f t="shared" si="4"/>
        <v>47743.104678686614</v>
      </c>
      <c r="J15" s="29">
        <f t="shared" si="4"/>
        <v>48027.044446501233</v>
      </c>
      <c r="K15" s="29">
        <f t="shared" si="4"/>
        <v>48312.67287265278</v>
      </c>
      <c r="L15" s="29">
        <f t="shared" si="4"/>
        <v>48600</v>
      </c>
      <c r="M15" s="29">
        <f t="shared" si="4"/>
        <v>48889.035931128936</v>
      </c>
      <c r="N15" s="29">
        <f t="shared" si="4"/>
        <v>49179.790828708152</v>
      </c>
      <c r="O15" s="29">
        <f t="shared" si="4"/>
        <v>49472.27491584605</v>
      </c>
      <c r="P15" s="29">
        <f t="shared" si="4"/>
        <v>49766.498476450332</v>
      </c>
      <c r="Q15" s="29">
        <f t="shared" si="4"/>
        <v>50062.471855589582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0.13504932924426019</v>
      </c>
      <c r="C18" s="36">
        <f t="shared" si="6"/>
        <v>0.10935831560141013</v>
      </c>
      <c r="D18" s="36">
        <f t="shared" si="6"/>
        <v>0.13838772263183863</v>
      </c>
      <c r="E18" s="36">
        <f t="shared" si="6"/>
        <v>0.10374809869028467</v>
      </c>
      <c r="F18" s="36">
        <f t="shared" si="6"/>
        <v>9.260498836795758E-2</v>
      </c>
      <c r="G18" s="36">
        <f t="shared" si="6"/>
        <v>9.3313057817075482E-2</v>
      </c>
      <c r="H18" s="36">
        <f t="shared" si="6"/>
        <v>8.6820651063173895E-2</v>
      </c>
      <c r="I18" s="36">
        <f t="shared" si="6"/>
        <v>8.2390575323529711E-2</v>
      </c>
      <c r="J18" s="36">
        <f t="shared" si="6"/>
        <v>9.0709039259265836E-2</v>
      </c>
      <c r="K18" s="36">
        <f t="shared" si="6"/>
        <v>7.3801603425917114E-2</v>
      </c>
      <c r="L18" s="36">
        <f t="shared" si="6"/>
        <v>0.10590522650510095</v>
      </c>
      <c r="M18" s="36">
        <f t="shared" si="6"/>
        <v>0.11735526541955572</v>
      </c>
      <c r="N18" s="36">
        <f t="shared" si="6"/>
        <v>0.11327949159168214</v>
      </c>
      <c r="O18" s="36">
        <f t="shared" si="6"/>
        <v>0.1134657314937494</v>
      </c>
      <c r="P18" s="36">
        <f t="shared" si="6"/>
        <v>0.11329297047855499</v>
      </c>
      <c r="Q18" s="36">
        <f t="shared" si="6"/>
        <v>9.7817334361832833E-2</v>
      </c>
    </row>
    <row r="19" spans="1:17" ht="11.45" customHeight="1" x14ac:dyDescent="0.25">
      <c r="A19" s="39" t="s">
        <v>39</v>
      </c>
      <c r="B19" s="18">
        <f t="shared" ref="B19:Q19" si="7">IF(B5=0,0,B5/B$3)</f>
        <v>0.86495067075573973</v>
      </c>
      <c r="C19" s="18">
        <f t="shared" si="7"/>
        <v>0.89064168439858982</v>
      </c>
      <c r="D19" s="18">
        <f t="shared" si="7"/>
        <v>0.86161227736816126</v>
      </c>
      <c r="E19" s="18">
        <f t="shared" si="7"/>
        <v>0.89625190130971533</v>
      </c>
      <c r="F19" s="18">
        <f t="shared" si="7"/>
        <v>0.90739501163204239</v>
      </c>
      <c r="G19" s="18">
        <f t="shared" si="7"/>
        <v>0.90668694218292445</v>
      </c>
      <c r="H19" s="18">
        <f t="shared" si="7"/>
        <v>0.91317934893682617</v>
      </c>
      <c r="I19" s="18">
        <f t="shared" si="7"/>
        <v>0.91760942467647033</v>
      </c>
      <c r="J19" s="18">
        <f t="shared" si="7"/>
        <v>0.90929096074073412</v>
      </c>
      <c r="K19" s="18">
        <f t="shared" si="7"/>
        <v>0.92619839657408287</v>
      </c>
      <c r="L19" s="18">
        <f t="shared" si="7"/>
        <v>0.89409477349489896</v>
      </c>
      <c r="M19" s="18">
        <f t="shared" si="7"/>
        <v>0.88264473458044423</v>
      </c>
      <c r="N19" s="18">
        <f t="shared" si="7"/>
        <v>0.88672050840831784</v>
      </c>
      <c r="O19" s="18">
        <f t="shared" si="7"/>
        <v>0.8865342685062505</v>
      </c>
      <c r="P19" s="18">
        <f t="shared" si="7"/>
        <v>0.88670702952144509</v>
      </c>
      <c r="Q19" s="18">
        <f t="shared" si="7"/>
        <v>0.90218266563816707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0.3939178523253492</v>
      </c>
      <c r="C22" s="36">
        <f t="shared" si="9"/>
        <v>0.33846060275391665</v>
      </c>
      <c r="D22" s="36">
        <f t="shared" si="9"/>
        <v>0.40116719855012822</v>
      </c>
      <c r="E22" s="36">
        <f t="shared" si="9"/>
        <v>0.32582650868620233</v>
      </c>
      <c r="F22" s="36">
        <f t="shared" si="9"/>
        <v>0.29899036975824717</v>
      </c>
      <c r="G22" s="36">
        <f t="shared" si="9"/>
        <v>0.30096197001668423</v>
      </c>
      <c r="H22" s="36">
        <f t="shared" si="9"/>
        <v>0.28475815223335899</v>
      </c>
      <c r="I22" s="36">
        <f t="shared" si="9"/>
        <v>0.27344729087043257</v>
      </c>
      <c r="J22" s="36">
        <f t="shared" si="9"/>
        <v>0.29506329202255221</v>
      </c>
      <c r="K22" s="36">
        <f t="shared" si="9"/>
        <v>0.25074804563399505</v>
      </c>
      <c r="L22" s="36">
        <f t="shared" si="9"/>
        <v>0.33243453477064616</v>
      </c>
      <c r="M22" s="36">
        <f t="shared" si="9"/>
        <v>0.35878235738836389</v>
      </c>
      <c r="N22" s="36">
        <f t="shared" si="9"/>
        <v>0.34986871482092474</v>
      </c>
      <c r="O22" s="36">
        <f t="shared" si="9"/>
        <v>0.3505159167224039</v>
      </c>
      <c r="P22" s="36">
        <f t="shared" si="9"/>
        <v>0.35035037249481416</v>
      </c>
      <c r="Q22" s="36">
        <f t="shared" si="9"/>
        <v>0.31417209586783196</v>
      </c>
    </row>
    <row r="23" spans="1:17" ht="11.45" customHeight="1" x14ac:dyDescent="0.25">
      <c r="A23" s="39" t="s">
        <v>39</v>
      </c>
      <c r="B23" s="18">
        <f t="shared" ref="B23:Q23" si="10">IF(B9=0,0,B9/B$7)</f>
        <v>0.60608214767465074</v>
      </c>
      <c r="C23" s="18">
        <f t="shared" si="10"/>
        <v>0.66153939724608335</v>
      </c>
      <c r="D23" s="18">
        <f t="shared" si="10"/>
        <v>0.59883280144987183</v>
      </c>
      <c r="E23" s="18">
        <f t="shared" si="10"/>
        <v>0.67417349131379767</v>
      </c>
      <c r="F23" s="18">
        <f t="shared" si="10"/>
        <v>0.70100963024175289</v>
      </c>
      <c r="G23" s="18">
        <f t="shared" si="10"/>
        <v>0.69903802998331577</v>
      </c>
      <c r="H23" s="18">
        <f t="shared" si="10"/>
        <v>0.7152418477666409</v>
      </c>
      <c r="I23" s="18">
        <f t="shared" si="10"/>
        <v>0.72655270912956749</v>
      </c>
      <c r="J23" s="18">
        <f t="shared" si="10"/>
        <v>0.70493670797744779</v>
      </c>
      <c r="K23" s="18">
        <f t="shared" si="10"/>
        <v>0.74925195436600489</v>
      </c>
      <c r="L23" s="18">
        <f t="shared" si="10"/>
        <v>0.66756546522935367</v>
      </c>
      <c r="M23" s="18">
        <f t="shared" si="10"/>
        <v>0.64121764261163616</v>
      </c>
      <c r="N23" s="18">
        <f t="shared" si="10"/>
        <v>0.65013128517907526</v>
      </c>
      <c r="O23" s="18">
        <f t="shared" si="10"/>
        <v>0.64948408327759599</v>
      </c>
      <c r="P23" s="18">
        <f t="shared" si="10"/>
        <v>0.64964962750518596</v>
      </c>
      <c r="Q23" s="18">
        <f t="shared" si="10"/>
        <v>0.68582790413216788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1345.3472819337001</v>
      </c>
      <c r="C4" s="33">
        <v>1375.7</v>
      </c>
      <c r="D4" s="33">
        <v>1194.2</v>
      </c>
      <c r="E4" s="33">
        <v>1597.8</v>
      </c>
      <c r="F4" s="33">
        <v>1876.9</v>
      </c>
      <c r="G4" s="33">
        <v>1916.5233591286903</v>
      </c>
      <c r="H4" s="33">
        <v>2058.4</v>
      </c>
      <c r="I4" s="33">
        <v>2047.9</v>
      </c>
      <c r="J4" s="33">
        <v>2012.4</v>
      </c>
      <c r="K4" s="33">
        <v>2092.4</v>
      </c>
      <c r="L4" s="33">
        <v>1939.50033438426</v>
      </c>
      <c r="M4" s="33">
        <v>1704.2371262061699</v>
      </c>
      <c r="N4" s="33">
        <v>1675.0023884589702</v>
      </c>
      <c r="O4" s="33">
        <v>1583.52441005064</v>
      </c>
      <c r="P4" s="33">
        <v>1704.1177032578601</v>
      </c>
      <c r="Q4" s="33">
        <v>1814.39285373077</v>
      </c>
    </row>
    <row r="5" spans="1:17" ht="11.45" customHeight="1" x14ac:dyDescent="0.25">
      <c r="A5" s="31" t="s">
        <v>29</v>
      </c>
      <c r="B5" s="15">
        <v>1345.3472819337001</v>
      </c>
      <c r="C5" s="15">
        <v>1375.7</v>
      </c>
      <c r="D5" s="15">
        <v>1194.2</v>
      </c>
      <c r="E5" s="15">
        <v>1597.8</v>
      </c>
      <c r="F5" s="15">
        <v>1876.9</v>
      </c>
      <c r="G5" s="15">
        <v>1916.5233591286903</v>
      </c>
      <c r="H5" s="15">
        <v>2058.4</v>
      </c>
      <c r="I5" s="15">
        <v>2047.9</v>
      </c>
      <c r="J5" s="15">
        <v>2012.4</v>
      </c>
      <c r="K5" s="15">
        <v>2092.4</v>
      </c>
      <c r="L5" s="15">
        <v>1939.50033438426</v>
      </c>
      <c r="M5" s="15">
        <v>1704.2371262061699</v>
      </c>
      <c r="N5" s="15">
        <v>1675.0023884589702</v>
      </c>
      <c r="O5" s="15">
        <v>1583.52441005064</v>
      </c>
      <c r="P5" s="15">
        <v>1704.1177032578601</v>
      </c>
      <c r="Q5" s="15">
        <v>1814.39285373077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170.08216298844036</v>
      </c>
      <c r="C9" s="15">
        <v>152.69999999999999</v>
      </c>
      <c r="D9" s="15">
        <v>149.6125199999999</v>
      </c>
      <c r="E9" s="15">
        <v>172.11077</v>
      </c>
      <c r="F9" s="15">
        <v>146.50781000000006</v>
      </c>
      <c r="G9" s="15">
        <v>153.69733447979399</v>
      </c>
      <c r="H9" s="15">
        <v>146.5</v>
      </c>
      <c r="I9" s="15">
        <v>132.19999999999999</v>
      </c>
      <c r="J9" s="15">
        <v>103.5</v>
      </c>
      <c r="K9" s="15">
        <v>87.09584000000018</v>
      </c>
      <c r="L9" s="15">
        <v>183.40976402025444</v>
      </c>
      <c r="M9" s="15">
        <v>208.01089137288636</v>
      </c>
      <c r="N9" s="15">
        <v>242.834623101175</v>
      </c>
      <c r="O9" s="15">
        <v>246.94277252316829</v>
      </c>
      <c r="P9" s="15">
        <v>320.72226999140162</v>
      </c>
      <c r="Q9" s="15">
        <v>793.08779975159996</v>
      </c>
    </row>
    <row r="10" spans="1:17" ht="11.45" customHeight="1" x14ac:dyDescent="0.25">
      <c r="A10" s="14" t="s">
        <v>36</v>
      </c>
      <c r="B10" s="15">
        <v>1172.2556606477533</v>
      </c>
      <c r="C10" s="15">
        <v>1220</v>
      </c>
      <c r="D10" s="15">
        <v>1037.58689</v>
      </c>
      <c r="E10" s="15">
        <v>1421.6889799999999</v>
      </c>
      <c r="F10" s="15">
        <v>1727.39203</v>
      </c>
      <c r="G10" s="15">
        <v>1759.8165663513901</v>
      </c>
      <c r="H10" s="15">
        <v>1908.9</v>
      </c>
      <c r="I10" s="15">
        <v>1912.7</v>
      </c>
      <c r="J10" s="15">
        <v>1906.9</v>
      </c>
      <c r="K10" s="15">
        <v>2005.3041599999999</v>
      </c>
      <c r="L10" s="15">
        <v>1754.0842648323346</v>
      </c>
      <c r="M10" s="15">
        <v>1494.2199293016126</v>
      </c>
      <c r="N10" s="15">
        <v>1431.1646125919599</v>
      </c>
      <c r="O10" s="15">
        <v>1336.5816375274717</v>
      </c>
      <c r="P10" s="15">
        <v>1383.3954332664584</v>
      </c>
      <c r="Q10" s="15">
        <v>1021.30505397917</v>
      </c>
    </row>
    <row r="11" spans="1:17" ht="11.45" customHeight="1" x14ac:dyDescent="0.25">
      <c r="A11" s="14" t="s">
        <v>35</v>
      </c>
      <c r="B11" s="15">
        <v>3.0094582975064585</v>
      </c>
      <c r="C11" s="15">
        <v>3</v>
      </c>
      <c r="D11" s="15">
        <v>7.0005899999999999</v>
      </c>
      <c r="E11" s="15">
        <v>4.0002500000000003</v>
      </c>
      <c r="F11" s="15">
        <v>3.0001600000000002</v>
      </c>
      <c r="G11" s="15">
        <v>3.0094582975064501</v>
      </c>
      <c r="H11" s="15">
        <v>3</v>
      </c>
      <c r="I11" s="15">
        <v>3</v>
      </c>
      <c r="J11" s="15">
        <v>2</v>
      </c>
      <c r="K11" s="15">
        <v>0</v>
      </c>
      <c r="L11" s="15">
        <v>2.0063055316709755</v>
      </c>
      <c r="M11" s="15">
        <v>2.0063055316709737</v>
      </c>
      <c r="N11" s="15">
        <v>1.00315276583548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1345.3472819337001</v>
      </c>
      <c r="C19" s="28">
        <f t="shared" si="0"/>
        <v>1375.7000000000003</v>
      </c>
      <c r="D19" s="28">
        <f t="shared" si="0"/>
        <v>1194.2</v>
      </c>
      <c r="E19" s="28">
        <f t="shared" si="0"/>
        <v>1597.7999999999997</v>
      </c>
      <c r="F19" s="28">
        <f t="shared" si="0"/>
        <v>1876.9</v>
      </c>
      <c r="G19" s="28">
        <f t="shared" si="0"/>
        <v>1916.5233591286903</v>
      </c>
      <c r="H19" s="28">
        <f t="shared" si="0"/>
        <v>2058.4</v>
      </c>
      <c r="I19" s="28">
        <f t="shared" si="0"/>
        <v>2047.9</v>
      </c>
      <c r="J19" s="28">
        <f t="shared" si="0"/>
        <v>2012.4</v>
      </c>
      <c r="K19" s="28">
        <f t="shared" si="0"/>
        <v>2092.4</v>
      </c>
      <c r="L19" s="28">
        <f t="shared" si="0"/>
        <v>1939.5003343842604</v>
      </c>
      <c r="M19" s="28">
        <f t="shared" si="0"/>
        <v>1704.2371262061702</v>
      </c>
      <c r="N19" s="28">
        <f t="shared" si="0"/>
        <v>1675.0023884589702</v>
      </c>
      <c r="O19" s="28">
        <f t="shared" si="0"/>
        <v>1583.5244100506397</v>
      </c>
      <c r="P19" s="28">
        <f t="shared" si="0"/>
        <v>1704.1177032578601</v>
      </c>
      <c r="Q19" s="28">
        <f t="shared" si="0"/>
        <v>1814.3928537307702</v>
      </c>
    </row>
    <row r="20" spans="1:17" ht="11.45" customHeight="1" x14ac:dyDescent="0.25">
      <c r="A20" s="40" t="s">
        <v>40</v>
      </c>
      <c r="B20" s="27">
        <v>328.73093656740701</v>
      </c>
      <c r="C20" s="27">
        <v>279.23639222713103</v>
      </c>
      <c r="D20" s="27">
        <v>298.74727462243533</v>
      </c>
      <c r="E20" s="27">
        <v>310.09148102226538</v>
      </c>
      <c r="F20" s="27">
        <v>329.09610576644491</v>
      </c>
      <c r="G20" s="27">
        <v>338.79225012264789</v>
      </c>
      <c r="H20" s="27">
        <v>341.16122523518311</v>
      </c>
      <c r="I20" s="27">
        <v>323.93428849178713</v>
      </c>
      <c r="J20" s="27">
        <v>347.98766513352149</v>
      </c>
      <c r="K20" s="27">
        <v>299.8090909363292</v>
      </c>
      <c r="L20" s="27">
        <v>386.64562488997439</v>
      </c>
      <c r="M20" s="27">
        <v>372.70373889601512</v>
      </c>
      <c r="N20" s="27">
        <v>355.42053783681666</v>
      </c>
      <c r="O20" s="27">
        <v>336.89514945129815</v>
      </c>
      <c r="P20" s="27">
        <v>362.48583133578364</v>
      </c>
      <c r="Q20" s="27">
        <v>338.81646256615835</v>
      </c>
    </row>
    <row r="21" spans="1:17" ht="11.45" customHeight="1" x14ac:dyDescent="0.25">
      <c r="A21" s="39" t="s">
        <v>39</v>
      </c>
      <c r="B21" s="26">
        <v>1016.616345366293</v>
      </c>
      <c r="C21" s="26">
        <v>1096.4636077728692</v>
      </c>
      <c r="D21" s="26">
        <v>895.45272537756478</v>
      </c>
      <c r="E21" s="26">
        <v>1287.7085189777345</v>
      </c>
      <c r="F21" s="26">
        <v>1547.8038942335552</v>
      </c>
      <c r="G21" s="26">
        <v>1577.7311090060425</v>
      </c>
      <c r="H21" s="26">
        <v>1717.238774764817</v>
      </c>
      <c r="I21" s="26">
        <v>1723.965711508213</v>
      </c>
      <c r="J21" s="26">
        <v>1664.4123348664787</v>
      </c>
      <c r="K21" s="26">
        <v>1792.590909063671</v>
      </c>
      <c r="L21" s="26">
        <v>1552.854709494286</v>
      </c>
      <c r="M21" s="26">
        <v>1331.5333873101549</v>
      </c>
      <c r="N21" s="26">
        <v>1319.5818506221535</v>
      </c>
      <c r="O21" s="26">
        <v>1246.6292605993417</v>
      </c>
      <c r="P21" s="26">
        <v>1341.6318719220765</v>
      </c>
      <c r="Q21" s="26">
        <v>1475.5763911646118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12415.159041329041</v>
      </c>
      <c r="C25" s="25">
        <f>IF(C19=0,"",C19/MBunk_act!C7*100)</f>
        <v>12714.265147754037</v>
      </c>
      <c r="D25" s="25">
        <f>IF(D19=0,"",D19/MBunk_act!D7*100)</f>
        <v>12106.220457081066</v>
      </c>
      <c r="E25" s="25">
        <f>IF(E19=0,"",E19/MBunk_act!E7*100)</f>
        <v>12548.958133749509</v>
      </c>
      <c r="F25" s="25">
        <f>IF(F19=0,"",F19/MBunk_act!F7*100)</f>
        <v>12619.521605166707</v>
      </c>
      <c r="G25" s="25">
        <f>IF(G19=0,"",G19/MBunk_act!G7*100)</f>
        <v>12474.93228864947</v>
      </c>
      <c r="H25" s="25">
        <f>IF(H19=0,"",H19/MBunk_act!H7*100)</f>
        <v>12464.384182802218</v>
      </c>
      <c r="I25" s="25">
        <f>IF(I19=0,"",I19/MBunk_act!I7*100)</f>
        <v>12417.341617457871</v>
      </c>
      <c r="J25" s="25">
        <f>IF(J19=0,"",J19/MBunk_act!J7*100)</f>
        <v>12135.214217504817</v>
      </c>
      <c r="K25" s="25">
        <f>IF(K19=0,"",K19/MBunk_act!K7*100)</f>
        <v>12322.473753980774</v>
      </c>
      <c r="L25" s="25">
        <f>IF(L19=0,"",L19/MBunk_act!L7*100)</f>
        <v>11625.775973583846</v>
      </c>
      <c r="M25" s="25">
        <f>IF(M19=0,"",M19/MBunk_act!M7*100)</f>
        <v>11324.395676247874</v>
      </c>
      <c r="N25" s="25">
        <f>IF(N19=0,"",N19/MBunk_act!N7*100)</f>
        <v>11268.713323291191</v>
      </c>
      <c r="O25" s="25">
        <f>IF(O19=0,"",O19/MBunk_act!O7*100)</f>
        <v>11148.403634798296</v>
      </c>
      <c r="P25" s="25">
        <f>IF(P19=0,"",P19/MBunk_act!P7*100)</f>
        <v>11034.805897842296</v>
      </c>
      <c r="Q25" s="25">
        <f>IF(Q19=0,"",Q19/MBunk_act!Q7*100)</f>
        <v>11160.062341895959</v>
      </c>
    </row>
    <row r="26" spans="1:17" ht="11.45" customHeight="1" x14ac:dyDescent="0.25">
      <c r="A26" s="40" t="s">
        <v>40</v>
      </c>
      <c r="B26" s="30">
        <f>IF(B20=0,"",B20/MBunk_act!B8*100)</f>
        <v>7701.100576419306</v>
      </c>
      <c r="C26" s="30">
        <f>IF(C20=0,"",C20/MBunk_act!C8*100)</f>
        <v>7624.8520558606988</v>
      </c>
      <c r="D26" s="30">
        <f>IF(D20=0,"",D20/MBunk_act!D8*100)</f>
        <v>7549.3584711492058</v>
      </c>
      <c r="E26" s="30">
        <f>IF(E20=0,"",E20/MBunk_act!E8*100)</f>
        <v>7474.6123476724806</v>
      </c>
      <c r="F26" s="30">
        <f>IF(F20=0,"",F20/MBunk_act!F8*100)</f>
        <v>7400.6062848242391</v>
      </c>
      <c r="G26" s="30">
        <f>IF(G20=0,"",G20/MBunk_act!G8*100)</f>
        <v>7327.332955271524</v>
      </c>
      <c r="H26" s="30">
        <f>IF(H20=0,"",H20/MBunk_act!H8*100)</f>
        <v>7254.7851042292305</v>
      </c>
      <c r="I26" s="30">
        <f>IF(I20=0,"",I20/MBunk_act!I8*100)</f>
        <v>7182.9555487418129</v>
      </c>
      <c r="J26" s="30">
        <f>IF(J20=0,"",J20/MBunk_act!J8*100)</f>
        <v>7111.8371769720907</v>
      </c>
      <c r="K26" s="30">
        <f>IF(K20=0,"",K20/MBunk_act!K8*100)</f>
        <v>7041.4229474971207</v>
      </c>
      <c r="L26" s="30">
        <f>IF(L20=0,"",L20/MBunk_act!L8*100)</f>
        <v>6971.7058886110108</v>
      </c>
      <c r="M26" s="30">
        <f>IF(M20=0,"",M20/MBunk_act!M8*100)</f>
        <v>6902.6790976346647</v>
      </c>
      <c r="N26" s="30">
        <f>IF(N20=0,"",N20/MBunk_act!N8*100)</f>
        <v>6834.335740232339</v>
      </c>
      <c r="O26" s="30">
        <f>IF(O20=0,"",O20/MBunk_act!O8*100)</f>
        <v>6766.66904973499</v>
      </c>
      <c r="P26" s="30">
        <f>IF(P20=0,"",P20/MBunk_act!P8*100)</f>
        <v>6699.6723264702869</v>
      </c>
      <c r="Q26" s="30">
        <f>IF(Q20=0,"",Q20/MBunk_act!Q8*100)</f>
        <v>6633.3389370992936</v>
      </c>
    </row>
    <row r="27" spans="1:17" ht="11.45" customHeight="1" x14ac:dyDescent="0.25">
      <c r="A27" s="39" t="s">
        <v>39</v>
      </c>
      <c r="B27" s="29">
        <f>IF(B21=0,"",B21/MBunk_act!B9*100)</f>
        <v>15479.020587751293</v>
      </c>
      <c r="C27" s="29">
        <f>IF(C21=0,"",C21/MBunk_act!C9*100)</f>
        <v>15318.140033991725</v>
      </c>
      <c r="D27" s="29">
        <f>IF(D21=0,"",D21/MBunk_act!D9*100)</f>
        <v>15158.931585546003</v>
      </c>
      <c r="E27" s="29">
        <f>IF(E21=0,"",E21/MBunk_act!E9*100)</f>
        <v>15001.377863457417</v>
      </c>
      <c r="F27" s="29">
        <f>IF(F21=0,"",F21/MBunk_act!F9*100)</f>
        <v>14845.461669396707</v>
      </c>
      <c r="G27" s="29">
        <f>IF(G21=0,"",G21/MBunk_act!G9*100)</f>
        <v>14691.165983784731</v>
      </c>
      <c r="H27" s="29">
        <f>IF(H21=0,"",H21/MBunk_act!H9*100)</f>
        <v>14538.47396393463</v>
      </c>
      <c r="I27" s="29">
        <f>IF(I21=0,"",I21/MBunk_act!I9*100)</f>
        <v>14387.36894221331</v>
      </c>
      <c r="J27" s="29">
        <f>IF(J21=0,"",J21/MBunk_act!J9*100)</f>
        <v>14237.83442422203</v>
      </c>
      <c r="K27" s="29">
        <f>IF(K21=0,"",K21/MBunk_act!K9*100)</f>
        <v>14089.854086995882</v>
      </c>
      <c r="L27" s="29">
        <f>IF(L21=0,"",L21/MBunk_act!L9*100)</f>
        <v>13943.411777222022</v>
      </c>
      <c r="M27" s="29">
        <f>IF(M21=0,"",M21/MBunk_act!M9*100)</f>
        <v>13798.491509476384</v>
      </c>
      <c r="N27" s="29">
        <f>IF(N21=0,"",N21/MBunk_act!N9*100)</f>
        <v>13655.077464478736</v>
      </c>
      <c r="O27" s="29">
        <f>IF(O21=0,"",O21/MBunk_act!O9*100)</f>
        <v>13513.15398736588</v>
      </c>
      <c r="P27" s="29">
        <f>IF(P21=0,"",P21/MBunk_act!P9*100)</f>
        <v>13372.70558598278</v>
      </c>
      <c r="Q27" s="29">
        <f>IF(Q21=0,"",Q21/MBunk_act!Q9*100)</f>
        <v>13233.716929191471</v>
      </c>
    </row>
    <row r="29" spans="1:17" ht="11.45" customHeight="1" x14ac:dyDescent="0.25">
      <c r="A29" s="17" t="s">
        <v>34</v>
      </c>
      <c r="B29" s="25">
        <f>IF(B19=0,"",B19/MBunk_act!B3*1000)</f>
        <v>3.8683691038766588</v>
      </c>
      <c r="C29" s="25">
        <f>IF(C19=0,"",C19/MBunk_act!C3*1000)</f>
        <v>3.7151737975132924</v>
      </c>
      <c r="D29" s="25">
        <f>IF(D19=0,"",D19/MBunk_act!D3*1000)</f>
        <v>3.7582030325457074</v>
      </c>
      <c r="E29" s="25">
        <f>IF(E19=0,"",E19/MBunk_act!E3*1000)</f>
        <v>3.5781310872635785</v>
      </c>
      <c r="F29" s="25">
        <f>IF(F19=0,"",F19/MBunk_act!F3*1000)</f>
        <v>3.4828137428162433</v>
      </c>
      <c r="G29" s="25">
        <f>IF(G19=0,"",G19/MBunk_act!G3*1000)</f>
        <v>3.429529204975065</v>
      </c>
      <c r="H29" s="25">
        <f>IF(H19=0,"",H19/MBunk_act!H3*1000)</f>
        <v>3.3530384871674412</v>
      </c>
      <c r="I29" s="25">
        <f>IF(I19=0,"",I19/MBunk_act!I3*1000)</f>
        <v>3.2847983287979088</v>
      </c>
      <c r="J29" s="25">
        <f>IF(J19=0,"",J19/MBunk_act!J3*1000)</f>
        <v>3.2592249300374223</v>
      </c>
      <c r="K29" s="25">
        <f>IF(K19=0,"",K19/MBunk_act!K3*1000)</f>
        <v>3.1529201852589925</v>
      </c>
      <c r="L29" s="25">
        <f>IF(L19=0,"",L19/MBunk_act!L3*1000)</f>
        <v>3.2038736111110917</v>
      </c>
      <c r="M29" s="25">
        <f>IF(M19=0,"",M19/MBunk_act!M3*1000)</f>
        <v>3.1884824702973429</v>
      </c>
      <c r="N29" s="25">
        <f>IF(N19=0,"",N19/MBunk_act!N3*1000)</f>
        <v>3.1251678006945611</v>
      </c>
      <c r="O29" s="25">
        <f>IF(O19=0,"",O19/MBunk_act!O3*1000)</f>
        <v>3.075939705828437</v>
      </c>
      <c r="P29" s="25">
        <f>IF(P19=0,"",P19/MBunk_act!P3*1000)</f>
        <v>3.0264156264618127</v>
      </c>
      <c r="Q29" s="25">
        <f>IF(Q19=0,"",Q19/MBunk_act!Q3*1000)</f>
        <v>2.9324705450837207</v>
      </c>
    </row>
    <row r="30" spans="1:17" ht="11.45" customHeight="1" x14ac:dyDescent="0.25">
      <c r="A30" s="40" t="s">
        <v>40</v>
      </c>
      <c r="B30" s="30">
        <f>IF(B20=0,"",B20/MBunk_act!B4*1000)</f>
        <v>6.9990910932537291</v>
      </c>
      <c r="C30" s="30">
        <f>IF(C20=0,"",C20/MBunk_act!C4*1000)</f>
        <v>6.8956562495110658</v>
      </c>
      <c r="D30" s="30">
        <f>IF(D20=0,"",D20/MBunk_act!D4*1000)</f>
        <v>6.7937499995182913</v>
      </c>
      <c r="E30" s="30">
        <f>IF(E20=0,"",E20/MBunk_act!E4*1000)</f>
        <v>6.6933497532199917</v>
      </c>
      <c r="F30" s="30">
        <f>IF(F20=0,"",F20/MBunk_act!F4*1000)</f>
        <v>6.5944332544039339</v>
      </c>
      <c r="G30" s="30">
        <f>IF(G20=0,"",G20/MBunk_act!G4*1000)</f>
        <v>6.4969785757674225</v>
      </c>
      <c r="H30" s="30">
        <f>IF(H20=0,"",H20/MBunk_act!H4*1000)</f>
        <v>6.4009641140565749</v>
      </c>
      <c r="I30" s="30">
        <f>IF(I20=0,"",I20/MBunk_act!I4*1000)</f>
        <v>6.306368585277415</v>
      </c>
      <c r="J30" s="30">
        <f>IF(J20=0,"",J20/MBunk_act!J4*1000)</f>
        <v>6.2131710199777492</v>
      </c>
      <c r="K30" s="30">
        <f>IF(K20=0,"",K20/MBunk_act!K4*1000)</f>
        <v>6.1213507585987692</v>
      </c>
      <c r="L30" s="30">
        <f>IF(L20=0,"",L20/MBunk_act!L4*1000)</f>
        <v>6.0308874468953384</v>
      </c>
      <c r="M30" s="30">
        <f>IF(M20=0,"",M20/MBunk_act!M4*1000)</f>
        <v>5.9417610314239804</v>
      </c>
      <c r="N30" s="30">
        <f>IF(N20=0,"",N20/MBunk_act!N4*1000)</f>
        <v>5.8539517550975182</v>
      </c>
      <c r="O30" s="30">
        <f>IF(O20=0,"",O20/MBunk_act!O4*1000)</f>
        <v>5.7674401528054373</v>
      </c>
      <c r="P30" s="30">
        <f>IF(P20=0,"",P20/MBunk_act!P4*1000)</f>
        <v>5.6822070470989532</v>
      </c>
      <c r="Q30" s="30">
        <f>IF(Q20=0,"",Q20/MBunk_act!Q4*1000)</f>
        <v>5.5982335439398563</v>
      </c>
    </row>
    <row r="31" spans="1:17" ht="11.45" customHeight="1" x14ac:dyDescent="0.25">
      <c r="A31" s="39" t="s">
        <v>39</v>
      </c>
      <c r="B31" s="29">
        <f>IF(B21=0,"",B21/MBunk_act!B5*1000)</f>
        <v>3.3795528985013723</v>
      </c>
      <c r="C31" s="29">
        <f>IF(C21=0,"",C21/MBunk_act!C5*1000)</f>
        <v>3.3246551300817524</v>
      </c>
      <c r="D31" s="29">
        <f>IF(D21=0,"",D21/MBunk_act!D5*1000)</f>
        <v>3.2706491260664685</v>
      </c>
      <c r="E31" s="29">
        <f>IF(E21=0,"",E21/MBunk_act!E5*1000)</f>
        <v>3.2175204005524369</v>
      </c>
      <c r="F31" s="29">
        <f>IF(F21=0,"",F21/MBunk_act!F5*1000)</f>
        <v>3.1652547029469171</v>
      </c>
      <c r="G31" s="29">
        <f>IF(G21=0,"",G21/MBunk_act!G5*1000)</f>
        <v>3.113838014145109</v>
      </c>
      <c r="H31" s="29">
        <f>IF(H21=0,"",H21/MBunk_act!H5*1000)</f>
        <v>3.0632565427698419</v>
      </c>
      <c r="I31" s="29">
        <f>IF(I21=0,"",I21/MBunk_act!I5*1000)</f>
        <v>3.0134967214723454</v>
      </c>
      <c r="J31" s="29">
        <f>IF(J21=0,"",J21/MBunk_act!J5*1000)</f>
        <v>2.9645452032931114</v>
      </c>
      <c r="K31" s="29">
        <f>IF(K21=0,"",K21/MBunk_act!K5*1000)</f>
        <v>2.9163888580818709</v>
      </c>
      <c r="L31" s="29">
        <f>IF(L21=0,"",L21/MBunk_act!L5*1000)</f>
        <v>2.8690147689757248</v>
      </c>
      <c r="M31" s="29">
        <f>IF(M21=0,"",M21/MBunk_act!M5*1000)</f>
        <v>2.8224102289344839</v>
      </c>
      <c r="N31" s="29">
        <f>IF(N21=0,"",N21/MBunk_act!N5*1000)</f>
        <v>2.7765627373322901</v>
      </c>
      <c r="O31" s="29">
        <f>IF(O21=0,"",O21/MBunk_act!O5*1000)</f>
        <v>2.731459996604602</v>
      </c>
      <c r="P31" s="29">
        <f>IF(P21=0,"",P21/MBunk_act!P5*1000)</f>
        <v>2.6870899089496496</v>
      </c>
      <c r="Q31" s="29">
        <f>IF(Q21=0,"",Q21/MBunk_act!Q5*1000)</f>
        <v>2.6434405730834678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0.24434652745937399</v>
      </c>
      <c r="C34" s="23">
        <f t="shared" si="2"/>
        <v>0.20297767843798137</v>
      </c>
      <c r="D34" s="23">
        <f t="shared" si="2"/>
        <v>0.25016519395615083</v>
      </c>
      <c r="E34" s="23">
        <f t="shared" si="2"/>
        <v>0.19407402742662752</v>
      </c>
      <c r="F34" s="23">
        <f t="shared" si="2"/>
        <v>0.17534024496054393</v>
      </c>
      <c r="G34" s="23">
        <f t="shared" si="2"/>
        <v>0.176774391248053</v>
      </c>
      <c r="H34" s="23">
        <f t="shared" si="2"/>
        <v>0.16574097611503261</v>
      </c>
      <c r="I34" s="23">
        <f t="shared" si="2"/>
        <v>0.15817876287503643</v>
      </c>
      <c r="J34" s="23">
        <f t="shared" si="2"/>
        <v>0.1729217179156835</v>
      </c>
      <c r="K34" s="23">
        <f t="shared" si="2"/>
        <v>0.1432847882509698</v>
      </c>
      <c r="L34" s="23">
        <f t="shared" si="2"/>
        <v>0.19935321383315155</v>
      </c>
      <c r="M34" s="23">
        <f t="shared" si="2"/>
        <v>0.21869241854019278</v>
      </c>
      <c r="N34" s="23">
        <f t="shared" si="2"/>
        <v>0.21219106329980186</v>
      </c>
      <c r="O34" s="23">
        <f t="shared" si="2"/>
        <v>0.21275020916193174</v>
      </c>
      <c r="P34" s="23">
        <f t="shared" si="2"/>
        <v>0.21271173384490905</v>
      </c>
      <c r="Q34" s="23">
        <f t="shared" si="2"/>
        <v>0.18673820384018877</v>
      </c>
    </row>
    <row r="35" spans="1:17" ht="11.45" customHeight="1" x14ac:dyDescent="0.25">
      <c r="A35" s="39" t="s">
        <v>39</v>
      </c>
      <c r="B35" s="22">
        <f t="shared" ref="B35:Q35" si="3">IF(B21=0,0,B21/B$19)</f>
        <v>0.75565347254062598</v>
      </c>
      <c r="C35" s="22">
        <f t="shared" si="3"/>
        <v>0.79702232156201858</v>
      </c>
      <c r="D35" s="22">
        <f t="shared" si="3"/>
        <v>0.74983480604384922</v>
      </c>
      <c r="E35" s="22">
        <f t="shared" si="3"/>
        <v>0.80592597257337251</v>
      </c>
      <c r="F35" s="22">
        <f t="shared" si="3"/>
        <v>0.8246597550394561</v>
      </c>
      <c r="G35" s="22">
        <f t="shared" si="3"/>
        <v>0.82322560875194706</v>
      </c>
      <c r="H35" s="22">
        <f t="shared" si="3"/>
        <v>0.83425902388496742</v>
      </c>
      <c r="I35" s="22">
        <f t="shared" si="3"/>
        <v>0.8418212371249636</v>
      </c>
      <c r="J35" s="22">
        <f t="shared" si="3"/>
        <v>0.82707828208431655</v>
      </c>
      <c r="K35" s="22">
        <f t="shared" si="3"/>
        <v>0.85671521174903031</v>
      </c>
      <c r="L35" s="22">
        <f t="shared" si="3"/>
        <v>0.80064678616684848</v>
      </c>
      <c r="M35" s="22">
        <f t="shared" si="3"/>
        <v>0.78130758145980717</v>
      </c>
      <c r="N35" s="22">
        <f t="shared" si="3"/>
        <v>0.78780893670019814</v>
      </c>
      <c r="O35" s="22">
        <f t="shared" si="3"/>
        <v>0.78724979083806834</v>
      </c>
      <c r="P35" s="22">
        <f t="shared" si="3"/>
        <v>0.78728826615509095</v>
      </c>
      <c r="Q35" s="22">
        <f t="shared" si="3"/>
        <v>0.8132617961598112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4335.6939000000129</v>
      </c>
      <c r="C4" s="33">
        <v>4436.4576279600005</v>
      </c>
      <c r="D4" s="33">
        <v>3848.0316205030208</v>
      </c>
      <c r="E4" s="33">
        <v>5153.3375775747136</v>
      </c>
      <c r="F4" s="33">
        <v>6061.4934405506283</v>
      </c>
      <c r="G4" s="33">
        <v>6188.9013000000032</v>
      </c>
      <c r="H4" s="33">
        <v>6649.6603978800013</v>
      </c>
      <c r="I4" s="33">
        <v>6617.6100252000006</v>
      </c>
      <c r="J4" s="33">
        <v>6506.706298680002</v>
      </c>
      <c r="K4" s="33">
        <v>6768.5627432039046</v>
      </c>
      <c r="L4" s="33">
        <v>6259.4271000000163</v>
      </c>
      <c r="M4" s="33">
        <v>5493.6380999999947</v>
      </c>
      <c r="N4" s="33">
        <v>5394.2613000000138</v>
      </c>
      <c r="O4" s="33">
        <v>5097.4239000000152</v>
      </c>
      <c r="P4" s="33">
        <v>5478.022800000007</v>
      </c>
      <c r="Q4" s="33">
        <v>5770.1144999999906</v>
      </c>
    </row>
    <row r="5" spans="1:17" ht="11.45" customHeight="1" x14ac:dyDescent="0.25">
      <c r="A5" s="38" t="s">
        <v>21</v>
      </c>
      <c r="B5" s="37">
        <f t="shared" ref="B5:Q5" si="0">B4</f>
        <v>4335.6939000000129</v>
      </c>
      <c r="C5" s="37">
        <f t="shared" si="0"/>
        <v>4436.4576279600005</v>
      </c>
      <c r="D5" s="37">
        <f t="shared" si="0"/>
        <v>3848.0316205030208</v>
      </c>
      <c r="E5" s="37">
        <f t="shared" si="0"/>
        <v>5153.3375775747136</v>
      </c>
      <c r="F5" s="37">
        <f t="shared" si="0"/>
        <v>6061.4934405506283</v>
      </c>
      <c r="G5" s="37">
        <f t="shared" si="0"/>
        <v>6188.9013000000032</v>
      </c>
      <c r="H5" s="37">
        <f t="shared" si="0"/>
        <v>6649.6603978800013</v>
      </c>
      <c r="I5" s="37">
        <f t="shared" si="0"/>
        <v>6617.6100252000006</v>
      </c>
      <c r="J5" s="37">
        <f t="shared" si="0"/>
        <v>6506.706298680002</v>
      </c>
      <c r="K5" s="37">
        <f t="shared" si="0"/>
        <v>6768.5627432039046</v>
      </c>
      <c r="L5" s="37">
        <f t="shared" si="0"/>
        <v>6259.4271000000163</v>
      </c>
      <c r="M5" s="37">
        <f t="shared" si="0"/>
        <v>5493.6380999999947</v>
      </c>
      <c r="N5" s="37">
        <f t="shared" si="0"/>
        <v>5394.2613000000138</v>
      </c>
      <c r="O5" s="37">
        <f t="shared" si="0"/>
        <v>5097.4239000000152</v>
      </c>
      <c r="P5" s="37">
        <f t="shared" si="0"/>
        <v>5478.022800000007</v>
      </c>
      <c r="Q5" s="37">
        <f t="shared" si="0"/>
        <v>5770.1144999999906</v>
      </c>
    </row>
    <row r="7" spans="1:17" ht="11.45" customHeight="1" x14ac:dyDescent="0.25">
      <c r="A7" s="17" t="s">
        <v>25</v>
      </c>
      <c r="B7" s="28">
        <f t="shared" ref="B7:Q7" si="1">SUM(B8:B9)</f>
        <v>4335.6939000000129</v>
      </c>
      <c r="C7" s="28">
        <f t="shared" si="1"/>
        <v>4436.4576279600014</v>
      </c>
      <c r="D7" s="28">
        <f t="shared" si="1"/>
        <v>3848.0316205030213</v>
      </c>
      <c r="E7" s="28">
        <f t="shared" si="1"/>
        <v>5153.3375775747136</v>
      </c>
      <c r="F7" s="28">
        <f t="shared" si="1"/>
        <v>6061.4934405506274</v>
      </c>
      <c r="G7" s="28">
        <f t="shared" si="1"/>
        <v>6188.9013000000032</v>
      </c>
      <c r="H7" s="28">
        <f t="shared" si="1"/>
        <v>6649.6603978800013</v>
      </c>
      <c r="I7" s="28">
        <f t="shared" si="1"/>
        <v>6617.6100251999997</v>
      </c>
      <c r="J7" s="28">
        <f t="shared" si="1"/>
        <v>6506.706298680002</v>
      </c>
      <c r="K7" s="28">
        <f t="shared" si="1"/>
        <v>6768.5627432039037</v>
      </c>
      <c r="L7" s="28">
        <f t="shared" si="1"/>
        <v>6259.4271000000172</v>
      </c>
      <c r="M7" s="28">
        <f t="shared" si="1"/>
        <v>5493.6380999999947</v>
      </c>
      <c r="N7" s="28">
        <f t="shared" si="1"/>
        <v>5394.2613000000138</v>
      </c>
      <c r="O7" s="28">
        <f t="shared" si="1"/>
        <v>5097.4239000000152</v>
      </c>
      <c r="P7" s="28">
        <f t="shared" si="1"/>
        <v>5478.022800000007</v>
      </c>
      <c r="Q7" s="28">
        <f t="shared" si="1"/>
        <v>5770.1144999999915</v>
      </c>
    </row>
    <row r="8" spans="1:17" ht="11.45" customHeight="1" x14ac:dyDescent="0.25">
      <c r="A8" s="40" t="s">
        <v>40</v>
      </c>
      <c r="B8" s="27">
        <v>1059.4117485917934</v>
      </c>
      <c r="C8" s="27">
        <v>900.50186981179479</v>
      </c>
      <c r="D8" s="27">
        <v>962.64357669253957</v>
      </c>
      <c r="E8" s="27">
        <v>1000.128978368905</v>
      </c>
      <c r="F8" s="27">
        <v>1062.8237446928772</v>
      </c>
      <c r="G8" s="27">
        <v>1094.0392598017843</v>
      </c>
      <c r="H8" s="27">
        <v>1102.1212051781074</v>
      </c>
      <c r="I8" s="27">
        <v>1046.7653669755748</v>
      </c>
      <c r="J8" s="27">
        <v>1125.1508311405444</v>
      </c>
      <c r="K8" s="27">
        <v>969.83207942337458</v>
      </c>
      <c r="L8" s="27">
        <v>1247.8369091393272</v>
      </c>
      <c r="M8" s="27">
        <v>1201.4170026735485</v>
      </c>
      <c r="N8" s="27">
        <v>1144.6140409639745</v>
      </c>
      <c r="O8" s="27">
        <v>1084.4780009120329</v>
      </c>
      <c r="P8" s="27">
        <v>1165.239727829945</v>
      </c>
      <c r="Q8" s="27">
        <v>1077.5008176822273</v>
      </c>
    </row>
    <row r="9" spans="1:17" ht="11.45" customHeight="1" x14ac:dyDescent="0.25">
      <c r="A9" s="39" t="s">
        <v>39</v>
      </c>
      <c r="B9" s="26">
        <v>3276.2821514082193</v>
      </c>
      <c r="C9" s="26">
        <v>3535.9557581482063</v>
      </c>
      <c r="D9" s="26">
        <v>2885.3880438104816</v>
      </c>
      <c r="E9" s="26">
        <v>4153.2085992058082</v>
      </c>
      <c r="F9" s="26">
        <v>4998.6696958577504</v>
      </c>
      <c r="G9" s="26">
        <v>5094.8620401982189</v>
      </c>
      <c r="H9" s="26">
        <v>5547.5391927018936</v>
      </c>
      <c r="I9" s="26">
        <v>5570.8446582244251</v>
      </c>
      <c r="J9" s="26">
        <v>5381.5554675394578</v>
      </c>
      <c r="K9" s="26">
        <v>5798.7306637805295</v>
      </c>
      <c r="L9" s="26">
        <v>5011.5901908606902</v>
      </c>
      <c r="M9" s="26">
        <v>4292.2210973264464</v>
      </c>
      <c r="N9" s="26">
        <v>4249.647259036039</v>
      </c>
      <c r="O9" s="26">
        <v>4012.9458990879821</v>
      </c>
      <c r="P9" s="26">
        <v>4312.783072170062</v>
      </c>
      <c r="Q9" s="26">
        <v>4692.613682317764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3.2227321214550755</v>
      </c>
      <c r="C14" s="33">
        <f>IF(C4=0,0,C4/MBunk_ene!C4)</f>
        <v>3.2248728850476125</v>
      </c>
      <c r="D14" s="33">
        <f>IF(D4=0,0,D4/MBunk_ene!D4)</f>
        <v>3.222267309079736</v>
      </c>
      <c r="E14" s="33">
        <f>IF(E4=0,0,E4/MBunk_ene!E4)</f>
        <v>3.2252707332424042</v>
      </c>
      <c r="F14" s="33">
        <f>IF(F4=0,0,F4/MBunk_ene!F4)</f>
        <v>3.2295239173907122</v>
      </c>
      <c r="G14" s="33">
        <f>IF(G4=0,0,G4/MBunk_ene!G4)</f>
        <v>3.2292334296481862</v>
      </c>
      <c r="H14" s="33">
        <f>IF(H4=0,0,H4/MBunk_ene!H4)</f>
        <v>3.2304996103186947</v>
      </c>
      <c r="I14" s="33">
        <f>IF(I4=0,0,I4/MBunk_ene!I4)</f>
        <v>3.2314126789394013</v>
      </c>
      <c r="J14" s="33">
        <f>IF(J4=0,0,J4/MBunk_ene!J4)</f>
        <v>3.2333066481216468</v>
      </c>
      <c r="K14" s="33">
        <f>IF(K4=0,0,K4/MBunk_ene!K4)</f>
        <v>3.2348321273197782</v>
      </c>
      <c r="L14" s="33">
        <f>IF(L4=0,0,L4/MBunk_ene!L4)</f>
        <v>3.2273400468307827</v>
      </c>
      <c r="M14" s="33">
        <f>IF(M4=0,0,M4/MBunk_ene!M4)</f>
        <v>3.2235174410438248</v>
      </c>
      <c r="N14" s="33">
        <f>IF(N4=0,0,N4/MBunk_ene!N4)</f>
        <v>3.2204499152761348</v>
      </c>
      <c r="O14" s="33">
        <f>IF(O4=0,0,O4/MBunk_ene!O4)</f>
        <v>3.2190371475467203</v>
      </c>
      <c r="P14" s="33">
        <f>IF(P4=0,0,P4/MBunk_ene!P4)</f>
        <v>3.2145800665807034</v>
      </c>
      <c r="Q14" s="33">
        <f>IF(Q4=0,0,Q4/MBunk_ene!Q4)</f>
        <v>3.1801902703350229</v>
      </c>
    </row>
    <row r="15" spans="1:17" ht="11.45" customHeight="1" x14ac:dyDescent="0.25">
      <c r="A15" s="38" t="s">
        <v>21</v>
      </c>
      <c r="B15" s="37">
        <f t="shared" ref="B15:Q15" si="2">B14</f>
        <v>3.2227321214550755</v>
      </c>
      <c r="C15" s="37">
        <f t="shared" si="2"/>
        <v>3.2248728850476125</v>
      </c>
      <c r="D15" s="37">
        <f t="shared" si="2"/>
        <v>3.222267309079736</v>
      </c>
      <c r="E15" s="37">
        <f t="shared" si="2"/>
        <v>3.2252707332424042</v>
      </c>
      <c r="F15" s="37">
        <f t="shared" si="2"/>
        <v>3.2295239173907122</v>
      </c>
      <c r="G15" s="37">
        <f t="shared" si="2"/>
        <v>3.2292334296481862</v>
      </c>
      <c r="H15" s="37">
        <f t="shared" si="2"/>
        <v>3.2304996103186947</v>
      </c>
      <c r="I15" s="37">
        <f t="shared" si="2"/>
        <v>3.2314126789394013</v>
      </c>
      <c r="J15" s="37">
        <f t="shared" si="2"/>
        <v>3.2333066481216468</v>
      </c>
      <c r="K15" s="37">
        <f t="shared" si="2"/>
        <v>3.2348321273197782</v>
      </c>
      <c r="L15" s="37">
        <f t="shared" si="2"/>
        <v>3.2273400468307827</v>
      </c>
      <c r="M15" s="37">
        <f t="shared" si="2"/>
        <v>3.2235174410438248</v>
      </c>
      <c r="N15" s="37">
        <f t="shared" si="2"/>
        <v>3.2204499152761348</v>
      </c>
      <c r="O15" s="37">
        <f t="shared" si="2"/>
        <v>3.2190371475467203</v>
      </c>
      <c r="P15" s="37">
        <f t="shared" si="2"/>
        <v>3.2145800665807034</v>
      </c>
      <c r="Q15" s="37">
        <f t="shared" si="2"/>
        <v>3.1801902703350229</v>
      </c>
    </row>
    <row r="17" spans="1:17" ht="11.45" customHeight="1" x14ac:dyDescent="0.25">
      <c r="A17" s="17" t="s">
        <v>30</v>
      </c>
      <c r="B17" s="25">
        <f>IF(B7=0,"",B7/MBunk_act!B7*100)</f>
        <v>40010.731835464503</v>
      </c>
      <c r="C17" s="25">
        <f>IF(C7=0,"",C7/MBunk_act!C7*100)</f>
        <v>41001.888928297871</v>
      </c>
      <c r="D17" s="25">
        <f>IF(D7=0,"",D7/MBunk_act!D7*100)</f>
        <v>39009.478415364661</v>
      </c>
      <c r="E17" s="25">
        <f>IF(E7=0,"",E7/MBunk_act!E7*100)</f>
        <v>40473.787401466521</v>
      </c>
      <c r="F17" s="25">
        <f>IF(F7=0,"",F7/MBunk_act!F7*100)</f>
        <v>40755.04684991471</v>
      </c>
      <c r="G17" s="25">
        <f>IF(G7=0,"",G7/MBunk_act!G7*100)</f>
        <v>40284.468379104423</v>
      </c>
      <c r="H17" s="25">
        <f>IF(H7=0,"",H7/MBunk_act!H7*100)</f>
        <v>40266.188245405065</v>
      </c>
      <c r="I17" s="25">
        <f>IF(I7=0,"",I7/MBunk_act!I7*100)</f>
        <v>40125.555141375255</v>
      </c>
      <c r="J17" s="25">
        <f>IF(J7=0,"",J7/MBunk_act!J7*100)</f>
        <v>39236.868805838654</v>
      </c>
      <c r="K17" s="25">
        <f>IF(K7=0,"",K7/MBunk_act!K7*100)</f>
        <v>39861.133987431756</v>
      </c>
      <c r="L17" s="25">
        <f>IF(L7=0,"",L7/MBunk_act!L7*100)</f>
        <v>37520.332375030273</v>
      </c>
      <c r="M17" s="25">
        <f>IF(M7=0,"",M7/MBunk_act!M7*100)</f>
        <v>36504.386971666296</v>
      </c>
      <c r="N17" s="25">
        <f>IF(N7=0,"",N7/MBunk_act!N7*100)</f>
        <v>36290.326867264164</v>
      </c>
      <c r="O17" s="25">
        <f>IF(O7=0,"",O7/MBunk_act!O7*100)</f>
        <v>35887.125436260605</v>
      </c>
      <c r="P17" s="25">
        <f>IF(P7=0,"",P7/MBunk_act!P7*100)</f>
        <v>35472.267077791024</v>
      </c>
      <c r="Q17" s="25">
        <f>IF(Q7=0,"",Q7/MBunk_act!Q7*100)</f>
        <v>35491.121676029812</v>
      </c>
    </row>
    <row r="18" spans="1:17" ht="11.45" customHeight="1" x14ac:dyDescent="0.25">
      <c r="A18" s="40" t="s">
        <v>40</v>
      </c>
      <c r="B18" s="30">
        <f>IF(B8=0,"",B8/MBunk_act!B8*100)</f>
        <v>24818.584198182692</v>
      </c>
      <c r="C18" s="30">
        <f>IF(C8=0,"",C8/MBunk_act!C8*100)</f>
        <v>24589.178647444711</v>
      </c>
      <c r="D18" s="30">
        <f>IF(D8=0,"",D8/MBunk_act!D8*100)</f>
        <v>24326.05100610826</v>
      </c>
      <c r="E18" s="30">
        <f>IF(E8=0,"",E8/MBunk_act!E8*100)</f>
        <v>24107.648447280353</v>
      </c>
      <c r="F18" s="30">
        <f>IF(F8=0,"",F8/MBunk_act!F8*100)</f>
        <v>23900.435000031899</v>
      </c>
      <c r="G18" s="30">
        <f>IF(G8=0,"",G8/MBunk_act!G8*100)</f>
        <v>23661.668529325641</v>
      </c>
      <c r="H18" s="30">
        <f>IF(H8=0,"",H8/MBunk_act!H8*100)</f>
        <v>23436.5804521584</v>
      </c>
      <c r="I18" s="30">
        <f>IF(I8=0,"",I8/MBunk_act!I8*100)</f>
        <v>23211.09363246242</v>
      </c>
      <c r="J18" s="30">
        <f>IF(J8=0,"",J8/MBunk_act!J8*100)</f>
        <v>22994.750424662547</v>
      </c>
      <c r="K18" s="30">
        <f>IF(K8=0,"",K8/MBunk_act!K8*100)</f>
        <v>22777.821172610409</v>
      </c>
      <c r="L18" s="30">
        <f>IF(L8=0,"",L8/MBunk_act!L8*100)</f>
        <v>22500.065609040306</v>
      </c>
      <c r="M18" s="30">
        <f>IF(M8=0,"",M8/MBunk_act!M8*100)</f>
        <v>22250.906461153991</v>
      </c>
      <c r="N18" s="30">
        <f>IF(N8=0,"",N8/MBunk_act!N8*100)</f>
        <v>22009.635955599897</v>
      </c>
      <c r="O18" s="30">
        <f>IF(O8=0,"",O8/MBunk_act!O8*100)</f>
        <v>21782.159036251604</v>
      </c>
      <c r="P18" s="30">
        <f>IF(P8=0,"",P8/MBunk_act!P8*100)</f>
        <v>21536.633113293752</v>
      </c>
      <c r="Q18" s="30">
        <f>IF(Q8=0,"",Q8/MBunk_act!Q8*100)</f>
        <v>21095.279947597635</v>
      </c>
    </row>
    <row r="19" spans="1:17" ht="11.45" customHeight="1" x14ac:dyDescent="0.25">
      <c r="A19" s="39" t="s">
        <v>39</v>
      </c>
      <c r="B19" s="29">
        <f>IF(B9=0,"",B9/MBunk_act!B9*100)</f>
        <v>49884.736856810516</v>
      </c>
      <c r="C19" s="29">
        <f>IF(C9=0,"",C9/MBunk_act!C9*100)</f>
        <v>49399.054444982219</v>
      </c>
      <c r="D19" s="29">
        <f>IF(D9=0,"",D9/MBunk_act!D9*100)</f>
        <v>48846.12968868114</v>
      </c>
      <c r="E19" s="29">
        <f>IF(E9=0,"",E9/MBunk_act!E9*100)</f>
        <v>48383.504981319689</v>
      </c>
      <c r="F19" s="29">
        <f>IF(F9=0,"",F9/MBunk_act!F9*100)</f>
        <v>47943.773526023717</v>
      </c>
      <c r="G19" s="29">
        <f>IF(G9=0,"",G9/MBunk_act!G9*100)</f>
        <v>47441.204315347932</v>
      </c>
      <c r="H19" s="29">
        <f>IF(H9=0,"",H9/MBunk_act!H9*100)</f>
        <v>46966.534475119304</v>
      </c>
      <c r="I19" s="29">
        <f>IF(I9=0,"",I9/MBunk_act!I9*100)</f>
        <v>46491.526416447057</v>
      </c>
      <c r="J19" s="29">
        <f>IF(J9=0,"",J9/MBunk_act!J9*100)</f>
        <v>46035.284698692325</v>
      </c>
      <c r="K19" s="29">
        <f>IF(K9=0,"",K9/MBunk_act!K9*100)</f>
        <v>45578.312669862156</v>
      </c>
      <c r="L19" s="29">
        <f>IF(L9=0,"",L9/MBunk_act!L9*100)</f>
        <v>45000.131218080605</v>
      </c>
      <c r="M19" s="29">
        <f>IF(M9=0,"",M9/MBunk_act!M9*100)</f>
        <v>44479.67804089225</v>
      </c>
      <c r="N19" s="29">
        <f>IF(N9=0,"",N9/MBunk_act!N9*100)</f>
        <v>43975.4930635696</v>
      </c>
      <c r="O19" s="29">
        <f>IF(O9=0,"",O9/MBunk_act!O9*100)</f>
        <v>43499.344665849858</v>
      </c>
      <c r="P19" s="29">
        <f>IF(P9=0,"",P9/MBunk_act!P9*100)</f>
        <v>42987.632812952666</v>
      </c>
      <c r="Q19" s="29">
        <f>IF(Q9=0,"",Q9/MBunk_act!Q9*100)</f>
        <v>42085.737818582595</v>
      </c>
    </row>
    <row r="21" spans="1:17" ht="11.45" customHeight="1" x14ac:dyDescent="0.25">
      <c r="A21" s="17" t="s">
        <v>38</v>
      </c>
      <c r="B21" s="25">
        <f>IF(B7=0,"",B7/MBunk_act!B3*1000)</f>
        <v>12.466717368707695</v>
      </c>
      <c r="C21" s="25">
        <f>IF(C7=0,"",C7/MBunk_act!C3*1000)</f>
        <v>11.980963242839985</v>
      </c>
      <c r="D21" s="25">
        <f>IF(D7=0,"",D7/MBunk_act!D3*1000)</f>
        <v>12.109934772656359</v>
      </c>
      <c r="E21" s="25">
        <f>IF(E7=0,"",E7/MBunk_act!E3*1000)</f>
        <v>11.540441475456044</v>
      </c>
      <c r="F21" s="25">
        <f>IF(F7=0,"",F7/MBunk_act!F3*1000)</f>
        <v>11.247830282242122</v>
      </c>
      <c r="G21" s="25">
        <f>IF(G7=0,"",G7/MBunk_act!G3*1000)</f>
        <v>11.074750356660246</v>
      </c>
      <c r="H21" s="25">
        <f>IF(H7=0,"",H7/MBunk_act!H3*1000)</f>
        <v>10.831989526178004</v>
      </c>
      <c r="I21" s="25">
        <f>IF(I7=0,"",I7/MBunk_act!I3*1000)</f>
        <v>10.614538967436518</v>
      </c>
      <c r="J21" s="25">
        <f>IF(J7=0,"",J7/MBunk_act!J3*1000)</f>
        <v>10.538073634013807</v>
      </c>
      <c r="K21" s="25">
        <f>IF(K7=0,"",K7/MBunk_act!K3*1000)</f>
        <v>10.199167510150815</v>
      </c>
      <c r="L21" s="25">
        <f>IF(L7=0,"",L7/MBunk_act!L3*1000)</f>
        <v>10.339989610123178</v>
      </c>
      <c r="M21" s="25">
        <f>IF(M7=0,"",M7/MBunk_act!M3*1000)</f>
        <v>10.278128853465983</v>
      </c>
      <c r="N21" s="25">
        <f>IF(N7=0,"",N7/MBunk_act!N3*1000)</f>
        <v>10.064446378970503</v>
      </c>
      <c r="O21" s="25">
        <f>IF(O7=0,"",O7/MBunk_act!O3*1000)</f>
        <v>9.9015641766756719</v>
      </c>
      <c r="P21" s="25">
        <f>IF(P7=0,"",P7/MBunk_act!P3*1000)</f>
        <v>9.7286553460124949</v>
      </c>
      <c r="Q21" s="25">
        <f>IF(Q7=0,"",Q7/MBunk_act!Q3*1000)</f>
        <v>9.3258142955192902</v>
      </c>
    </row>
    <row r="22" spans="1:17" ht="11.45" customHeight="1" x14ac:dyDescent="0.25">
      <c r="A22" s="40" t="s">
        <v>40</v>
      </c>
      <c r="B22" s="30">
        <f>IF(B8=0,"",B8/MBunk_act!B4*1000)</f>
        <v>22.556195687218914</v>
      </c>
      <c r="C22" s="30">
        <f>IF(C8=0,"",C8/MBunk_act!C4*1000)</f>
        <v>22.237614863657349</v>
      </c>
      <c r="D22" s="30">
        <f>IF(D8=0,"",D8/MBunk_act!D4*1000)</f>
        <v>21.891278529508259</v>
      </c>
      <c r="E22" s="30">
        <f>IF(E8=0,"",E8/MBunk_act!E4*1000)</f>
        <v>21.587865066415709</v>
      </c>
      <c r="F22" s="30">
        <f>IF(F8=0,"",F8/MBunk_act!F4*1000)</f>
        <v>21.296879916734174</v>
      </c>
      <c r="G22" s="30">
        <f>IF(G8=0,"",G8/MBunk_act!G4*1000)</f>
        <v>20.980260408576221</v>
      </c>
      <c r="H22" s="30">
        <f>IF(H8=0,"",H8/MBunk_act!H4*1000)</f>
        <v>20.678312076123714</v>
      </c>
      <c r="I22" s="30">
        <f>IF(I8=0,"",I8/MBunk_act!I4*1000)</f>
        <v>20.378479404530573</v>
      </c>
      <c r="J22" s="30">
        <f>IF(J8=0,"",J8/MBunk_act!J4*1000)</f>
        <v>20.08908716481081</v>
      </c>
      <c r="K22" s="30">
        <f>IF(K8=0,"",K8/MBunk_act!K4*1000)</f>
        <v>19.801542096508591</v>
      </c>
      <c r="L22" s="30">
        <f>IF(L8=0,"",L8/MBunk_act!L4*1000)</f>
        <v>19.463724575294382</v>
      </c>
      <c r="M22" s="30">
        <f>IF(M8=0,"",M8/MBunk_act!M4*1000)</f>
        <v>19.153370315309747</v>
      </c>
      <c r="N22" s="30">
        <f>IF(N8=0,"",N8/MBunk_act!N4*1000)</f>
        <v>18.852358433734381</v>
      </c>
      <c r="O22" s="30">
        <f>IF(O8=0,"",O8/MBunk_act!O4*1000)</f>
        <v>18.565604098133235</v>
      </c>
      <c r="P22" s="30">
        <f>IF(P8=0,"",P8/MBunk_act!P4*1000)</f>
        <v>18.265909507788692</v>
      </c>
      <c r="Q22" s="30">
        <f>IF(Q8=0,"",Q8/MBunk_act!Q4*1000)</f>
        <v>17.803447847500685</v>
      </c>
    </row>
    <row r="23" spans="1:17" ht="11.45" customHeight="1" x14ac:dyDescent="0.25">
      <c r="A23" s="39" t="s">
        <v>39</v>
      </c>
      <c r="B23" s="29">
        <f>IF(B9=0,"",B9/MBunk_act!B5*1000)</f>
        <v>10.891393682156977</v>
      </c>
      <c r="C23" s="29">
        <f>IF(C9=0,"",C9/MBunk_act!C5*1000)</f>
        <v>10.721590181135086</v>
      </c>
      <c r="D23" s="29">
        <f>IF(D9=0,"",D9/MBunk_act!D5*1000)</f>
        <v>10.53890575839419</v>
      </c>
      <c r="E23" s="29">
        <f>IF(E9=0,"",E9/MBunk_act!E5*1000)</f>
        <v>10.377374381512151</v>
      </c>
      <c r="F23" s="29">
        <f>IF(F9=0,"",F9/MBunk_act!F5*1000)</f>
        <v>10.222265767800501</v>
      </c>
      <c r="G23" s="29">
        <f>IF(G9=0,"",G9/MBunk_act!G5*1000)</f>
        <v>10.055309809786708</v>
      </c>
      <c r="H23" s="29">
        <f>IF(H9=0,"",H9/MBunk_act!H5*1000)</f>
        <v>9.8958490677241659</v>
      </c>
      <c r="I23" s="29">
        <f>IF(I9=0,"",I9/MBunk_act!I5*1000)</f>
        <v>9.7378515137080548</v>
      </c>
      <c r="J23" s="29">
        <f>IF(J9=0,"",J9/MBunk_act!J5*1000)</f>
        <v>9.5852837144647562</v>
      </c>
      <c r="K23" s="29">
        <f>IF(K9=0,"",K9/MBunk_act!K5*1000)</f>
        <v>9.4340283738806772</v>
      </c>
      <c r="L23" s="29">
        <f>IF(L9=0,"",L9/MBunk_act!L5*1000)</f>
        <v>9.2592862588643232</v>
      </c>
      <c r="M23" s="29">
        <f>IF(M9=0,"",M9/MBunk_act!M5*1000)</f>
        <v>9.0980885987508024</v>
      </c>
      <c r="N23" s="29">
        <f>IF(N9=0,"",N9/MBunk_act!N5*1000)</f>
        <v>8.9417812322006451</v>
      </c>
      <c r="O23" s="29">
        <f>IF(O9=0,"",O9/MBunk_act!O5*1000)</f>
        <v>8.7926711961080528</v>
      </c>
      <c r="P23" s="29">
        <f>IF(P9=0,"",P9/MBunk_act!P5*1000)</f>
        <v>8.6378656584197007</v>
      </c>
      <c r="Q23" s="29">
        <f>IF(Q9=0,"",Q9/MBunk_act!Q5*1000)</f>
        <v>8.406643990728881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0.24434652745937396</v>
      </c>
      <c r="C26" s="23">
        <f t="shared" si="4"/>
        <v>0.20297767843798137</v>
      </c>
      <c r="D26" s="23">
        <f t="shared" si="4"/>
        <v>0.25016519395615078</v>
      </c>
      <c r="E26" s="23">
        <f t="shared" si="4"/>
        <v>0.19407402742662749</v>
      </c>
      <c r="F26" s="23">
        <f t="shared" si="4"/>
        <v>0.17534024496054393</v>
      </c>
      <c r="G26" s="23">
        <f t="shared" si="4"/>
        <v>0.17677439124805297</v>
      </c>
      <c r="H26" s="23">
        <f t="shared" si="4"/>
        <v>0.16574097611503258</v>
      </c>
      <c r="I26" s="23">
        <f t="shared" si="4"/>
        <v>0.15817876287503646</v>
      </c>
      <c r="J26" s="23">
        <f t="shared" si="4"/>
        <v>0.1729217179156835</v>
      </c>
      <c r="K26" s="23">
        <f t="shared" si="4"/>
        <v>0.1432847882509698</v>
      </c>
      <c r="L26" s="23">
        <f t="shared" si="4"/>
        <v>0.19935321383315155</v>
      </c>
      <c r="M26" s="23">
        <f t="shared" si="4"/>
        <v>0.21869241854019283</v>
      </c>
      <c r="N26" s="23">
        <f t="shared" si="4"/>
        <v>0.21219106329980189</v>
      </c>
      <c r="O26" s="23">
        <f t="shared" si="4"/>
        <v>0.21275020916193171</v>
      </c>
      <c r="P26" s="23">
        <f t="shared" si="4"/>
        <v>0.21271173384490905</v>
      </c>
      <c r="Q26" s="23">
        <f t="shared" si="4"/>
        <v>0.18673820384018877</v>
      </c>
    </row>
    <row r="27" spans="1:17" ht="11.45" customHeight="1" x14ac:dyDescent="0.25">
      <c r="A27" s="39" t="s">
        <v>39</v>
      </c>
      <c r="B27" s="22">
        <f t="shared" ref="B27:Q27" si="5">IF(B9=0,0,B9/B$7)</f>
        <v>0.75565347254062598</v>
      </c>
      <c r="C27" s="22">
        <f t="shared" si="5"/>
        <v>0.79702232156201858</v>
      </c>
      <c r="D27" s="22">
        <f t="shared" si="5"/>
        <v>0.74983480604384922</v>
      </c>
      <c r="E27" s="22">
        <f t="shared" si="5"/>
        <v>0.80592597257337251</v>
      </c>
      <c r="F27" s="22">
        <f t="shared" si="5"/>
        <v>0.8246597550394561</v>
      </c>
      <c r="G27" s="22">
        <f t="shared" si="5"/>
        <v>0.82322560875194706</v>
      </c>
      <c r="H27" s="22">
        <f t="shared" si="5"/>
        <v>0.83425902388496742</v>
      </c>
      <c r="I27" s="22">
        <f t="shared" si="5"/>
        <v>0.8418212371249636</v>
      </c>
      <c r="J27" s="22">
        <f t="shared" si="5"/>
        <v>0.82707828208431655</v>
      </c>
      <c r="K27" s="22">
        <f t="shared" si="5"/>
        <v>0.85671521174903031</v>
      </c>
      <c r="L27" s="22">
        <f t="shared" si="5"/>
        <v>0.80064678616684848</v>
      </c>
      <c r="M27" s="22">
        <f t="shared" si="5"/>
        <v>0.78130758145980717</v>
      </c>
      <c r="N27" s="22">
        <f t="shared" si="5"/>
        <v>0.78780893670019803</v>
      </c>
      <c r="O27" s="22">
        <f t="shared" si="5"/>
        <v>0.78724979083806823</v>
      </c>
      <c r="P27" s="22">
        <f t="shared" si="5"/>
        <v>0.78728826615509095</v>
      </c>
      <c r="Q27" s="22">
        <f t="shared" si="5"/>
        <v>0.8132617961598112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2018-07-16T15:46:31Z</dcterms:created>
  <dcterms:modified xsi:type="dcterms:W3CDTF">2018-07-16T15:46:31Z</dcterms:modified>
</cp:coreProperties>
</file>