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54" r:id="rId1"/>
    <sheet name="index" sheetId="4" r:id="rId2"/>
    <sheet name="Macro_CurrPrices" sheetId="57" r:id="rId3"/>
    <sheet name="Macro_euro2010" sheetId="55" r:id="rId4"/>
    <sheet name="Macro_JRC-IDEES" sheetId="59" r:id="rId5"/>
    <sheet name="definitions" sheetId="58" r:id="rId6"/>
  </sheets>
  <definedNames>
    <definedName name="_xlnm.Print_Area" localSheetId="5">definitions!$A$1:$D$112</definedName>
  </definedNames>
  <calcPr calcId="145621"/>
</workbook>
</file>

<file path=xl/calcChain.xml><?xml version="1.0" encoding="utf-8"?>
<calcChain xmlns="http://schemas.openxmlformats.org/spreadsheetml/2006/main">
  <c r="D13" i="59" l="1"/>
  <c r="D10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B4" i="4"/>
  <c r="B5" i="4"/>
  <c r="B7" i="4"/>
  <c r="B6" i="4"/>
  <c r="S20" i="59" l="1"/>
  <c r="S21" i="59"/>
  <c r="S65" i="59"/>
  <c r="S66" i="59"/>
  <c r="S67" i="59"/>
  <c r="S68" i="59"/>
  <c r="S69" i="59"/>
  <c r="S70" i="59"/>
  <c r="S71" i="59"/>
  <c r="S72" i="59"/>
  <c r="S73" i="59"/>
  <c r="D74" i="59"/>
  <c r="E74" i="59"/>
  <c r="F74" i="59"/>
  <c r="G74" i="59"/>
  <c r="H74" i="59"/>
  <c r="I74" i="59"/>
  <c r="J74" i="59"/>
  <c r="K74" i="59"/>
  <c r="L74" i="59"/>
  <c r="M74" i="59"/>
  <c r="N74" i="59"/>
  <c r="O74" i="59"/>
  <c r="P74" i="59"/>
  <c r="Q74" i="59"/>
  <c r="R74" i="59"/>
  <c r="S74" i="59"/>
  <c r="S75" i="59"/>
  <c r="S76" i="59"/>
  <c r="S77" i="59"/>
  <c r="S79" i="59"/>
  <c r="S80" i="59"/>
  <c r="S83" i="59"/>
  <c r="S84" i="59"/>
  <c r="S85" i="59"/>
  <c r="S86" i="59"/>
  <c r="S87" i="59"/>
  <c r="S88" i="59"/>
  <c r="S89" i="59"/>
  <c r="S90" i="59"/>
  <c r="G5" i="59" l="1"/>
  <c r="G90" i="59"/>
  <c r="H122" i="59"/>
  <c r="H119" i="59"/>
  <c r="G87" i="59"/>
  <c r="H117" i="59"/>
  <c r="G85" i="59"/>
  <c r="P116" i="59"/>
  <c r="O84" i="59"/>
  <c r="P115" i="59"/>
  <c r="O83" i="59"/>
  <c r="S82" i="59"/>
  <c r="G82" i="59"/>
  <c r="H114" i="59"/>
  <c r="S81" i="59"/>
  <c r="H113" i="59"/>
  <c r="G81" i="59"/>
  <c r="L112" i="59"/>
  <c r="K80" i="59"/>
  <c r="H111" i="59"/>
  <c r="G79" i="59"/>
  <c r="L110" i="59"/>
  <c r="K78" i="59"/>
  <c r="H109" i="59"/>
  <c r="G77" i="59"/>
  <c r="L107" i="59"/>
  <c r="K75" i="59"/>
  <c r="H107" i="59"/>
  <c r="G75" i="59"/>
  <c r="H103" i="59"/>
  <c r="G71" i="59"/>
  <c r="P102" i="59"/>
  <c r="O70" i="59"/>
  <c r="H102" i="59"/>
  <c r="G70" i="59"/>
  <c r="L99" i="59"/>
  <c r="K67" i="59"/>
  <c r="P98" i="59"/>
  <c r="O66" i="59"/>
  <c r="L98" i="59"/>
  <c r="K66" i="59"/>
  <c r="P106" i="59"/>
  <c r="O65" i="59"/>
  <c r="P97" i="59"/>
  <c r="G65" i="59"/>
  <c r="H97" i="59"/>
  <c r="H106" i="59"/>
  <c r="P94" i="59"/>
  <c r="O21" i="59"/>
  <c r="H94" i="59"/>
  <c r="G21" i="59"/>
  <c r="K20" i="59"/>
  <c r="L93" i="59"/>
  <c r="S5" i="59"/>
  <c r="O5" i="59"/>
  <c r="S122" i="59"/>
  <c r="R90" i="59"/>
  <c r="O122" i="59"/>
  <c r="N90" i="59"/>
  <c r="K122" i="59"/>
  <c r="J90" i="59"/>
  <c r="G122" i="59"/>
  <c r="F90" i="59"/>
  <c r="S121" i="59"/>
  <c r="R89" i="59"/>
  <c r="O121" i="59"/>
  <c r="N89" i="59"/>
  <c r="K121" i="59"/>
  <c r="J89" i="59"/>
  <c r="G121" i="59"/>
  <c r="F89" i="59"/>
  <c r="S120" i="59"/>
  <c r="R88" i="59"/>
  <c r="O120" i="59"/>
  <c r="N88" i="59"/>
  <c r="K120" i="59"/>
  <c r="J88" i="59"/>
  <c r="G120" i="59"/>
  <c r="F88" i="59"/>
  <c r="S119" i="59"/>
  <c r="R87" i="59"/>
  <c r="O119" i="59"/>
  <c r="N87" i="59"/>
  <c r="K119" i="59"/>
  <c r="J87" i="59"/>
  <c r="G119" i="59"/>
  <c r="F87" i="59"/>
  <c r="S118" i="59"/>
  <c r="R86" i="59"/>
  <c r="O118" i="59"/>
  <c r="N86" i="59"/>
  <c r="K118" i="59"/>
  <c r="J86" i="59"/>
  <c r="G118" i="59"/>
  <c r="F86" i="59"/>
  <c r="S117" i="59"/>
  <c r="R85" i="59"/>
  <c r="O117" i="59"/>
  <c r="N85" i="59"/>
  <c r="K117" i="59"/>
  <c r="J85" i="59"/>
  <c r="G117" i="59"/>
  <c r="F85" i="59"/>
  <c r="S116" i="59"/>
  <c r="R84" i="59"/>
  <c r="O116" i="59"/>
  <c r="N84" i="59"/>
  <c r="K116" i="59"/>
  <c r="J84" i="59"/>
  <c r="G116" i="59"/>
  <c r="F84" i="59"/>
  <c r="S115" i="59"/>
  <c r="R83" i="59"/>
  <c r="O115" i="59"/>
  <c r="N83" i="59"/>
  <c r="K115" i="59"/>
  <c r="J83" i="59"/>
  <c r="G115" i="59"/>
  <c r="F83" i="59"/>
  <c r="S114" i="59"/>
  <c r="R82" i="59"/>
  <c r="O114" i="59"/>
  <c r="N82" i="59"/>
  <c r="K114" i="59"/>
  <c r="J82" i="59"/>
  <c r="G114" i="59"/>
  <c r="F82" i="59"/>
  <c r="S113" i="59"/>
  <c r="R81" i="59"/>
  <c r="O113" i="59"/>
  <c r="N81" i="59"/>
  <c r="K113" i="59"/>
  <c r="J81" i="59"/>
  <c r="G113" i="59"/>
  <c r="F81" i="59"/>
  <c r="S112" i="59"/>
  <c r="R80" i="59"/>
  <c r="O112" i="59"/>
  <c r="N80" i="59"/>
  <c r="K112" i="59"/>
  <c r="J80" i="59"/>
  <c r="G112" i="59"/>
  <c r="F80" i="59"/>
  <c r="S111" i="59"/>
  <c r="R79" i="59"/>
  <c r="O111" i="59"/>
  <c r="N79" i="59"/>
  <c r="K111" i="59"/>
  <c r="J79" i="59"/>
  <c r="G111" i="59"/>
  <c r="F79" i="59"/>
  <c r="S110" i="59"/>
  <c r="R78" i="59"/>
  <c r="O110" i="59"/>
  <c r="N78" i="59"/>
  <c r="K110" i="59"/>
  <c r="J78" i="59"/>
  <c r="G110" i="59"/>
  <c r="F78" i="59"/>
  <c r="S109" i="59"/>
  <c r="R77" i="59"/>
  <c r="O109" i="59"/>
  <c r="N77" i="59"/>
  <c r="K109" i="59"/>
  <c r="J77" i="59"/>
  <c r="G109" i="59"/>
  <c r="F77" i="59"/>
  <c r="S108" i="59"/>
  <c r="R76" i="59"/>
  <c r="O108" i="59"/>
  <c r="N76" i="59"/>
  <c r="K108" i="59"/>
  <c r="J76" i="59"/>
  <c r="G108" i="59"/>
  <c r="F76" i="59"/>
  <c r="S107" i="59"/>
  <c r="R75" i="59"/>
  <c r="O107" i="59"/>
  <c r="N75" i="59"/>
  <c r="K107" i="59"/>
  <c r="J75" i="59"/>
  <c r="G107" i="59"/>
  <c r="F75" i="59"/>
  <c r="S105" i="59"/>
  <c r="R73" i="59"/>
  <c r="O105" i="59"/>
  <c r="N73" i="59"/>
  <c r="K105" i="59"/>
  <c r="J73" i="59"/>
  <c r="G105" i="59"/>
  <c r="F73" i="59"/>
  <c r="S104" i="59"/>
  <c r="R72" i="59"/>
  <c r="O104" i="59"/>
  <c r="N72" i="59"/>
  <c r="K104" i="59"/>
  <c r="J72" i="59"/>
  <c r="G104" i="59"/>
  <c r="F72" i="59"/>
  <c r="S103" i="59"/>
  <c r="R71" i="59"/>
  <c r="O103" i="59"/>
  <c r="N71" i="59"/>
  <c r="K103" i="59"/>
  <c r="J71" i="59"/>
  <c r="G103" i="59"/>
  <c r="F71" i="59"/>
  <c r="S102" i="59"/>
  <c r="R70" i="59"/>
  <c r="O102" i="59"/>
  <c r="N70" i="59"/>
  <c r="K102" i="59"/>
  <c r="J70" i="59"/>
  <c r="G102" i="59"/>
  <c r="F70" i="59"/>
  <c r="S101" i="59"/>
  <c r="R69" i="59"/>
  <c r="O101" i="59"/>
  <c r="N69" i="59"/>
  <c r="K101" i="59"/>
  <c r="J69" i="59"/>
  <c r="G101" i="59"/>
  <c r="F69" i="59"/>
  <c r="S100" i="59"/>
  <c r="R68" i="59"/>
  <c r="O100" i="59"/>
  <c r="N68" i="59"/>
  <c r="K100" i="59"/>
  <c r="J68" i="59"/>
  <c r="G100" i="59"/>
  <c r="F68" i="59"/>
  <c r="S99" i="59"/>
  <c r="R67" i="59"/>
  <c r="O99" i="59"/>
  <c r="N67" i="59"/>
  <c r="K99" i="59"/>
  <c r="J67" i="59"/>
  <c r="G99" i="59"/>
  <c r="F67" i="59"/>
  <c r="S98" i="59"/>
  <c r="R66" i="59"/>
  <c r="O98" i="59"/>
  <c r="N66" i="59"/>
  <c r="K98" i="59"/>
  <c r="J66" i="59"/>
  <c r="G98" i="59"/>
  <c r="F66" i="59"/>
  <c r="S106" i="59"/>
  <c r="S97" i="59"/>
  <c r="R65" i="59"/>
  <c r="O106" i="59"/>
  <c r="O97" i="59"/>
  <c r="N65" i="59"/>
  <c r="K106" i="59"/>
  <c r="K97" i="59"/>
  <c r="J65" i="59"/>
  <c r="G106" i="59"/>
  <c r="G97" i="59"/>
  <c r="F65" i="59"/>
  <c r="S94" i="59"/>
  <c r="R21" i="59"/>
  <c r="S96" i="59" s="1"/>
  <c r="O94" i="59"/>
  <c r="N21" i="59"/>
  <c r="K94" i="59"/>
  <c r="J21" i="59"/>
  <c r="G94" i="59"/>
  <c r="F21" i="59"/>
  <c r="S93" i="59"/>
  <c r="R20" i="59"/>
  <c r="S95" i="59" s="1"/>
  <c r="O93" i="59"/>
  <c r="N20" i="59"/>
  <c r="K93" i="59"/>
  <c r="J20" i="59"/>
  <c r="G93" i="59"/>
  <c r="F20" i="59"/>
  <c r="R5" i="59"/>
  <c r="N5" i="59"/>
  <c r="J5" i="59"/>
  <c r="F5" i="59"/>
  <c r="L121" i="59"/>
  <c r="K89" i="59"/>
  <c r="L120" i="59"/>
  <c r="K88" i="59"/>
  <c r="H118" i="59"/>
  <c r="G86" i="59"/>
  <c r="L117" i="59"/>
  <c r="K85" i="59"/>
  <c r="K84" i="59"/>
  <c r="L116" i="59"/>
  <c r="P114" i="59"/>
  <c r="O82" i="59"/>
  <c r="L113" i="59"/>
  <c r="K81" i="59"/>
  <c r="P112" i="59"/>
  <c r="O80" i="59"/>
  <c r="L111" i="59"/>
  <c r="K79" i="59"/>
  <c r="P110" i="59"/>
  <c r="O78" i="59"/>
  <c r="L109" i="59"/>
  <c r="K77" i="59"/>
  <c r="L108" i="59"/>
  <c r="K76" i="59"/>
  <c r="L105" i="59"/>
  <c r="K73" i="59"/>
  <c r="P104" i="59"/>
  <c r="O72" i="59"/>
  <c r="H104" i="59"/>
  <c r="G72" i="59"/>
  <c r="L103" i="59"/>
  <c r="K71" i="59"/>
  <c r="H101" i="59"/>
  <c r="G69" i="59"/>
  <c r="L100" i="59"/>
  <c r="K68" i="59"/>
  <c r="P99" i="59"/>
  <c r="O67" i="59"/>
  <c r="H99" i="59"/>
  <c r="G67" i="59"/>
  <c r="H98" i="59"/>
  <c r="G66" i="59"/>
  <c r="L106" i="59"/>
  <c r="L97" i="59"/>
  <c r="K65" i="59"/>
  <c r="O20" i="59"/>
  <c r="P93" i="59"/>
  <c r="K5" i="59"/>
  <c r="R122" i="59"/>
  <c r="Q90" i="59"/>
  <c r="N122" i="59"/>
  <c r="M90" i="59"/>
  <c r="J122" i="59"/>
  <c r="I90" i="59"/>
  <c r="F122" i="59"/>
  <c r="E90" i="59"/>
  <c r="Q89" i="59"/>
  <c r="R121" i="59"/>
  <c r="N121" i="59"/>
  <c r="M89" i="59"/>
  <c r="I89" i="59"/>
  <c r="J121" i="59"/>
  <c r="E89" i="59"/>
  <c r="F121" i="59"/>
  <c r="R120" i="59"/>
  <c r="Q88" i="59"/>
  <c r="N120" i="59"/>
  <c r="M88" i="59"/>
  <c r="J120" i="59"/>
  <c r="I88" i="59"/>
  <c r="F120" i="59"/>
  <c r="E88" i="59"/>
  <c r="R119" i="59"/>
  <c r="Q87" i="59"/>
  <c r="N119" i="59"/>
  <c r="M87" i="59"/>
  <c r="J119" i="59"/>
  <c r="I87" i="59"/>
  <c r="F119" i="59"/>
  <c r="E87" i="59"/>
  <c r="R118" i="59"/>
  <c r="Q86" i="59"/>
  <c r="N118" i="59"/>
  <c r="M86" i="59"/>
  <c r="J118" i="59"/>
  <c r="I86" i="59"/>
  <c r="F118" i="59"/>
  <c r="E86" i="59"/>
  <c r="Q85" i="59"/>
  <c r="R117" i="59"/>
  <c r="M85" i="59"/>
  <c r="N117" i="59"/>
  <c r="I85" i="59"/>
  <c r="J117" i="59"/>
  <c r="F117" i="59"/>
  <c r="E85" i="59"/>
  <c r="R116" i="59"/>
  <c r="Q84" i="59"/>
  <c r="N116" i="59"/>
  <c r="M84" i="59"/>
  <c r="J116" i="59"/>
  <c r="I84" i="59"/>
  <c r="F116" i="59"/>
  <c r="E84" i="59"/>
  <c r="R115" i="59"/>
  <c r="Q83" i="59"/>
  <c r="N115" i="59"/>
  <c r="M83" i="59"/>
  <c r="I83" i="59"/>
  <c r="J115" i="59"/>
  <c r="F115" i="59"/>
  <c r="E83" i="59"/>
  <c r="R114" i="59"/>
  <c r="Q82" i="59"/>
  <c r="N114" i="59"/>
  <c r="M82" i="59"/>
  <c r="J114" i="59"/>
  <c r="I82" i="59"/>
  <c r="F114" i="59"/>
  <c r="E82" i="59"/>
  <c r="Q81" i="59"/>
  <c r="R113" i="59"/>
  <c r="N113" i="59"/>
  <c r="M81" i="59"/>
  <c r="I81" i="59"/>
  <c r="J113" i="59"/>
  <c r="E81" i="59"/>
  <c r="F113" i="59"/>
  <c r="R112" i="59"/>
  <c r="Q80" i="59"/>
  <c r="N112" i="59"/>
  <c r="M80" i="59"/>
  <c r="J112" i="59"/>
  <c r="I80" i="59"/>
  <c r="F112" i="59"/>
  <c r="E80" i="59"/>
  <c r="R111" i="59"/>
  <c r="Q79" i="59"/>
  <c r="N111" i="59"/>
  <c r="M79" i="59"/>
  <c r="J111" i="59"/>
  <c r="I79" i="59"/>
  <c r="F111" i="59"/>
  <c r="E79" i="59"/>
  <c r="R110" i="59"/>
  <c r="Q78" i="59"/>
  <c r="N110" i="59"/>
  <c r="M78" i="59"/>
  <c r="J110" i="59"/>
  <c r="I78" i="59"/>
  <c r="F110" i="59"/>
  <c r="E78" i="59"/>
  <c r="Q77" i="59"/>
  <c r="R109" i="59"/>
  <c r="M77" i="59"/>
  <c r="N109" i="59"/>
  <c r="I77" i="59"/>
  <c r="J109" i="59"/>
  <c r="F109" i="59"/>
  <c r="E77" i="59"/>
  <c r="R108" i="59"/>
  <c r="Q76" i="59"/>
  <c r="N108" i="59"/>
  <c r="M76" i="59"/>
  <c r="J108" i="59"/>
  <c r="I76" i="59"/>
  <c r="F108" i="59"/>
  <c r="E76" i="59"/>
  <c r="R107" i="59"/>
  <c r="Q75" i="59"/>
  <c r="N107" i="59"/>
  <c r="M75" i="59"/>
  <c r="I75" i="59"/>
  <c r="J107" i="59"/>
  <c r="F107" i="59"/>
  <c r="E75" i="59"/>
  <c r="R105" i="59"/>
  <c r="Q73" i="59"/>
  <c r="N105" i="59"/>
  <c r="M73" i="59"/>
  <c r="J105" i="59"/>
  <c r="I73" i="59"/>
  <c r="E73" i="59"/>
  <c r="F105" i="59"/>
  <c r="R104" i="59"/>
  <c r="Q72" i="59"/>
  <c r="N104" i="59"/>
  <c r="M72" i="59"/>
  <c r="J104" i="59"/>
  <c r="I72" i="59"/>
  <c r="F104" i="59"/>
  <c r="E72" i="59"/>
  <c r="R103" i="59"/>
  <c r="Q71" i="59"/>
  <c r="N103" i="59"/>
  <c r="M71" i="59"/>
  <c r="J103" i="59"/>
  <c r="I71" i="59"/>
  <c r="F103" i="59"/>
  <c r="E71" i="59"/>
  <c r="R102" i="59"/>
  <c r="Q70" i="59"/>
  <c r="N102" i="59"/>
  <c r="M70" i="59"/>
  <c r="J102" i="59"/>
  <c r="I70" i="59"/>
  <c r="F102" i="59"/>
  <c r="E70" i="59"/>
  <c r="R101" i="59"/>
  <c r="Q69" i="59"/>
  <c r="N101" i="59"/>
  <c r="M69" i="59"/>
  <c r="J101" i="59"/>
  <c r="I69" i="59"/>
  <c r="F101" i="59"/>
  <c r="E69" i="59"/>
  <c r="Q68" i="59"/>
  <c r="R100" i="59"/>
  <c r="N100" i="59"/>
  <c r="M68" i="59"/>
  <c r="J100" i="59"/>
  <c r="I68" i="59"/>
  <c r="F100" i="59"/>
  <c r="E68" i="59"/>
  <c r="R99" i="59"/>
  <c r="Q67" i="59"/>
  <c r="N99" i="59"/>
  <c r="M67" i="59"/>
  <c r="I67" i="59"/>
  <c r="J99" i="59"/>
  <c r="F99" i="59"/>
  <c r="E67" i="59"/>
  <c r="Q66" i="59"/>
  <c r="R98" i="59"/>
  <c r="N98" i="59"/>
  <c r="M66" i="59"/>
  <c r="J98" i="59"/>
  <c r="I66" i="59"/>
  <c r="F98" i="59"/>
  <c r="E66" i="59"/>
  <c r="R106" i="59"/>
  <c r="R97" i="59"/>
  <c r="Q65" i="59"/>
  <c r="N106" i="59"/>
  <c r="N97" i="59"/>
  <c r="M65" i="59"/>
  <c r="J106" i="59"/>
  <c r="J97" i="59"/>
  <c r="I65" i="59"/>
  <c r="F106" i="59"/>
  <c r="F97" i="59"/>
  <c r="E65" i="59"/>
  <c r="R94" i="59"/>
  <c r="Q21" i="59"/>
  <c r="N94" i="59"/>
  <c r="M21" i="59"/>
  <c r="J94" i="59"/>
  <c r="I21" i="59"/>
  <c r="F94" i="59"/>
  <c r="E21" i="59"/>
  <c r="R93" i="59"/>
  <c r="Q20" i="59"/>
  <c r="N93" i="59"/>
  <c r="M20" i="59"/>
  <c r="J93" i="59"/>
  <c r="I20" i="59"/>
  <c r="F93" i="59"/>
  <c r="E20" i="59"/>
  <c r="Q5" i="59"/>
  <c r="M5" i="59"/>
  <c r="I5" i="59"/>
  <c r="E5" i="59"/>
  <c r="P122" i="59"/>
  <c r="O90" i="59"/>
  <c r="L122" i="59"/>
  <c r="K90" i="59"/>
  <c r="P121" i="59"/>
  <c r="O89" i="59"/>
  <c r="H121" i="59"/>
  <c r="G89" i="59"/>
  <c r="O88" i="59"/>
  <c r="P120" i="59"/>
  <c r="H120" i="59"/>
  <c r="G88" i="59"/>
  <c r="P119" i="59"/>
  <c r="O87" i="59"/>
  <c r="L119" i="59"/>
  <c r="K87" i="59"/>
  <c r="O86" i="59"/>
  <c r="P118" i="59"/>
  <c r="L118" i="59"/>
  <c r="K86" i="59"/>
  <c r="P117" i="59"/>
  <c r="O85" i="59"/>
  <c r="H116" i="59"/>
  <c r="G84" i="59"/>
  <c r="L115" i="59"/>
  <c r="K83" i="59"/>
  <c r="H115" i="59"/>
  <c r="G83" i="59"/>
  <c r="L114" i="59"/>
  <c r="K82" i="59"/>
  <c r="P113" i="59"/>
  <c r="O81" i="59"/>
  <c r="H112" i="59"/>
  <c r="G80" i="59"/>
  <c r="P111" i="59"/>
  <c r="O79" i="59"/>
  <c r="S78" i="59"/>
  <c r="H110" i="59"/>
  <c r="G78" i="59"/>
  <c r="P109" i="59"/>
  <c r="O77" i="59"/>
  <c r="P108" i="59"/>
  <c r="O76" i="59"/>
  <c r="H108" i="59"/>
  <c r="G76" i="59"/>
  <c r="P107" i="59"/>
  <c r="O75" i="59"/>
  <c r="P105" i="59"/>
  <c r="O73" i="59"/>
  <c r="H105" i="59"/>
  <c r="G73" i="59"/>
  <c r="L104" i="59"/>
  <c r="K72" i="59"/>
  <c r="P103" i="59"/>
  <c r="O71" i="59"/>
  <c r="L102" i="59"/>
  <c r="K70" i="59"/>
  <c r="P101" i="59"/>
  <c r="O69" i="59"/>
  <c r="L101" i="59"/>
  <c r="K69" i="59"/>
  <c r="P100" i="59"/>
  <c r="O68" i="59"/>
  <c r="H100" i="59"/>
  <c r="G68" i="59"/>
  <c r="L94" i="59"/>
  <c r="K21" i="59"/>
  <c r="G20" i="59"/>
  <c r="H93" i="59"/>
  <c r="Q122" i="59"/>
  <c r="P90" i="59"/>
  <c r="M122" i="59"/>
  <c r="L90" i="59"/>
  <c r="I122" i="59"/>
  <c r="H90" i="59"/>
  <c r="E122" i="59"/>
  <c r="D90" i="59"/>
  <c r="Q121" i="59"/>
  <c r="P89" i="59"/>
  <c r="M121" i="59"/>
  <c r="L89" i="59"/>
  <c r="I121" i="59"/>
  <c r="H89" i="59"/>
  <c r="E121" i="59"/>
  <c r="D89" i="59"/>
  <c r="Q120" i="59"/>
  <c r="P88" i="59"/>
  <c r="M120" i="59"/>
  <c r="L88" i="59"/>
  <c r="I120" i="59"/>
  <c r="H88" i="59"/>
  <c r="E120" i="59"/>
  <c r="D88" i="59"/>
  <c r="Q119" i="59"/>
  <c r="P87" i="59"/>
  <c r="M119" i="59"/>
  <c r="L87" i="59"/>
  <c r="I119" i="59"/>
  <c r="H87" i="59"/>
  <c r="E119" i="59"/>
  <c r="D87" i="59"/>
  <c r="Q118" i="59"/>
  <c r="P86" i="59"/>
  <c r="M118" i="59"/>
  <c r="L86" i="59"/>
  <c r="I118" i="59"/>
  <c r="H86" i="59"/>
  <c r="E118" i="59"/>
  <c r="D86" i="59"/>
  <c r="Q117" i="59"/>
  <c r="P85" i="59"/>
  <c r="M117" i="59"/>
  <c r="L85" i="59"/>
  <c r="I117" i="59"/>
  <c r="H85" i="59"/>
  <c r="D85" i="59"/>
  <c r="E117" i="59"/>
  <c r="Q116" i="59"/>
  <c r="P84" i="59"/>
  <c r="M116" i="59"/>
  <c r="L84" i="59"/>
  <c r="I116" i="59"/>
  <c r="H84" i="59"/>
  <c r="E116" i="59"/>
  <c r="D84" i="59"/>
  <c r="Q115" i="59"/>
  <c r="P83" i="59"/>
  <c r="M115" i="59"/>
  <c r="L83" i="59"/>
  <c r="I115" i="59"/>
  <c r="H83" i="59"/>
  <c r="E115" i="59"/>
  <c r="D83" i="59"/>
  <c r="Q114" i="59"/>
  <c r="P82" i="59"/>
  <c r="M114" i="59"/>
  <c r="L82" i="59"/>
  <c r="I114" i="59"/>
  <c r="H82" i="59"/>
  <c r="E114" i="59"/>
  <c r="D82" i="59"/>
  <c r="Q113" i="59"/>
  <c r="P81" i="59"/>
  <c r="M113" i="59"/>
  <c r="L81" i="59"/>
  <c r="I113" i="59"/>
  <c r="H81" i="59"/>
  <c r="D81" i="59"/>
  <c r="E113" i="59"/>
  <c r="Q112" i="59"/>
  <c r="P80" i="59"/>
  <c r="M112" i="59"/>
  <c r="L80" i="59"/>
  <c r="I112" i="59"/>
  <c r="H80" i="59"/>
  <c r="E112" i="59"/>
  <c r="D80" i="59"/>
  <c r="Q111" i="59"/>
  <c r="P79" i="59"/>
  <c r="M111" i="59"/>
  <c r="L79" i="59"/>
  <c r="I111" i="59"/>
  <c r="H79" i="59"/>
  <c r="E111" i="59"/>
  <c r="D79" i="59"/>
  <c r="Q110" i="59"/>
  <c r="P78" i="59"/>
  <c r="M110" i="59"/>
  <c r="L78" i="59"/>
  <c r="I110" i="59"/>
  <c r="H78" i="59"/>
  <c r="E110" i="59"/>
  <c r="D78" i="59"/>
  <c r="Q109" i="59"/>
  <c r="P77" i="59"/>
  <c r="M109" i="59"/>
  <c r="L77" i="59"/>
  <c r="I109" i="59"/>
  <c r="H77" i="59"/>
  <c r="D77" i="59"/>
  <c r="E109" i="59"/>
  <c r="Q108" i="59"/>
  <c r="P76" i="59"/>
  <c r="M108" i="59"/>
  <c r="L76" i="59"/>
  <c r="I108" i="59"/>
  <c r="H76" i="59"/>
  <c r="E108" i="59"/>
  <c r="D76" i="59"/>
  <c r="Q107" i="59"/>
  <c r="P75" i="59"/>
  <c r="M107" i="59"/>
  <c r="L75" i="59"/>
  <c r="I107" i="59"/>
  <c r="H75" i="59"/>
  <c r="E107" i="59"/>
  <c r="D75" i="59"/>
  <c r="Q105" i="59"/>
  <c r="P73" i="59"/>
  <c r="M105" i="59"/>
  <c r="L73" i="59"/>
  <c r="I105" i="59"/>
  <c r="H73" i="59"/>
  <c r="E105" i="59"/>
  <c r="D73" i="59"/>
  <c r="Q104" i="59"/>
  <c r="P72" i="59"/>
  <c r="M104" i="59"/>
  <c r="L72" i="59"/>
  <c r="I104" i="59"/>
  <c r="H72" i="59"/>
  <c r="E104" i="59"/>
  <c r="D72" i="59"/>
  <c r="Q103" i="59"/>
  <c r="P71" i="59"/>
  <c r="M103" i="59"/>
  <c r="L71" i="59"/>
  <c r="I103" i="59"/>
  <c r="H71" i="59"/>
  <c r="E103" i="59"/>
  <c r="D71" i="59"/>
  <c r="Q102" i="59"/>
  <c r="P70" i="59"/>
  <c r="M102" i="59"/>
  <c r="L70" i="59"/>
  <c r="I102" i="59"/>
  <c r="H70" i="59"/>
  <c r="E102" i="59"/>
  <c r="D70" i="59"/>
  <c r="Q101" i="59"/>
  <c r="P69" i="59"/>
  <c r="M101" i="59"/>
  <c r="L69" i="59"/>
  <c r="I101" i="59"/>
  <c r="H69" i="59"/>
  <c r="D69" i="59"/>
  <c r="E101" i="59"/>
  <c r="Q100" i="59"/>
  <c r="P68" i="59"/>
  <c r="M100" i="59"/>
  <c r="L68" i="59"/>
  <c r="I100" i="59"/>
  <c r="H68" i="59"/>
  <c r="E100" i="59"/>
  <c r="D68" i="59"/>
  <c r="Q99" i="59"/>
  <c r="P67" i="59"/>
  <c r="M99" i="59"/>
  <c r="L67" i="59"/>
  <c r="I99" i="59"/>
  <c r="H67" i="59"/>
  <c r="E99" i="59"/>
  <c r="D67" i="59"/>
  <c r="Q98" i="59"/>
  <c r="P66" i="59"/>
  <c r="M98" i="59"/>
  <c r="L66" i="59"/>
  <c r="I98" i="59"/>
  <c r="H66" i="59"/>
  <c r="E98" i="59"/>
  <c r="D66" i="59"/>
  <c r="Q106" i="59"/>
  <c r="Q97" i="59"/>
  <c r="P65" i="59"/>
  <c r="M106" i="59"/>
  <c r="M97" i="59"/>
  <c r="L65" i="59"/>
  <c r="I106" i="59"/>
  <c r="I97" i="59"/>
  <c r="H65" i="59"/>
  <c r="E106" i="59"/>
  <c r="D65" i="59"/>
  <c r="E97" i="59"/>
  <c r="Q94" i="59"/>
  <c r="P21" i="59"/>
  <c r="M94" i="59"/>
  <c r="L21" i="59"/>
  <c r="I94" i="59"/>
  <c r="H21" i="59"/>
  <c r="E94" i="59"/>
  <c r="D21" i="59"/>
  <c r="Q93" i="59"/>
  <c r="P20" i="59"/>
  <c r="M93" i="59"/>
  <c r="L20" i="59"/>
  <c r="I93" i="59"/>
  <c r="H20" i="59"/>
  <c r="E93" i="59"/>
  <c r="D20" i="59"/>
  <c r="P5" i="59"/>
  <c r="L5" i="59"/>
  <c r="H5" i="59"/>
  <c r="D5" i="59"/>
  <c r="K95" i="59" l="1"/>
  <c r="F95" i="59"/>
  <c r="N95" i="59"/>
  <c r="F96" i="59"/>
  <c r="N96" i="59"/>
  <c r="L96" i="59"/>
  <c r="I95" i="59"/>
  <c r="Q96" i="59"/>
  <c r="Q95" i="59"/>
  <c r="I96" i="59"/>
  <c r="G96" i="59"/>
  <c r="E95" i="59"/>
  <c r="M95" i="59"/>
  <c r="E96" i="59"/>
  <c r="M96" i="59"/>
  <c r="O96" i="59"/>
  <c r="P96" i="59"/>
  <c r="P95" i="59"/>
  <c r="K96" i="59"/>
  <c r="G95" i="59"/>
  <c r="O95" i="59"/>
  <c r="L95" i="59"/>
  <c r="H95" i="59"/>
  <c r="J95" i="59"/>
  <c r="R95" i="59"/>
  <c r="J96" i="59"/>
  <c r="R96" i="59"/>
  <c r="H96" i="59"/>
  <c r="R16" i="57" l="1"/>
  <c r="R16" i="55"/>
  <c r="P54" i="57"/>
  <c r="P54" i="55"/>
  <c r="L16" i="57"/>
  <c r="L16" i="55"/>
  <c r="Q54" i="57"/>
  <c r="Q54" i="55"/>
  <c r="H16" i="57"/>
  <c r="H16" i="55"/>
  <c r="M54" i="57"/>
  <c r="M54" i="55"/>
  <c r="O54" i="57"/>
  <c r="O54" i="55"/>
  <c r="O16" i="57"/>
  <c r="O16" i="55"/>
  <c r="Q16" i="55"/>
  <c r="Q16" i="57"/>
  <c r="M16" i="55"/>
  <c r="M16" i="57"/>
  <c r="G16" i="57"/>
  <c r="G16" i="55"/>
  <c r="J54" i="57"/>
  <c r="J54" i="55"/>
  <c r="J16" i="55"/>
  <c r="J16" i="57"/>
  <c r="F54" i="57"/>
  <c r="F54" i="55"/>
  <c r="N16" i="57"/>
  <c r="N16" i="55"/>
  <c r="L54" i="57"/>
  <c r="L54" i="55"/>
  <c r="D16" i="57"/>
  <c r="D16" i="55"/>
  <c r="K54" i="57"/>
  <c r="K54" i="55"/>
  <c r="S16" i="57"/>
  <c r="S16" i="55"/>
  <c r="R54" i="57"/>
  <c r="R54" i="55"/>
  <c r="G54" i="57"/>
  <c r="G54" i="55"/>
  <c r="S54" i="57"/>
  <c r="S54" i="55"/>
  <c r="H54" i="57"/>
  <c r="H54" i="55"/>
  <c r="P16" i="57"/>
  <c r="P16" i="55"/>
  <c r="E16" i="55"/>
  <c r="E16" i="57"/>
  <c r="F16" i="57"/>
  <c r="F16" i="55"/>
  <c r="K16" i="55"/>
  <c r="K16" i="57"/>
  <c r="E54" i="57"/>
  <c r="E54" i="55"/>
  <c r="H75" i="57" l="1"/>
  <c r="R39" i="57"/>
  <c r="R39" i="55"/>
  <c r="J39" i="57"/>
  <c r="J39" i="55"/>
  <c r="F39" i="57"/>
  <c r="F39" i="55"/>
  <c r="P75" i="57"/>
  <c r="G75" i="57"/>
  <c r="G75" i="55"/>
  <c r="H39" i="57"/>
  <c r="H39" i="55"/>
  <c r="G39" i="55"/>
  <c r="G39" i="57"/>
  <c r="D39" i="57"/>
  <c r="D39" i="55"/>
  <c r="N54" i="57"/>
  <c r="I16" i="55"/>
  <c r="P75" i="55"/>
  <c r="H75" i="55"/>
  <c r="K75" i="57"/>
  <c r="K75" i="55"/>
  <c r="L75" i="57"/>
  <c r="L75" i="55"/>
  <c r="E39" i="55"/>
  <c r="E39" i="57"/>
  <c r="Q75" i="57"/>
  <c r="Q75" i="55"/>
  <c r="J75" i="57"/>
  <c r="J75" i="55"/>
  <c r="R75" i="57"/>
  <c r="R75" i="55"/>
  <c r="K39" i="57"/>
  <c r="K39" i="55"/>
  <c r="M75" i="57"/>
  <c r="M75" i="55"/>
  <c r="O75" i="57"/>
  <c r="O75" i="55"/>
  <c r="P39" i="57"/>
  <c r="P39" i="55"/>
  <c r="S39" i="55"/>
  <c r="S39" i="57"/>
  <c r="O39" i="57"/>
  <c r="O39" i="55"/>
  <c r="L39" i="57"/>
  <c r="L39" i="55"/>
  <c r="M39" i="55"/>
  <c r="M39" i="57"/>
  <c r="F75" i="57"/>
  <c r="F75" i="55"/>
  <c r="I39" i="55"/>
  <c r="I39" i="57"/>
  <c r="Q39" i="55"/>
  <c r="Q39" i="57"/>
  <c r="E75" i="57"/>
  <c r="E75" i="55"/>
  <c r="I75" i="57"/>
  <c r="N54" i="55"/>
  <c r="I16" i="57"/>
  <c r="S75" i="57" l="1"/>
  <c r="N75" i="55"/>
  <c r="D54" i="57"/>
  <c r="D54" i="55"/>
  <c r="I54" i="57"/>
  <c r="I54" i="55"/>
  <c r="N75" i="57"/>
  <c r="N39" i="55"/>
  <c r="N39" i="57"/>
  <c r="D75" i="57"/>
  <c r="D75" i="55"/>
  <c r="I75" i="55"/>
  <c r="S75" i="55"/>
</calcChain>
</file>

<file path=xl/sharedStrings.xml><?xml version="1.0" encoding="utf-8"?>
<sst xmlns="http://schemas.openxmlformats.org/spreadsheetml/2006/main" count="725" uniqueCount="283">
  <si>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</si>
  <si>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</si>
  <si>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</si>
  <si>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</si>
  <si>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</si>
  <si>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</si>
  <si>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</si>
  <si>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</si>
  <si>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Iron and steel</t>
  </si>
  <si>
    <t>Description</t>
  </si>
  <si>
    <t>Sheet</t>
  </si>
  <si>
    <t>Click on the link to jump to the sheet</t>
  </si>
  <si>
    <t>Printing and reproduction of recorded media</t>
  </si>
  <si>
    <t>Pulp production</t>
  </si>
  <si>
    <t>Ceramics &amp; other NMM</t>
  </si>
  <si>
    <t>Cement</t>
  </si>
  <si>
    <t>Pharmaceutical products etc.</t>
  </si>
  <si>
    <t>Other chemicals</t>
  </si>
  <si>
    <t>Other non-ferrous metals</t>
  </si>
  <si>
    <t>Alumina production</t>
  </si>
  <si>
    <t>Electric arc</t>
  </si>
  <si>
    <t>Printing and media reproduction</t>
  </si>
  <si>
    <t xml:space="preserve">Paper production </t>
  </si>
  <si>
    <t xml:space="preserve">Glass production </t>
  </si>
  <si>
    <t>Aluminium production</t>
  </si>
  <si>
    <t xml:space="preserve">Basic chemicals </t>
  </si>
  <si>
    <t>Chemicals and chemical products</t>
  </si>
  <si>
    <t>Paper and paper products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</si>
  <si>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</si>
  <si>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</si>
  <si>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</si>
  <si>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</si>
  <si>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</si>
  <si>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</si>
  <si>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</si>
  <si>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© European Union 2017-2018</t>
  </si>
  <si>
    <t>version 1.0</t>
  </si>
  <si>
    <t>B1GM</t>
  </si>
  <si>
    <t>Gross domestic product at market prices</t>
  </si>
  <si>
    <t>P31_S14_S15</t>
  </si>
  <si>
    <t>Household and NPISH final consumption expenditure</t>
  </si>
  <si>
    <t>B1G</t>
  </si>
  <si>
    <t>Value added, gross</t>
  </si>
  <si>
    <t/>
  </si>
  <si>
    <t>nace 10</t>
  </si>
  <si>
    <t>A</t>
  </si>
  <si>
    <t>Agriculture, forestry and fishing</t>
  </si>
  <si>
    <t>B_E</t>
  </si>
  <si>
    <t>Industry (except construction)</t>
  </si>
  <si>
    <t>F</t>
  </si>
  <si>
    <t>Construction</t>
  </si>
  <si>
    <t>G_I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</si>
  <si>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</si>
  <si>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</si>
  <si>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</si>
  <si>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</si>
  <si>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</si>
  <si>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</si>
  <si>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</si>
  <si>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</si>
  <si>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</si>
  <si>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O_Q</t>
  </si>
  <si>
    <t>Public administration, defence, education, human health and social work activities</t>
  </si>
  <si>
    <t>R_U</t>
  </si>
  <si>
    <t>Arts, entertainment and recreation; other service activities; activities of household and extra-territorial organizations and bodies</t>
  </si>
  <si>
    <t>TOTAL</t>
  </si>
  <si>
    <t>Total - All NACE activities</t>
  </si>
  <si>
    <t>nace 21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</si>
  <si>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</si>
  <si>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</si>
  <si>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</si>
  <si>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</si>
  <si>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</si>
  <si>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</si>
  <si>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</si>
  <si>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</si>
  <si>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</si>
  <si>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</si>
  <si>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</si>
  <si>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</si>
  <si>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</si>
  <si>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</si>
  <si>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</si>
  <si>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</si>
  <si>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</si>
  <si>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</si>
  <si>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</si>
  <si>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</si>
  <si>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</si>
  <si>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</si>
  <si>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</si>
  <si>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</si>
  <si>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</si>
  <si>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</si>
  <si>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</si>
  <si>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</si>
  <si>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</si>
  <si>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</si>
  <si>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</si>
  <si>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</si>
  <si>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nace 38 - industry</t>
  </si>
  <si>
    <t>C10_C12</t>
  </si>
  <si>
    <t>Manufacture of food products; beverages and tobacco products</t>
  </si>
  <si>
    <t>C13_C15</t>
  </si>
  <si>
    <t>Manufacture of textiles, wearing apparel, leather and related products</t>
  </si>
  <si>
    <t>C16_C18</t>
  </si>
  <si>
    <t>Manufacture of wood, paper, printing and reproduction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</si>
  <si>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</si>
  <si>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</si>
  <si>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</si>
  <si>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</si>
  <si>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</si>
  <si>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</si>
  <si>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C22_C23</t>
  </si>
  <si>
    <t>Manufacture of rubber and plastic products and other non-metallic mineral products</t>
  </si>
  <si>
    <t>C24_C25</t>
  </si>
  <si>
    <t>Manufacture of basic metals and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</si>
  <si>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</si>
  <si>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</si>
  <si>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</si>
  <si>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</si>
  <si>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</si>
  <si>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</si>
  <si>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C29_C30</t>
  </si>
  <si>
    <t>Manufacture of motor vehicles, trailers, semi-trailers and of other transport equipment</t>
  </si>
  <si>
    <t>C31_C33</t>
  </si>
  <si>
    <t>Manufacture of furniture; jewellery, musical instruments, toys; repair and installation of machinery and equipment</t>
  </si>
  <si>
    <t>nace 64 - industry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</si>
  <si>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</si>
  <si>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</si>
  <si>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</si>
  <si>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</si>
  <si>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</si>
  <si>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</si>
  <si>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</si>
  <si>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</si>
  <si>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</si>
  <si>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</si>
  <si>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</si>
  <si>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</si>
  <si>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</si>
  <si>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</si>
  <si>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</si>
  <si>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</si>
  <si>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</si>
  <si>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</si>
  <si>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</si>
  <si>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</si>
  <si>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</si>
  <si>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NACE code</t>
  </si>
  <si>
    <t>NACE Description</t>
  </si>
  <si>
    <t>Source</t>
  </si>
  <si>
    <t>Gross domestic product</t>
  </si>
  <si>
    <t>EUROSTAT Statistics: nama_gdp</t>
  </si>
  <si>
    <t>Household consumption expenditure</t>
  </si>
  <si>
    <t>Gross value added</t>
  </si>
  <si>
    <t>Gross value added (at basic prices)</t>
  </si>
  <si>
    <t>EUROSTAT Statistics: nama_nace10</t>
  </si>
  <si>
    <t>EUROSTAT Statistics: nama_nace21</t>
  </si>
  <si>
    <t>Services</t>
  </si>
  <si>
    <t>C33, E, G to U</t>
  </si>
  <si>
    <t>Heat-use intensive services</t>
  </si>
  <si>
    <t>H,I,O,P,Q,R</t>
  </si>
  <si>
    <t>Offices</t>
  </si>
  <si>
    <t>J,K,L,M,N,S,T,U</t>
  </si>
  <si>
    <t>Trade</t>
  </si>
  <si>
    <t>C33,E,G</t>
  </si>
  <si>
    <t>Energy sector</t>
  </si>
  <si>
    <t>C19, D</t>
  </si>
  <si>
    <t>EUROSTAT Statistics: nama_nace64</t>
  </si>
  <si>
    <t>C excluding C33</t>
  </si>
  <si>
    <t>Basic metals</t>
  </si>
  <si>
    <t>C241</t>
  </si>
  <si>
    <t>Manufacture of basic iron and steel and of ferro-alloys</t>
  </si>
  <si>
    <t>EUROSTAT Structural business statistics: sbs_ind_co</t>
  </si>
  <si>
    <t>C242</t>
  </si>
  <si>
    <t>Manufacture of tubes, pipes, hollow profiles and related fittings, of steel</t>
  </si>
  <si>
    <t>C243</t>
  </si>
  <si>
    <t>Manufacture of other products of first processing of steel</t>
  </si>
  <si>
    <t>C2451</t>
  </si>
  <si>
    <t>Casting of iron</t>
  </si>
  <si>
    <t>C2452</t>
  </si>
  <si>
    <t>Casting of steel</t>
  </si>
  <si>
    <t>Non ferrous metals</t>
  </si>
  <si>
    <t>C2442</t>
  </si>
  <si>
    <t>C2453</t>
  </si>
  <si>
    <t>Casting of light metals</t>
  </si>
  <si>
    <t>C2441</t>
  </si>
  <si>
    <t>Precious metals production</t>
  </si>
  <si>
    <t>C2443</t>
  </si>
  <si>
    <t>Lead, zinc and tin production</t>
  </si>
  <si>
    <t>C2444</t>
  </si>
  <si>
    <t>Copper production</t>
  </si>
  <si>
    <t>C2445</t>
  </si>
  <si>
    <t>Other non-ferrous metal production</t>
  </si>
  <si>
    <t>C2446</t>
  </si>
  <si>
    <t>Processing of nuclear fuel</t>
  </si>
  <si>
    <t>C2454</t>
  </si>
  <si>
    <t>Casting of other non-ferrous metals</t>
  </si>
  <si>
    <t>C20, C21</t>
  </si>
  <si>
    <t>C2013</t>
  </si>
  <si>
    <t>Manufacture of other inorganic basic chemicals</t>
  </si>
  <si>
    <t>C2014</t>
  </si>
  <si>
    <t>Manufacture of other organic basic chemicals</t>
  </si>
  <si>
    <t>C2015</t>
  </si>
  <si>
    <t>Manufacture of fertilisers and nitrogen compounds</t>
  </si>
  <si>
    <t>C2016</t>
  </si>
  <si>
    <t>Manufacture of plastics in primary forms</t>
  </si>
  <si>
    <t>C2011</t>
  </si>
  <si>
    <t>Manufacture of industrial gases</t>
  </si>
  <si>
    <t>C2012</t>
  </si>
  <si>
    <t>Manufacture of dyes and pigments</t>
  </si>
  <si>
    <t>C202</t>
  </si>
  <si>
    <t>Manufacture of pesticides and other agrochemical products</t>
  </si>
  <si>
    <t>C203</t>
  </si>
  <si>
    <t>Manufacture of paints, varnishes and similar coatings, printing ink and mastics</t>
  </si>
  <si>
    <t>C204</t>
  </si>
  <si>
    <t>Manufacture of soap and detergents, cleaning and polishing preparations, perfumes and toilet preparations</t>
  </si>
  <si>
    <t>C205</t>
  </si>
  <si>
    <t>Manufacture of other chemical products</t>
  </si>
  <si>
    <t>C206</t>
  </si>
  <si>
    <t>Manufacture of man-made fibres</t>
  </si>
  <si>
    <t>Cement (incl. lime)</t>
  </si>
  <si>
    <t>C235</t>
  </si>
  <si>
    <t>Manufacture of cement, lime and plaster</t>
  </si>
  <si>
    <t>C236</t>
  </si>
  <si>
    <t>Manufacture of articles of concrete, cement and plaster</t>
  </si>
  <si>
    <t>C231</t>
  </si>
  <si>
    <t>Manufacture of glass and glass products</t>
  </si>
  <si>
    <t>C232</t>
  </si>
  <si>
    <t>Manufacture of refractory products</t>
  </si>
  <si>
    <t>C233</t>
  </si>
  <si>
    <t>Manufacture of clay building materials</t>
  </si>
  <si>
    <t>C234</t>
  </si>
  <si>
    <t>Manufacture of other porcelain and ceramic products</t>
  </si>
  <si>
    <t>C237</t>
  </si>
  <si>
    <t>Cutting, shaping and finishing of stone</t>
  </si>
  <si>
    <t>C239</t>
  </si>
  <si>
    <t>Manufacture of abrasive products and non-metallic mineral products n.e.c.</t>
  </si>
  <si>
    <t>C17, C18</t>
  </si>
  <si>
    <t>C1711</t>
  </si>
  <si>
    <t>Manufacture of pulp</t>
  </si>
  <si>
    <t>C1712</t>
  </si>
  <si>
    <t>Manufacture of paper and paperboard</t>
  </si>
  <si>
    <t>C172</t>
  </si>
  <si>
    <t>Manufacture of articles of paper and paperboard</t>
  </si>
  <si>
    <t>EUROSTAT Statistics: nama_nace38</t>
  </si>
  <si>
    <t>C25, C26, C27, C28</t>
  </si>
  <si>
    <t>Non specified industries</t>
  </si>
  <si>
    <t>C22, C31_C32</t>
  </si>
  <si>
    <t>ESA2010 [millions of Euro at current prices]</t>
  </si>
  <si>
    <t>ESA2010 [millions of Euro at 2010 prices]</t>
  </si>
  <si>
    <t>Annual growth rates (%)</t>
  </si>
  <si>
    <t>Demographics</t>
  </si>
  <si>
    <t>Population</t>
  </si>
  <si>
    <t>Number of households</t>
  </si>
  <si>
    <t>Inhabitants per household</t>
  </si>
  <si>
    <t>Blast Furnace</t>
  </si>
  <si>
    <t>Primary aluminium</t>
  </si>
  <si>
    <t>Secondary aluminium</t>
  </si>
  <si>
    <t>Market shares (%)</t>
  </si>
  <si>
    <t>Gross domestic product per capita</t>
  </si>
  <si>
    <t>Household consumption expenditure per capita</t>
  </si>
  <si>
    <t>JRC-IDEES Description</t>
  </si>
  <si>
    <t>ESA2010 [euro at 2010 prices per capita]</t>
  </si>
  <si>
    <t>JRC-IDEES structure</t>
  </si>
  <si>
    <t>Gross value added [millions of Euro at 2010 prices]</t>
  </si>
  <si>
    <t>Macro-economic data at current prices  - NACE structure</t>
  </si>
  <si>
    <t>Macro-economic data at 2010 prices - NACE structure</t>
  </si>
  <si>
    <t>JRC-IDEES and NACE structure correspondence</t>
  </si>
  <si>
    <t>Macro-economic and demographic data</t>
  </si>
  <si>
    <t>Climate</t>
  </si>
  <si>
    <t>Actual heating degree-days</t>
  </si>
  <si>
    <t>Mean heating degree-days over period 1980 - 2015</t>
  </si>
  <si>
    <t>Relative heating degree-days</t>
  </si>
  <si>
    <t>Actual cooling degree-days</t>
  </si>
  <si>
    <t>Mean cooling degree-days over period 1980 - 2015</t>
  </si>
  <si>
    <t>Relative cooling degree-days</t>
  </si>
  <si>
    <t>Demographic and macro-economic data at 2010 prices - JRC-IDEES structure</t>
  </si>
  <si>
    <t>AT</t>
  </si>
  <si>
    <t>Austria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</si>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</sst>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#,##0.000;\-#,##0.000;&quot;-&quot;"/>
    <numFmt numFmtId="166" formatCode="0.00%;\-0.00%;&quot;-&quot;"/>
    <numFmt numFmtId="167" formatCode="#,##0;\-#,##0;&quot;-&quot;"/>
    <numFmt numFmtId="168" formatCode="0.000"/>
    <numFmt numFmtId="169" formatCode="0.0"/>
    <numFmt numFmtId="170" formatCode="m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0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sz val="8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i/>
      <sz val="8"/>
      <name val="Calibri"/>
      <family val="2"/>
      <scheme val="minor"/>
    </font>
    <font>
      <sz val="11"/>
      <color indexed="8"/>
      <name val="Calibri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223">
    <xf numFmtId="0" fontId="0" fillId="0" borderId="0" xfId="0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0" fontId="15" fillId="2" borderId="0" xfId="4" applyFont="1" applyFill="1" applyAlignment="1">
      <alignment vertical="center"/>
    </xf>
    <xf numFmtId="0" fontId="17" fillId="0" borderId="2" xfId="5" applyFont="1" applyBorder="1" applyAlignment="1">
      <alignment vertical="center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19" fillId="0" borderId="0" xfId="5" applyFont="1" applyAlignment="1">
      <alignment vertical="center"/>
    </xf>
    <xf numFmtId="0" fontId="15" fillId="0" borderId="0" xfId="5" applyFont="1" applyAlignment="1">
      <alignment vertical="center"/>
    </xf>
    <xf numFmtId="0" fontId="19" fillId="0" borderId="0" xfId="5" applyFont="1" applyAlignment="1">
      <alignment horizontal="center" vertical="center"/>
    </xf>
    <xf numFmtId="0" fontId="17" fillId="0" borderId="0" xfId="5" applyFont="1" applyBorder="1" applyAlignment="1">
      <alignment horizontal="left" vertical="center"/>
    </xf>
    <xf numFmtId="0" fontId="20" fillId="0" borderId="0" xfId="5" applyFont="1" applyBorder="1" applyAlignment="1">
      <alignment horizontal="left" vertical="center"/>
    </xf>
    <xf numFmtId="0" fontId="17" fillId="0" borderId="0" xfId="5" applyFont="1" applyBorder="1" applyAlignment="1">
      <alignment horizontal="right" vertical="center"/>
    </xf>
    <xf numFmtId="0" fontId="20" fillId="0" borderId="0" xfId="5" applyFont="1" applyAlignment="1">
      <alignment vertical="center"/>
    </xf>
    <xf numFmtId="0" fontId="18" fillId="0" borderId="0" xfId="5" applyFont="1" applyAlignment="1">
      <alignment vertical="center"/>
    </xf>
    <xf numFmtId="0" fontId="21" fillId="0" borderId="0" xfId="5" applyFont="1" applyAlignment="1">
      <alignment horizontal="left" vertical="center"/>
    </xf>
    <xf numFmtId="170" fontId="22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23" fillId="0" borderId="0" xfId="4" applyFont="1" applyBorder="1" applyAlignment="1">
      <alignment horizontal="left" vertical="center"/>
    </xf>
    <xf numFmtId="0" fontId="23" fillId="0" borderId="0" xfId="4" applyFont="1" applyBorder="1" applyAlignment="1">
      <alignment horizontal="right" vertical="center"/>
    </xf>
    <xf numFmtId="169" fontId="12" fillId="0" borderId="8" xfId="4" applyNumberFormat="1" applyFont="1" applyBorder="1" applyAlignment="1">
      <alignment vertical="center"/>
    </xf>
    <xf numFmtId="169" fontId="11" fillId="0" borderId="8" xfId="4" applyNumberFormat="1" applyFont="1" applyBorder="1" applyAlignment="1">
      <alignment horizontal="right" vertical="center"/>
    </xf>
    <xf numFmtId="169" fontId="11" fillId="0" borderId="8" xfId="4" applyNumberFormat="1" applyFont="1" applyBorder="1" applyAlignment="1">
      <alignment vertical="center"/>
    </xf>
    <xf numFmtId="0" fontId="11" fillId="2" borderId="8" xfId="4" applyFont="1" applyFill="1" applyBorder="1" applyAlignment="1">
      <alignment vertical="center"/>
    </xf>
    <xf numFmtId="0" fontId="12" fillId="0" borderId="0" xfId="4" applyFont="1" applyBorder="1" applyAlignment="1">
      <alignment horizontal="left" vertical="center"/>
    </xf>
    <xf numFmtId="0" fontId="11" fillId="0" borderId="0" xfId="4" applyFont="1" applyBorder="1" applyAlignment="1">
      <alignment horizontal="right" vertical="center"/>
    </xf>
    <xf numFmtId="0" fontId="11" fillId="0" borderId="0" xfId="4" applyFont="1" applyBorder="1" applyAlignment="1">
      <alignment horizontal="left" vertical="center"/>
    </xf>
    <xf numFmtId="0" fontId="11" fillId="2" borderId="0" xfId="4" applyFont="1" applyFill="1" applyBorder="1" applyAlignment="1">
      <alignment vertical="center"/>
    </xf>
    <xf numFmtId="0" fontId="12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right" vertical="center"/>
    </xf>
    <xf numFmtId="0" fontId="11" fillId="0" borderId="1" xfId="4" applyFont="1" applyBorder="1" applyAlignment="1">
      <alignment horizontal="left" vertical="center"/>
    </xf>
    <xf numFmtId="0" fontId="11" fillId="2" borderId="1" xfId="4" applyFont="1" applyFill="1" applyBorder="1" applyAlignment="1">
      <alignment vertical="center"/>
    </xf>
    <xf numFmtId="0" fontId="12" fillId="0" borderId="8" xfId="4" applyFont="1" applyBorder="1" applyAlignment="1">
      <alignment horizontal="left" vertical="center" wrapText="1"/>
    </xf>
    <xf numFmtId="0" fontId="12" fillId="0" borderId="8" xfId="4" applyFont="1" applyBorder="1" applyAlignment="1">
      <alignment horizontal="left" vertical="center" indent="1"/>
    </xf>
    <xf numFmtId="0" fontId="16" fillId="0" borderId="8" xfId="4" applyFont="1" applyBorder="1" applyAlignment="1">
      <alignment horizontal="left" vertical="center" wrapText="1"/>
    </xf>
    <xf numFmtId="0" fontId="15" fillId="2" borderId="8" xfId="4" applyFont="1" applyFill="1" applyBorder="1" applyAlignment="1">
      <alignment vertical="center"/>
    </xf>
    <xf numFmtId="0" fontId="12" fillId="0" borderId="1" xfId="4" applyFont="1" applyBorder="1" applyAlignment="1">
      <alignment vertical="center"/>
    </xf>
    <xf numFmtId="0" fontId="11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vertical="center"/>
    </xf>
    <xf numFmtId="0" fontId="12" fillId="0" borderId="0" xfId="4" applyFont="1" applyBorder="1" applyAlignment="1">
      <alignment horizontal="left" vertical="center" wrapText="1"/>
    </xf>
    <xf numFmtId="0" fontId="12" fillId="0" borderId="0" xfId="4" applyFont="1" applyBorder="1" applyAlignment="1">
      <alignment horizontal="left" vertical="center" indent="1"/>
    </xf>
    <xf numFmtId="0" fontId="13" fillId="0" borderId="0" xfId="4" applyFont="1" applyBorder="1" applyAlignment="1">
      <alignment horizontal="left" vertical="center" wrapText="1"/>
    </xf>
    <xf numFmtId="0" fontId="12" fillId="3" borderId="5" xfId="4" applyFont="1" applyFill="1" applyBorder="1" applyAlignment="1">
      <alignment horizontal="left" vertical="center" wrapText="1" indent="1"/>
    </xf>
    <xf numFmtId="0" fontId="12" fillId="3" borderId="5" xfId="4" applyFont="1" applyFill="1" applyBorder="1" applyAlignment="1">
      <alignment horizontal="left" vertical="center" indent="1"/>
    </xf>
    <xf numFmtId="0" fontId="16" fillId="3" borderId="5" xfId="4" applyFont="1" applyFill="1" applyBorder="1" applyAlignment="1">
      <alignment horizontal="left" vertical="center" wrapText="1" indent="1"/>
    </xf>
    <xf numFmtId="169" fontId="24" fillId="0" borderId="0" xfId="4" applyNumberFormat="1" applyFont="1" applyBorder="1" applyAlignment="1">
      <alignment vertical="center"/>
    </xf>
    <xf numFmtId="0" fontId="24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left" vertical="center" indent="1"/>
    </xf>
    <xf numFmtId="0" fontId="11" fillId="3" borderId="9" xfId="4" applyFont="1" applyFill="1" applyBorder="1" applyAlignment="1">
      <alignment vertical="center"/>
    </xf>
    <xf numFmtId="0" fontId="24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left" vertical="center" indent="1"/>
    </xf>
    <xf numFmtId="0" fontId="11" fillId="3" borderId="0" xfId="4" applyFont="1" applyFill="1" applyBorder="1" applyAlignment="1">
      <alignment vertical="center"/>
    </xf>
    <xf numFmtId="0" fontId="24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left" vertical="center" indent="1"/>
    </xf>
    <xf numFmtId="0" fontId="11" fillId="3" borderId="10" xfId="4" applyFont="1" applyFill="1" applyBorder="1" applyAlignment="1">
      <alignment vertical="center"/>
    </xf>
    <xf numFmtId="0" fontId="15" fillId="3" borderId="0" xfId="4" applyFont="1" applyFill="1" applyAlignment="1">
      <alignment vertical="center"/>
    </xf>
    <xf numFmtId="0" fontId="11" fillId="3" borderId="0" xfId="4" applyFont="1" applyFill="1" applyAlignment="1">
      <alignment vertical="center"/>
    </xf>
    <xf numFmtId="0" fontId="12" fillId="3" borderId="0" xfId="4" applyFont="1" applyFill="1" applyBorder="1" applyAlignment="1">
      <alignment horizontal="left" vertical="center" wrapText="1" indent="1"/>
    </xf>
    <xf numFmtId="0" fontId="12" fillId="3" borderId="0" xfId="4" applyFont="1" applyFill="1" applyBorder="1" applyAlignment="1">
      <alignment horizontal="left" vertical="center" indent="1"/>
    </xf>
    <xf numFmtId="0" fontId="16" fillId="3" borderId="0" xfId="4" applyFont="1" applyFill="1" applyBorder="1" applyAlignment="1">
      <alignment horizontal="left" vertical="center" wrapText="1" indent="1"/>
    </xf>
    <xf numFmtId="0" fontId="12" fillId="2" borderId="8" xfId="4" applyFont="1" applyFill="1" applyBorder="1" applyAlignment="1">
      <alignment vertical="center"/>
    </xf>
    <xf numFmtId="0" fontId="13" fillId="0" borderId="8" xfId="4" applyFont="1" applyBorder="1" applyAlignment="1">
      <alignment horizontal="left" vertical="center" wrapText="1"/>
    </xf>
    <xf numFmtId="0" fontId="24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left" vertical="center" indent="1"/>
    </xf>
    <xf numFmtId="0" fontId="24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horizontal="left" vertical="center" indent="1"/>
    </xf>
    <xf numFmtId="0" fontId="24" fillId="0" borderId="1" xfId="4" applyFont="1" applyBorder="1" applyAlignment="1">
      <alignment vertical="center"/>
    </xf>
    <xf numFmtId="0" fontId="12" fillId="0" borderId="8" xfId="4" applyFont="1" applyBorder="1" applyAlignment="1">
      <alignment horizontal="left" vertical="center"/>
    </xf>
    <xf numFmtId="0" fontId="16" fillId="2" borderId="8" xfId="4" applyFont="1" applyFill="1" applyBorder="1" applyAlignment="1">
      <alignment vertical="center"/>
    </xf>
    <xf numFmtId="0" fontId="12" fillId="3" borderId="8" xfId="4" applyFont="1" applyFill="1" applyBorder="1" applyAlignment="1">
      <alignment horizontal="left" vertical="center" wrapText="1" indent="1"/>
    </xf>
    <xf numFmtId="0" fontId="12" fillId="3" borderId="8" xfId="4" applyFont="1" applyFill="1" applyBorder="1" applyAlignment="1">
      <alignment horizontal="left" vertical="center" indent="1"/>
    </xf>
    <xf numFmtId="0" fontId="16" fillId="3" borderId="8" xfId="4" applyFont="1" applyFill="1" applyBorder="1" applyAlignment="1">
      <alignment horizontal="left" vertical="center" wrapText="1" indent="1"/>
    </xf>
    <xf numFmtId="0" fontId="15" fillId="3" borderId="8" xfId="4" applyFont="1" applyFill="1" applyBorder="1" applyAlignment="1">
      <alignment vertical="center"/>
    </xf>
    <xf numFmtId="0" fontId="14" fillId="4" borderId="11" xfId="4" applyFont="1" applyFill="1" applyBorder="1" applyAlignment="1">
      <alignment horizontal="left" vertical="center" wrapText="1" indent="2"/>
    </xf>
    <xf numFmtId="0" fontId="25" fillId="4" borderId="11" xfId="4" applyFont="1" applyFill="1" applyBorder="1" applyAlignment="1">
      <alignment horizontal="left" vertical="center" indent="2"/>
    </xf>
    <xf numFmtId="0" fontId="16" fillId="4" borderId="11" xfId="4" applyFont="1" applyFill="1" applyBorder="1" applyAlignment="1">
      <alignment horizontal="left" vertical="center" wrapText="1" indent="2"/>
    </xf>
    <xf numFmtId="0" fontId="15" fillId="4" borderId="11" xfId="4" applyFont="1" applyFill="1" applyBorder="1" applyAlignment="1">
      <alignment vertical="center"/>
    </xf>
    <xf numFmtId="0" fontId="26" fillId="4" borderId="0" xfId="4" applyFont="1" applyFill="1" applyBorder="1" applyAlignment="1">
      <alignment horizontal="left" vertical="center" wrapText="1" indent="2"/>
    </xf>
    <xf numFmtId="0" fontId="27" fillId="4" borderId="0" xfId="4" applyFont="1" applyFill="1" applyBorder="1" applyAlignment="1">
      <alignment horizontal="right" vertical="center" indent="1"/>
    </xf>
    <xf numFmtId="0" fontId="27" fillId="4" borderId="0" xfId="4" applyFont="1" applyFill="1" applyBorder="1" applyAlignment="1">
      <alignment horizontal="left" vertical="center" indent="1"/>
    </xf>
    <xf numFmtId="0" fontId="27" fillId="4" borderId="0" xfId="4" applyFont="1" applyFill="1" applyBorder="1" applyAlignment="1">
      <alignment vertical="center"/>
    </xf>
    <xf numFmtId="0" fontId="26" fillId="4" borderId="1" xfId="4" applyFont="1" applyFill="1" applyBorder="1" applyAlignment="1">
      <alignment horizontal="left" vertical="center" wrapText="1" indent="2"/>
    </xf>
    <xf numFmtId="0" fontId="27" fillId="4" borderId="1" xfId="4" applyFont="1" applyFill="1" applyBorder="1" applyAlignment="1">
      <alignment horizontal="right" vertical="center" indent="1"/>
    </xf>
    <xf numFmtId="0" fontId="27" fillId="4" borderId="1" xfId="4" applyFont="1" applyFill="1" applyBorder="1" applyAlignment="1">
      <alignment horizontal="left" vertical="center" indent="1"/>
    </xf>
    <xf numFmtId="0" fontId="27" fillId="4" borderId="1" xfId="4" applyFont="1" applyFill="1" applyBorder="1" applyAlignment="1">
      <alignment vertical="center"/>
    </xf>
    <xf numFmtId="0" fontId="14" fillId="4" borderId="0" xfId="4" applyFont="1" applyFill="1" applyBorder="1" applyAlignment="1">
      <alignment horizontal="left" vertical="center" wrapText="1" indent="3"/>
    </xf>
    <xf numFmtId="0" fontId="25" fillId="4" borderId="0" xfId="4" applyFont="1" applyFill="1" applyBorder="1" applyAlignment="1">
      <alignment horizontal="left" vertical="center" indent="2"/>
    </xf>
    <xf numFmtId="0" fontId="16" fillId="4" borderId="0" xfId="4" applyFont="1" applyFill="1" applyBorder="1" applyAlignment="1">
      <alignment horizontal="left" vertical="center" wrapText="1" indent="3"/>
    </xf>
    <xf numFmtId="0" fontId="15" fillId="4" borderId="0" xfId="4" applyFont="1" applyFill="1" applyBorder="1" applyAlignment="1">
      <alignment vertical="center"/>
    </xf>
    <xf numFmtId="0" fontId="14" fillId="4" borderId="10" xfId="4" applyFont="1" applyFill="1" applyBorder="1" applyAlignment="1">
      <alignment horizontal="left" vertical="center" wrapText="1" indent="3"/>
    </xf>
    <xf numFmtId="0" fontId="15" fillId="4" borderId="10" xfId="4" applyFont="1" applyFill="1" applyBorder="1" applyAlignment="1">
      <alignment vertical="center"/>
    </xf>
    <xf numFmtId="0" fontId="26" fillId="4" borderId="12" xfId="4" applyFont="1" applyFill="1" applyBorder="1" applyAlignment="1">
      <alignment horizontal="left" vertical="center" wrapText="1" indent="2"/>
    </xf>
    <xf numFmtId="0" fontId="27" fillId="4" borderId="12" xfId="4" applyFont="1" applyFill="1" applyBorder="1" applyAlignment="1">
      <alignment horizontal="right" vertical="center" indent="1"/>
    </xf>
    <xf numFmtId="0" fontId="27" fillId="4" borderId="12" xfId="4" applyFont="1" applyFill="1" applyBorder="1" applyAlignment="1">
      <alignment horizontal="left" vertical="center" indent="1"/>
    </xf>
    <xf numFmtId="0" fontId="27" fillId="4" borderId="12" xfId="4" applyFont="1" applyFill="1" applyBorder="1" applyAlignment="1">
      <alignment vertical="center"/>
    </xf>
    <xf numFmtId="0" fontId="15" fillId="3" borderId="0" xfId="4" applyFont="1" applyFill="1" applyBorder="1" applyAlignment="1">
      <alignment vertical="center"/>
    </xf>
    <xf numFmtId="0" fontId="12" fillId="4" borderId="8" xfId="4" applyFont="1" applyFill="1" applyBorder="1" applyAlignment="1">
      <alignment horizontal="left" vertical="center" wrapText="1" indent="2"/>
    </xf>
    <xf numFmtId="0" fontId="12" fillId="4" borderId="8" xfId="4" applyFont="1" applyFill="1" applyBorder="1" applyAlignment="1">
      <alignment horizontal="left" vertical="center" indent="2"/>
    </xf>
    <xf numFmtId="0" fontId="16" fillId="4" borderId="8" xfId="4" applyFont="1" applyFill="1" applyBorder="1" applyAlignment="1">
      <alignment horizontal="left" vertical="center" wrapText="1" indent="2"/>
    </xf>
    <xf numFmtId="0" fontId="15" fillId="4" borderId="8" xfId="4" applyFont="1" applyFill="1" applyBorder="1" applyAlignment="1">
      <alignment vertical="center"/>
    </xf>
    <xf numFmtId="0" fontId="26" fillId="4" borderId="10" xfId="4" applyFont="1" applyFill="1" applyBorder="1" applyAlignment="1">
      <alignment horizontal="left" vertical="center" wrapText="1" indent="2"/>
    </xf>
    <xf numFmtId="0" fontId="11" fillId="4" borderId="10" xfId="4" applyFont="1" applyFill="1" applyBorder="1" applyAlignment="1">
      <alignment horizontal="right" vertical="center" indent="1"/>
    </xf>
    <xf numFmtId="0" fontId="11" fillId="4" borderId="10" xfId="4" applyFont="1" applyFill="1" applyBorder="1" applyAlignment="1">
      <alignment horizontal="left" vertical="center" indent="1"/>
    </xf>
    <xf numFmtId="0" fontId="11" fillId="4" borderId="10" xfId="4" applyFont="1" applyFill="1" applyBorder="1" applyAlignment="1">
      <alignment vertical="center"/>
    </xf>
    <xf numFmtId="0" fontId="28" fillId="4" borderId="0" xfId="4" applyFont="1" applyFill="1" applyBorder="1" applyAlignment="1">
      <alignment horizontal="left" vertical="center" wrapText="1" indent="3"/>
    </xf>
    <xf numFmtId="0" fontId="28" fillId="4" borderId="10" xfId="4" applyFont="1" applyFill="1" applyBorder="1" applyAlignment="1">
      <alignment horizontal="left" vertical="center" wrapText="1" indent="3"/>
    </xf>
    <xf numFmtId="0" fontId="27" fillId="4" borderId="10" xfId="4" applyFont="1" applyFill="1" applyBorder="1" applyAlignment="1">
      <alignment horizontal="right" vertical="center" indent="1"/>
    </xf>
    <xf numFmtId="0" fontId="27" fillId="4" borderId="10" xfId="4" applyFont="1" applyFill="1" applyBorder="1" applyAlignment="1">
      <alignment horizontal="left" vertical="center" indent="1"/>
    </xf>
    <xf numFmtId="0" fontId="27" fillId="4" borderId="10" xfId="4" applyFont="1" applyFill="1" applyBorder="1" applyAlignment="1">
      <alignment vertical="center"/>
    </xf>
    <xf numFmtId="0" fontId="28" fillId="4" borderId="1" xfId="4" applyFont="1" applyFill="1" applyBorder="1" applyAlignment="1">
      <alignment horizontal="left" vertical="center" wrapText="1" indent="3"/>
    </xf>
    <xf numFmtId="0" fontId="11" fillId="4" borderId="12" xfId="4" applyFont="1" applyFill="1" applyBorder="1" applyAlignment="1">
      <alignment horizontal="right" vertical="center" indent="1"/>
    </xf>
    <xf numFmtId="0" fontId="11" fillId="4" borderId="12" xfId="4" applyFont="1" applyFill="1" applyBorder="1" applyAlignment="1">
      <alignment horizontal="left" vertical="center" indent="1"/>
    </xf>
    <xf numFmtId="0" fontId="11" fillId="4" borderId="12" xfId="4" applyFont="1" applyFill="1" applyBorder="1" applyAlignment="1">
      <alignment vertical="center"/>
    </xf>
    <xf numFmtId="0" fontId="24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left" vertical="center" indent="1"/>
    </xf>
    <xf numFmtId="0" fontId="11" fillId="3" borderId="1" xfId="4" applyFont="1" applyFill="1" applyBorder="1" applyAlignment="1">
      <alignment vertical="center"/>
    </xf>
    <xf numFmtId="0" fontId="28" fillId="4" borderId="12" xfId="4" applyFont="1" applyFill="1" applyBorder="1" applyAlignment="1">
      <alignment horizontal="left" vertical="center" wrapText="1" indent="3"/>
    </xf>
    <xf numFmtId="0" fontId="24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left" vertical="center" indent="1"/>
    </xf>
    <xf numFmtId="0" fontId="11" fillId="3" borderId="12" xfId="4" applyFont="1" applyFill="1" applyBorder="1" applyAlignment="1">
      <alignment vertical="center"/>
    </xf>
    <xf numFmtId="0" fontId="14" fillId="3" borderId="0" xfId="4" applyFont="1" applyFill="1" applyBorder="1" applyAlignment="1">
      <alignment horizontal="left" vertical="center" wrapText="1" indent="1"/>
    </xf>
    <xf numFmtId="0" fontId="25" fillId="0" borderId="0" xfId="4" applyFont="1" applyBorder="1" applyAlignment="1">
      <alignment horizontal="left" vertical="center" indent="2"/>
    </xf>
    <xf numFmtId="0" fontId="16" fillId="0" borderId="0" xfId="4" applyFont="1" applyBorder="1" applyAlignment="1">
      <alignment horizontal="left" vertical="center" wrapText="1" indent="3"/>
    </xf>
    <xf numFmtId="0" fontId="29" fillId="0" borderId="0" xfId="4" applyFont="1" applyAlignment="1">
      <alignment vertical="center"/>
    </xf>
    <xf numFmtId="0" fontId="15" fillId="0" borderId="0" xfId="4" applyFont="1" applyAlignment="1">
      <alignment vertical="center"/>
    </xf>
    <xf numFmtId="1" fontId="15" fillId="0" borderId="8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Alignment="1">
      <alignment vertical="center"/>
    </xf>
    <xf numFmtId="1" fontId="29" fillId="0" borderId="0" xfId="4" applyNumberFormat="1" applyFont="1" applyFill="1" applyBorder="1" applyAlignment="1">
      <alignment vertical="center"/>
    </xf>
    <xf numFmtId="1" fontId="15" fillId="0" borderId="1" xfId="4" applyNumberFormat="1" applyFont="1" applyFill="1" applyBorder="1" applyAlignment="1">
      <alignment vertical="center"/>
    </xf>
    <xf numFmtId="10" fontId="15" fillId="0" borderId="8" xfId="1" applyNumberFormat="1" applyFont="1" applyFill="1" applyBorder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0" fontId="15" fillId="0" borderId="0" xfId="5" applyFont="1" applyFill="1"/>
    <xf numFmtId="0" fontId="31" fillId="0" borderId="0" xfId="5" applyFont="1" applyFill="1" applyBorder="1"/>
    <xf numFmtId="0" fontId="15" fillId="0" borderId="8" xfId="5" applyFont="1" applyFill="1" applyBorder="1" applyAlignment="1">
      <alignment horizontal="center" vertical="center" textRotation="90"/>
    </xf>
    <xf numFmtId="0" fontId="15" fillId="0" borderId="8" xfId="5" applyFont="1" applyFill="1" applyBorder="1"/>
    <xf numFmtId="0" fontId="15" fillId="0" borderId="8" xfId="5" applyFont="1" applyFill="1" applyBorder="1" applyAlignment="1"/>
    <xf numFmtId="3" fontId="15" fillId="0" borderId="8" xfId="5" applyNumberFormat="1" applyFont="1" applyFill="1" applyBorder="1"/>
    <xf numFmtId="0" fontId="15" fillId="0" borderId="0" xfId="5" applyFont="1" applyFill="1" applyBorder="1" applyAlignment="1">
      <alignment horizontal="center" vertical="center" textRotation="90"/>
    </xf>
    <xf numFmtId="0" fontId="15" fillId="0" borderId="0" xfId="5" applyFont="1" applyFill="1" applyBorder="1"/>
    <xf numFmtId="0" fontId="15" fillId="0" borderId="0" xfId="5" applyFont="1" applyFill="1" applyBorder="1" applyAlignment="1"/>
    <xf numFmtId="3" fontId="15" fillId="0" borderId="0" xfId="5" applyNumberFormat="1" applyFont="1" applyFill="1" applyBorder="1"/>
    <xf numFmtId="0" fontId="15" fillId="0" borderId="1" xfId="5" applyFont="1" applyFill="1" applyBorder="1" applyAlignment="1">
      <alignment horizontal="center" vertical="center" textRotation="90"/>
    </xf>
    <xf numFmtId="0" fontId="15" fillId="0" borderId="1" xfId="5" applyFont="1" applyFill="1" applyBorder="1"/>
    <xf numFmtId="0" fontId="15" fillId="0" borderId="1" xfId="5" applyFont="1" applyFill="1" applyBorder="1" applyAlignment="1"/>
    <xf numFmtId="3" fontId="15" fillId="0" borderId="1" xfId="5" applyNumberFormat="1" applyFont="1" applyFill="1" applyBorder="1"/>
    <xf numFmtId="3" fontId="15" fillId="0" borderId="0" xfId="5" applyNumberFormat="1" applyFont="1" applyFill="1"/>
    <xf numFmtId="0" fontId="31" fillId="0" borderId="1" xfId="5" applyFont="1" applyFill="1" applyBorder="1"/>
    <xf numFmtId="0" fontId="31" fillId="0" borderId="1" xfId="5" applyFont="1" applyFill="1" applyBorder="1" applyAlignment="1"/>
    <xf numFmtId="3" fontId="31" fillId="0" borderId="1" xfId="5" applyNumberFormat="1" applyFont="1" applyFill="1" applyBorder="1"/>
    <xf numFmtId="0" fontId="15" fillId="0" borderId="0" xfId="5" applyFont="1" applyFill="1" applyAlignment="1">
      <alignment wrapText="1"/>
    </xf>
    <xf numFmtId="0" fontId="31" fillId="0" borderId="1" xfId="5" applyFont="1" applyFill="1" applyBorder="1" applyAlignment="1">
      <alignment wrapText="1"/>
    </xf>
    <xf numFmtId="3" fontId="31" fillId="0" borderId="0" xfId="5" applyNumberFormat="1" applyFont="1" applyFill="1"/>
    <xf numFmtId="0" fontId="15" fillId="0" borderId="0" xfId="4" applyFont="1" applyFill="1" applyBorder="1" applyAlignment="1">
      <alignment vertical="center"/>
    </xf>
    <xf numFmtId="0" fontId="15" fillId="0" borderId="0" xfId="4" applyFont="1" applyFill="1" applyAlignment="1">
      <alignment vertical="center"/>
    </xf>
    <xf numFmtId="169" fontId="15" fillId="0" borderId="8" xfId="4" applyNumberFormat="1" applyFont="1" applyFill="1" applyBorder="1" applyAlignment="1">
      <alignment vertical="center"/>
    </xf>
    <xf numFmtId="169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horizontal="left" vertical="center" wrapText="1" indent="1"/>
    </xf>
    <xf numFmtId="0" fontId="29" fillId="0" borderId="0" xfId="4" applyFont="1" applyFill="1" applyBorder="1" applyAlignment="1">
      <alignment horizontal="left" vertical="center" wrapText="1" indent="3"/>
    </xf>
    <xf numFmtId="0" fontId="15" fillId="0" borderId="0" xfId="4" applyFont="1" applyFill="1" applyBorder="1" applyAlignment="1">
      <alignment horizontal="left" vertical="center" indent="2"/>
    </xf>
    <xf numFmtId="167" fontId="15" fillId="0" borderId="0" xfId="4" applyNumberFormat="1" applyFont="1" applyFill="1" applyAlignment="1">
      <alignment vertical="center"/>
    </xf>
    <xf numFmtId="167" fontId="15" fillId="0" borderId="1" xfId="4" applyNumberFormat="1" applyFont="1" applyFill="1" applyBorder="1" applyAlignment="1">
      <alignment vertical="center"/>
    </xf>
    <xf numFmtId="0" fontId="29" fillId="0" borderId="0" xfId="4" applyFont="1" applyFill="1" applyBorder="1" applyAlignment="1">
      <alignment horizontal="left" vertical="center" wrapText="1" indent="4"/>
    </xf>
    <xf numFmtId="0" fontId="15" fillId="0" borderId="0" xfId="4" applyFont="1" applyFill="1" applyBorder="1" applyAlignment="1">
      <alignment horizontal="left" vertical="center" wrapText="1" indent="1"/>
    </xf>
    <xf numFmtId="0" fontId="15" fillId="0" borderId="0" xfId="4" applyFont="1" applyFill="1" applyBorder="1" applyAlignment="1">
      <alignment horizontal="left" vertical="center" wrapText="1" indent="2"/>
    </xf>
    <xf numFmtId="0" fontId="29" fillId="0" borderId="0" xfId="4" applyFont="1" applyFill="1" applyBorder="1" applyAlignment="1">
      <alignment horizontal="left" vertical="center" wrapText="1" indent="5"/>
    </xf>
    <xf numFmtId="0" fontId="31" fillId="5" borderId="2" xfId="5" applyFont="1" applyFill="1" applyBorder="1"/>
    <xf numFmtId="0" fontId="31" fillId="5" borderId="2" xfId="4" applyFont="1" applyFill="1" applyBorder="1" applyAlignment="1">
      <alignment horizontal="right" vertical="center"/>
    </xf>
    <xf numFmtId="0" fontId="15" fillId="0" borderId="1" xfId="4" applyFont="1" applyFill="1" applyBorder="1" applyAlignment="1">
      <alignment horizontal="left" vertical="center"/>
    </xf>
    <xf numFmtId="168" fontId="15" fillId="0" borderId="1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/>
    </xf>
    <xf numFmtId="164" fontId="15" fillId="0" borderId="0" xfId="8" applyFont="1" applyFill="1" applyBorder="1" applyAlignment="1">
      <alignment vertical="center"/>
    </xf>
    <xf numFmtId="1" fontId="31" fillId="5" borderId="2" xfId="4" applyNumberFormat="1" applyFont="1" applyFill="1" applyBorder="1" applyAlignment="1">
      <alignment horizontal="right" vertical="center"/>
    </xf>
    <xf numFmtId="0" fontId="31" fillId="5" borderId="2" xfId="4" applyFont="1" applyFill="1" applyBorder="1" applyAlignment="1">
      <alignment horizontal="left" vertical="center"/>
    </xf>
    <xf numFmtId="1" fontId="15" fillId="5" borderId="2" xfId="4" applyNumberFormat="1" applyFont="1" applyFill="1" applyBorder="1" applyAlignment="1">
      <alignment vertical="center"/>
    </xf>
    <xf numFmtId="167" fontId="15" fillId="5" borderId="2" xfId="4" applyNumberFormat="1" applyFont="1" applyFill="1" applyBorder="1" applyAlignment="1">
      <alignment vertical="center"/>
    </xf>
    <xf numFmtId="0" fontId="15" fillId="0" borderId="6" xfId="4" applyFont="1" applyFill="1" applyBorder="1" applyAlignment="1">
      <alignment horizontal="left" vertical="center" wrapText="1" indent="1"/>
    </xf>
    <xf numFmtId="1" fontId="15" fillId="0" borderId="6" xfId="4" applyNumberFormat="1" applyFont="1" applyFill="1" applyBorder="1" applyAlignment="1">
      <alignment vertical="center"/>
    </xf>
    <xf numFmtId="167" fontId="15" fillId="0" borderId="6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1"/>
    </xf>
    <xf numFmtId="1" fontId="15" fillId="0" borderId="4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2"/>
    </xf>
    <xf numFmtId="0" fontId="15" fillId="0" borderId="4" xfId="4" applyFont="1" applyFill="1" applyBorder="1" applyAlignment="1">
      <alignment horizontal="left" vertical="center" wrapText="1" indent="3"/>
    </xf>
    <xf numFmtId="0" fontId="15" fillId="0" borderId="3" xfId="4" applyFont="1" applyFill="1" applyBorder="1" applyAlignment="1">
      <alignment horizontal="left" vertical="center" wrapText="1" indent="2"/>
    </xf>
    <xf numFmtId="1" fontId="15" fillId="0" borderId="3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wrapText="1" indent="2"/>
    </xf>
    <xf numFmtId="1" fontId="15" fillId="0" borderId="7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6" fontId="15" fillId="0" borderId="0" xfId="4" applyNumberFormat="1" applyFont="1" applyFill="1" applyBorder="1" applyAlignment="1">
      <alignment vertical="center"/>
    </xf>
    <xf numFmtId="166" fontId="15" fillId="0" borderId="8" xfId="4" applyNumberFormat="1" applyFont="1" applyFill="1" applyBorder="1" applyAlignment="1">
      <alignment vertical="center"/>
    </xf>
    <xf numFmtId="166" fontId="15" fillId="0" borderId="0" xfId="4" applyNumberFormat="1" applyFont="1" applyFill="1" applyAlignment="1">
      <alignment vertical="center"/>
    </xf>
    <xf numFmtId="0" fontId="15" fillId="0" borderId="8" xfId="4" applyFont="1" applyFill="1" applyBorder="1" applyAlignment="1">
      <alignment horizontal="left" vertical="center"/>
    </xf>
    <xf numFmtId="166" fontId="15" fillId="0" borderId="1" xfId="4" applyNumberFormat="1" applyFont="1" applyFill="1" applyBorder="1" applyAlignment="1">
      <alignment vertical="center"/>
    </xf>
    <xf numFmtId="166" fontId="15" fillId="0" borderId="4" xfId="4" applyNumberFormat="1" applyFont="1" applyFill="1" applyBorder="1" applyAlignment="1">
      <alignment vertical="center"/>
    </xf>
    <xf numFmtId="166" fontId="15" fillId="0" borderId="3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wrapText="1" indent="3"/>
    </xf>
    <xf numFmtId="0" fontId="15" fillId="0" borderId="1" xfId="4" applyFont="1" applyFill="1" applyBorder="1" applyAlignment="1">
      <alignment horizontal="left" vertical="center" wrapText="1" indent="2"/>
    </xf>
    <xf numFmtId="10" fontId="15" fillId="0" borderId="1" xfId="1" applyNumberFormat="1" applyFont="1" applyFill="1" applyBorder="1" applyAlignment="1">
      <alignment vertical="center"/>
    </xf>
    <xf numFmtId="0" fontId="29" fillId="0" borderId="1" xfId="4" applyFont="1" applyFill="1" applyBorder="1" applyAlignment="1">
      <alignment horizontal="left" vertical="center"/>
    </xf>
    <xf numFmtId="169" fontId="29" fillId="0" borderId="13" xfId="4" applyNumberFormat="1" applyFont="1" applyFill="1" applyBorder="1" applyAlignment="1">
      <alignment vertical="center"/>
    </xf>
    <xf numFmtId="1" fontId="15" fillId="0" borderId="13" xfId="4" applyNumberFormat="1" applyFont="1" applyFill="1" applyBorder="1" applyAlignment="1">
      <alignment vertical="center"/>
    </xf>
    <xf numFmtId="165" fontId="29" fillId="0" borderId="13" xfId="4" applyNumberFormat="1" applyFont="1" applyFill="1" applyBorder="1" applyAlignment="1">
      <alignment vertical="center"/>
    </xf>
    <xf numFmtId="165" fontId="29" fillId="0" borderId="1" xfId="4" applyNumberFormat="1" applyFont="1" applyFill="1" applyBorder="1" applyAlignment="1">
      <alignment vertical="center"/>
    </xf>
    <xf numFmtId="0" fontId="10" fillId="0" borderId="0" xfId="5" applyFont="1" applyAlignment="1">
      <alignment horizontal="center" vertical="center"/>
    </xf>
    <xf numFmtId="0" fontId="15" fillId="0" borderId="8" xfId="5" applyFont="1" applyFill="1" applyBorder="1" applyAlignment="1">
      <alignment horizontal="center" vertical="center" textRotation="90"/>
    </xf>
    <xf numFmtId="0" fontId="15" fillId="0" borderId="0" xfId="5" applyFont="1" applyFill="1" applyBorder="1" applyAlignment="1">
      <alignment horizontal="center" vertical="center" textRotation="90"/>
    </xf>
    <xf numFmtId="0" fontId="15" fillId="0" borderId="1" xfId="5" applyFont="1" applyFill="1" applyBorder="1" applyAlignment="1">
      <alignment horizontal="center" vertical="center" textRotation="90"/>
    </xf>
  </cellXfs>
  <cellStyles count="11">
    <cellStyle name="Comma" xfId="8" builtinId="3"/>
    <cellStyle name="Comma 2" xfId="3"/>
    <cellStyle name="Comma 3" xfId="9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  <cellStyle name="Percent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3" customWidth="1"/>
    <col min="2" max="2" width="9.7109375" style="14" customWidth="1"/>
    <col min="3" max="3" width="107.42578125" style="12" customWidth="1"/>
    <col min="4" max="4" width="44.7109375" style="12" customWidth="1"/>
    <col min="5" max="6" width="9.7109375" style="12" customWidth="1"/>
    <col min="7" max="16384" width="9.140625" style="12"/>
  </cols>
  <sheetData>
    <row r="9" spans="1:10" ht="30" x14ac:dyDescent="0.25">
      <c r="A9" s="9"/>
      <c r="B9" s="10" t="s">
        <v>28</v>
      </c>
      <c r="C9" s="11"/>
      <c r="D9" s="11"/>
      <c r="E9" s="11"/>
      <c r="F9" s="11"/>
    </row>
    <row r="10" spans="1:10" hidden="1" x14ac:dyDescent="0.25"/>
    <row r="11" spans="1:10" hidden="1" x14ac:dyDescent="0.25">
      <c r="B11" s="13"/>
      <c r="C11" s="13"/>
    </row>
    <row r="12" spans="1:10" ht="11.25" hidden="1" customHeight="1" x14ac:dyDescent="0.25">
      <c r="B12" s="13"/>
      <c r="C12" s="13"/>
    </row>
    <row r="13" spans="1:10" s="13" customFormat="1" ht="11.25" hidden="1" customHeight="1" x14ac:dyDescent="0.25">
      <c r="D13" s="12"/>
      <c r="E13" s="12"/>
      <c r="F13" s="12"/>
      <c r="G13" s="12"/>
      <c r="H13" s="12"/>
      <c r="I13" s="12"/>
      <c r="J13" s="12"/>
    </row>
    <row r="14" spans="1:10" s="13" customFormat="1" ht="12.75" customHeight="1" x14ac:dyDescent="0.25">
      <c r="D14" s="12"/>
      <c r="E14" s="12"/>
      <c r="F14" s="12"/>
      <c r="G14" s="12"/>
      <c r="H14" s="12"/>
      <c r="I14" s="12"/>
      <c r="J14" s="12"/>
    </row>
    <row r="15" spans="1:10" s="13" customFormat="1" ht="12.75" customHeight="1" x14ac:dyDescent="0.25">
      <c r="D15" s="12"/>
      <c r="E15" s="12"/>
      <c r="F15" s="12"/>
      <c r="G15" s="12"/>
      <c r="H15" s="12"/>
      <c r="I15" s="12"/>
      <c r="J15" s="12"/>
    </row>
    <row r="16" spans="1:10" s="13" customFormat="1" ht="12.75" customHeight="1" x14ac:dyDescent="0.25">
      <c r="D16" s="12"/>
      <c r="E16" s="12"/>
      <c r="F16" s="12"/>
      <c r="G16" s="12"/>
      <c r="H16" s="12"/>
      <c r="I16" s="12"/>
      <c r="J16" s="12"/>
    </row>
    <row r="17" spans="1:10" s="13" customFormat="1" ht="12.75" customHeight="1" x14ac:dyDescent="0.25">
      <c r="D17" s="12"/>
      <c r="E17" s="12"/>
      <c r="F17" s="12"/>
      <c r="G17" s="12"/>
      <c r="H17" s="12"/>
      <c r="I17" s="12"/>
      <c r="J17" s="12"/>
    </row>
    <row r="18" spans="1:10" s="13" customFormat="1" ht="12.75" customHeight="1" x14ac:dyDescent="0.25">
      <c r="D18" s="12"/>
      <c r="E18" s="12"/>
      <c r="F18" s="12"/>
      <c r="G18" s="12"/>
      <c r="H18" s="12"/>
      <c r="I18" s="12"/>
      <c r="J18" s="12"/>
    </row>
    <row r="19" spans="1:10" s="13" customFormat="1" x14ac:dyDescent="0.25">
      <c r="D19" s="12"/>
      <c r="E19" s="12"/>
      <c r="F19" s="12"/>
      <c r="G19" s="12"/>
      <c r="H19" s="12"/>
      <c r="I19" s="12"/>
      <c r="J19" s="12"/>
    </row>
    <row r="20" spans="1:10" s="13" customFormat="1" ht="11.25" customHeight="1" x14ac:dyDescent="0.25">
      <c r="D20" s="12"/>
      <c r="E20" s="12"/>
      <c r="F20" s="12"/>
      <c r="G20" s="12"/>
      <c r="H20" s="12"/>
      <c r="I20" s="12"/>
      <c r="J20" s="12"/>
    </row>
    <row r="21" spans="1:10" s="13" customFormat="1" ht="11.25" customHeight="1" x14ac:dyDescent="0.25">
      <c r="D21" s="12"/>
      <c r="E21" s="12"/>
      <c r="F21" s="12"/>
      <c r="G21" s="12"/>
      <c r="H21" s="12"/>
      <c r="I21" s="12"/>
      <c r="J21" s="12"/>
    </row>
    <row r="22" spans="1:10" s="13" customFormat="1" ht="11.25" customHeight="1" x14ac:dyDescent="0.25">
      <c r="B22" s="14"/>
      <c r="C22" s="12"/>
      <c r="D22" s="12"/>
      <c r="E22" s="12"/>
      <c r="F22" s="12"/>
      <c r="G22" s="12"/>
      <c r="H22" s="12"/>
      <c r="I22" s="12"/>
      <c r="J22" s="12"/>
    </row>
    <row r="23" spans="1:10" s="13" customFormat="1" ht="27.75" x14ac:dyDescent="0.25">
      <c r="B23" s="15"/>
      <c r="C23" s="16" t="s">
        <v>280</v>
      </c>
      <c r="D23" s="17"/>
      <c r="E23" s="12"/>
      <c r="F23" s="12"/>
      <c r="G23" s="12"/>
      <c r="H23" s="12"/>
      <c r="I23" s="12"/>
      <c r="J23" s="12"/>
    </row>
    <row r="24" spans="1:10" s="13" customFormat="1" ht="11.25" customHeight="1" x14ac:dyDescent="0.25">
      <c r="B24" s="14"/>
      <c r="C24" s="12"/>
      <c r="D24" s="12"/>
      <c r="E24" s="12"/>
      <c r="F24" s="12"/>
      <c r="G24" s="12"/>
      <c r="H24" s="12"/>
      <c r="I24" s="12"/>
      <c r="J24" s="12"/>
    </row>
    <row r="25" spans="1:10" s="13" customFormat="1" ht="13.5" customHeight="1" x14ac:dyDescent="0.25">
      <c r="B25" s="14"/>
      <c r="C25" s="12"/>
      <c r="D25" s="12"/>
      <c r="E25" s="12"/>
      <c r="F25" s="12"/>
      <c r="G25" s="12"/>
      <c r="H25" s="12"/>
      <c r="I25" s="12"/>
      <c r="J25" s="12"/>
    </row>
    <row r="26" spans="1:10" s="13" customFormat="1" ht="10.5" customHeight="1" x14ac:dyDescent="0.25">
      <c r="B26" s="14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</row>
    <row r="28" spans="1:10" s="13" customFormat="1" ht="11.25" customHeight="1" x14ac:dyDescent="0.25">
      <c r="B28" s="14"/>
      <c r="C28" s="12"/>
      <c r="D28" s="12"/>
      <c r="E28" s="12"/>
      <c r="F28" s="12"/>
      <c r="G28" s="12"/>
      <c r="H28" s="12"/>
      <c r="I28" s="12"/>
      <c r="J28" s="12"/>
    </row>
    <row r="29" spans="1:10" s="13" customFormat="1" x14ac:dyDescent="0.25">
      <c r="B29" s="14"/>
      <c r="C29" s="12"/>
      <c r="D29" s="12"/>
      <c r="E29" s="12"/>
      <c r="F29" s="12"/>
      <c r="G29" s="12"/>
      <c r="H29" s="12"/>
      <c r="I29" s="12"/>
      <c r="J29" s="12"/>
    </row>
    <row r="30" spans="1:10" s="13" customFormat="1" ht="27.75" x14ac:dyDescent="0.25">
      <c r="B30" s="14"/>
      <c r="C30" s="18" t="s">
        <v>270</v>
      </c>
      <c r="D30" s="12"/>
      <c r="E30" s="12"/>
      <c r="F30" s="12"/>
      <c r="G30" s="12"/>
      <c r="H30" s="12"/>
      <c r="I30" s="12"/>
      <c r="J30" s="12"/>
    </row>
    <row r="31" spans="1:10" s="13" customFormat="1" ht="11.25" customHeight="1" x14ac:dyDescent="0.25">
      <c r="B31" s="14"/>
      <c r="C31" s="19"/>
      <c r="D31" s="12"/>
      <c r="E31" s="12"/>
      <c r="F31" s="12"/>
      <c r="G31" s="12"/>
      <c r="H31" s="12"/>
      <c r="I31" s="12"/>
      <c r="J31" s="12"/>
    </row>
    <row r="32" spans="1:10" s="13" customFormat="1" ht="11.25" customHeight="1" x14ac:dyDescent="0.25">
      <c r="B32" s="14"/>
      <c r="C32" s="19"/>
      <c r="D32" s="12"/>
      <c r="E32" s="12"/>
      <c r="F32" s="12"/>
      <c r="G32" s="12"/>
      <c r="H32" s="12"/>
      <c r="I32" s="12"/>
      <c r="J32" s="12"/>
    </row>
    <row r="33" spans="1:12" s="13" customFormat="1" ht="11.25" customHeight="1" x14ac:dyDescent="0.25">
      <c r="B33" s="14"/>
      <c r="C33" s="12"/>
      <c r="D33" s="12"/>
      <c r="E33" s="12"/>
      <c r="F33" s="12"/>
      <c r="G33" s="12"/>
      <c r="H33" s="12"/>
      <c r="I33" s="12"/>
      <c r="J33" s="12"/>
    </row>
    <row r="34" spans="1:12" s="13" customFormat="1" ht="11.25" customHeight="1" x14ac:dyDescent="0.25">
      <c r="B34" s="14"/>
      <c r="C34" s="12"/>
      <c r="D34" s="12"/>
      <c r="E34" s="12"/>
      <c r="F34" s="12"/>
      <c r="G34" s="12"/>
      <c r="H34" s="12"/>
      <c r="I34" s="12"/>
      <c r="J34" s="12"/>
    </row>
    <row r="35" spans="1:12" s="13" customFormat="1" ht="11.25" customHeight="1" x14ac:dyDescent="0.25">
      <c r="B35" s="14"/>
      <c r="C35" s="12"/>
      <c r="D35" s="12"/>
      <c r="E35" s="12"/>
      <c r="F35" s="12"/>
      <c r="G35" s="12"/>
      <c r="H35" s="12"/>
      <c r="I35" s="12"/>
      <c r="J35" s="12"/>
    </row>
    <row r="36" spans="1:12" s="13" customFormat="1" ht="13.5" customHeight="1" x14ac:dyDescent="0.25">
      <c r="B36" s="14"/>
      <c r="C36" s="12"/>
      <c r="D36" s="12"/>
      <c r="E36" s="12"/>
      <c r="F36" s="12"/>
      <c r="G36" s="12"/>
      <c r="H36" s="12"/>
      <c r="I36" s="12"/>
      <c r="J36" s="12"/>
    </row>
    <row r="37" spans="1:12" s="13" customFormat="1" ht="10.5" customHeight="1" x14ac:dyDescent="0.25">
      <c r="B37" s="14"/>
      <c r="C37" s="12"/>
      <c r="D37" s="12"/>
      <c r="E37" s="12"/>
      <c r="F37" s="12"/>
      <c r="G37" s="12"/>
      <c r="H37" s="12"/>
      <c r="I37" s="12"/>
      <c r="J37" s="12"/>
    </row>
    <row r="38" spans="1:12" x14ac:dyDescent="0.25">
      <c r="A38" s="12"/>
    </row>
    <row r="39" spans="1:12" s="13" customFormat="1" ht="12.75" customHeight="1" x14ac:dyDescent="0.25">
      <c r="B39" s="14"/>
      <c r="C39" s="12"/>
      <c r="E39" s="12"/>
      <c r="F39" s="12"/>
      <c r="G39" s="12"/>
      <c r="H39" s="12"/>
      <c r="I39" s="12"/>
      <c r="J39" s="12"/>
    </row>
    <row r="40" spans="1:12" s="13" customFormat="1" x14ac:dyDescent="0.25">
      <c r="B40" s="14"/>
      <c r="C40" s="12"/>
      <c r="E40" s="12"/>
      <c r="F40" s="12"/>
      <c r="G40" s="12"/>
      <c r="H40" s="12"/>
      <c r="I40" s="12"/>
      <c r="J40" s="12"/>
    </row>
    <row r="41" spans="1:12" s="13" customFormat="1" x14ac:dyDescent="0.25">
      <c r="B41" s="14"/>
      <c r="C41" s="12"/>
      <c r="D41" s="12"/>
      <c r="E41" s="12"/>
      <c r="F41" s="12"/>
      <c r="G41" s="12"/>
      <c r="H41" s="12"/>
      <c r="I41" s="12"/>
      <c r="J41" s="12"/>
    </row>
    <row r="42" spans="1:12" s="13" customFormat="1" ht="12.75" customHeight="1" x14ac:dyDescent="0.25">
      <c r="B42" s="14"/>
      <c r="C42" s="12"/>
      <c r="D42" s="12"/>
      <c r="E42" s="12"/>
      <c r="F42" s="12"/>
      <c r="G42" s="12"/>
      <c r="H42" s="12"/>
      <c r="I42" s="12"/>
      <c r="J42" s="12"/>
    </row>
    <row r="43" spans="1:12" ht="20.25" x14ac:dyDescent="0.25">
      <c r="D43" s="20" t="s">
        <v>281</v>
      </c>
    </row>
    <row r="44" spans="1:12" x14ac:dyDescent="0.25">
      <c r="A44" s="12"/>
      <c r="B44" s="12"/>
    </row>
    <row r="45" spans="1:12" ht="18" x14ac:dyDescent="0.25">
      <c r="A45" s="12"/>
      <c r="B45" s="12"/>
      <c r="D45" s="21">
        <v>43297.732476851852</v>
      </c>
    </row>
    <row r="46" spans="1:12" ht="12.75" x14ac:dyDescent="0.25">
      <c r="A46" s="12"/>
      <c r="B46" s="12"/>
      <c r="G46" s="22"/>
      <c r="H46" s="22"/>
      <c r="I46" s="22"/>
      <c r="J46" s="22"/>
      <c r="K46" s="22"/>
      <c r="L46" s="22"/>
    </row>
    <row r="47" spans="1:12" x14ac:dyDescent="0.25">
      <c r="A47" s="12"/>
      <c r="B47" s="12"/>
    </row>
    <row r="48" spans="1:12" x14ac:dyDescent="0.25">
      <c r="A48" s="12"/>
      <c r="B48" s="12"/>
    </row>
    <row r="49" spans="1:12" ht="15" x14ac:dyDescent="0.25">
      <c r="B49" s="23" t="s">
        <v>35</v>
      </c>
    </row>
    <row r="50" spans="1:12" ht="15" x14ac:dyDescent="0.25">
      <c r="B50" s="23"/>
    </row>
    <row r="51" spans="1:12" ht="15" x14ac:dyDescent="0.25">
      <c r="A51" s="22"/>
      <c r="B51" s="23" t="s">
        <v>29</v>
      </c>
      <c r="C51" s="22"/>
      <c r="D51" s="22"/>
      <c r="E51" s="22"/>
      <c r="F51" s="22"/>
    </row>
    <row r="52" spans="1:12" ht="15" x14ac:dyDescent="0.25">
      <c r="B52" s="23"/>
    </row>
    <row r="53" spans="1:12" ht="15" x14ac:dyDescent="0.25">
      <c r="B53" s="23" t="s">
        <v>282</v>
      </c>
    </row>
    <row r="54" spans="1:12" ht="15" x14ac:dyDescent="0.25">
      <c r="B54" s="23" t="s">
        <v>30</v>
      </c>
    </row>
    <row r="55" spans="1:12" ht="12.75" x14ac:dyDescent="0.25">
      <c r="B55" s="13"/>
      <c r="G55" s="22"/>
      <c r="H55" s="22"/>
      <c r="I55" s="22"/>
      <c r="J55" s="22"/>
      <c r="K55" s="22"/>
      <c r="L55" s="22"/>
    </row>
    <row r="56" spans="1:12" ht="15" x14ac:dyDescent="0.25">
      <c r="B56" s="23" t="s">
        <v>31</v>
      </c>
    </row>
    <row r="57" spans="1:12" ht="15" x14ac:dyDescent="0.25">
      <c r="B57" s="23" t="s">
        <v>32</v>
      </c>
    </row>
    <row r="62" spans="1:12" ht="12.75" x14ac:dyDescent="0.25">
      <c r="A62" s="22" t="s">
        <v>33</v>
      </c>
      <c r="B62" s="24"/>
      <c r="C62" s="219" t="s">
        <v>36</v>
      </c>
      <c r="D62" s="219"/>
      <c r="E62" s="25"/>
      <c r="F62" s="25" t="s">
        <v>34</v>
      </c>
    </row>
    <row r="65" spans="1:10" s="13" customFormat="1" ht="11.25" customHeight="1" x14ac:dyDescent="0.25">
      <c r="B65" s="14"/>
      <c r="C65" s="12"/>
      <c r="D65" s="12"/>
      <c r="E65" s="12"/>
      <c r="F65" s="12"/>
      <c r="G65" s="12"/>
      <c r="H65" s="12"/>
      <c r="I65" s="12"/>
      <c r="J65" s="12"/>
    </row>
    <row r="69" spans="1:10" x14ac:dyDescent="0.25">
      <c r="A69" s="12"/>
      <c r="B69" s="12"/>
    </row>
    <row r="70" spans="1:10" x14ac:dyDescent="0.25">
      <c r="A70" s="12"/>
      <c r="B70" s="12"/>
    </row>
    <row r="71" spans="1:10" x14ac:dyDescent="0.25">
      <c r="A71" s="12"/>
      <c r="B71" s="12"/>
    </row>
    <row r="72" spans="1:10" x14ac:dyDescent="0.25">
      <c r="A72" s="12"/>
      <c r="B72" s="12"/>
    </row>
    <row r="73" spans="1:10" x14ac:dyDescent="0.25">
      <c r="A73" s="12"/>
      <c r="B73" s="12"/>
    </row>
    <row r="74" spans="1:10" x14ac:dyDescent="0.25">
      <c r="A74" s="12"/>
      <c r="B74" s="12"/>
    </row>
    <row r="75" spans="1:10" x14ac:dyDescent="0.25">
      <c r="A75" s="12"/>
      <c r="B75" s="1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7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6" t="s">
        <v>279</v>
      </c>
      <c r="B1" s="2"/>
      <c r="C1" s="2"/>
      <c r="D1" s="7" t="s">
        <v>11</v>
      </c>
    </row>
    <row r="2" spans="1:4" ht="18.75" x14ac:dyDescent="0.3">
      <c r="A2" s="6"/>
      <c r="B2" s="2"/>
      <c r="C2" s="2"/>
      <c r="D2" s="7"/>
    </row>
    <row r="3" spans="1:4" ht="18.75" x14ac:dyDescent="0.3">
      <c r="A3" s="6"/>
      <c r="B3" s="4" t="s">
        <v>10</v>
      </c>
      <c r="C3" s="5"/>
      <c r="D3" s="4" t="s">
        <v>9</v>
      </c>
    </row>
    <row r="4" spans="1:4" ht="15" customHeight="1" x14ac:dyDescent="0.3">
      <c r="A4" s="3"/>
      <c r="B4" s="1" t="str">
        <f ca="1">HYPERLINK("#"&amp;CELL("address",Macro_CurrPrices!D$2),MID(CELL("filename",Macro_CurrPrices!D$2),FIND("]",CELL("filename",Macro_CurrPrices!D$2))+1,256))</f>
        <v>Macro_CurrPrices</v>
      </c>
      <c r="D4" s="2" t="s">
        <v>267</v>
      </c>
    </row>
    <row r="5" spans="1:4" ht="15" customHeight="1" x14ac:dyDescent="0.3">
      <c r="A5" s="3"/>
      <c r="B5" s="1" t="str">
        <f ca="1">HYPERLINK("#"&amp;CELL("address",Macro_euro2010!D$2),MID(CELL("filename",Macro_euro2010!D$2),FIND("]",CELL("filename",Macro_euro2010!D$2))+1,256))</f>
        <v>Macro_euro2010</v>
      </c>
      <c r="D5" s="2" t="s">
        <v>268</v>
      </c>
    </row>
    <row r="6" spans="1:4" ht="15" customHeight="1" x14ac:dyDescent="0.3">
      <c r="A6" s="3"/>
      <c r="B6" s="1" t="str">
        <f ca="1">HYPERLINK("#"&amp;CELL("address",'Macro_JRC-IDEES'!$D$2),MID(CELL("filename",'Macro_JRC-IDEES'!$D$2),FIND("]",CELL("filename",'Macro_JRC-IDEES'!$D$2))+1,256))</f>
        <v>Macro_JRC-IDEES</v>
      </c>
      <c r="D6" s="2" t="s">
        <v>278</v>
      </c>
    </row>
    <row r="7" spans="1:4" ht="15" customHeight="1" x14ac:dyDescent="0.3">
      <c r="A7" s="3"/>
      <c r="B7" s="1" t="str">
        <f ca="1">HYPERLINK("#"&amp;CELL("address",definitions!$D$2),MID(CELL("filename",definitions!$D$2),FIND("]",CELL("filename",definitions!$D$2))+1,256))</f>
        <v>definitions</v>
      </c>
      <c r="D7" s="2" t="s">
        <v>269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250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213606.5</v>
      </c>
      <c r="E2" s="152">
        <v>220525.1</v>
      </c>
      <c r="F2" s="152">
        <v>226735.2</v>
      </c>
      <c r="G2" s="152">
        <v>231862.5</v>
      </c>
      <c r="H2" s="152">
        <v>242348.29999999996</v>
      </c>
      <c r="I2" s="152">
        <v>254075</v>
      </c>
      <c r="J2" s="152">
        <v>267824.50000000006</v>
      </c>
      <c r="K2" s="152">
        <v>283978</v>
      </c>
      <c r="L2" s="152">
        <v>293761.90000000002</v>
      </c>
      <c r="M2" s="152">
        <v>288044</v>
      </c>
      <c r="N2" s="152">
        <v>295896.59999999998</v>
      </c>
      <c r="O2" s="152">
        <v>310128.69999999995</v>
      </c>
      <c r="P2" s="152">
        <v>318653</v>
      </c>
      <c r="Q2" s="152">
        <v>323910.2</v>
      </c>
      <c r="R2" s="152">
        <v>333062.59999999998</v>
      </c>
      <c r="S2" s="152">
        <v>344493.2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115062.8</v>
      </c>
      <c r="E3" s="156">
        <v>119328.69999999998</v>
      </c>
      <c r="F3" s="156">
        <v>121393.8</v>
      </c>
      <c r="G3" s="156">
        <v>125399.09999999998</v>
      </c>
      <c r="H3" s="156">
        <v>130533.5</v>
      </c>
      <c r="I3" s="156">
        <v>136717.1</v>
      </c>
      <c r="J3" s="156">
        <v>142523.50000000003</v>
      </c>
      <c r="K3" s="156">
        <v>147713.20000000001</v>
      </c>
      <c r="L3" s="156">
        <v>152242.90000000002</v>
      </c>
      <c r="M3" s="156">
        <v>154050.5</v>
      </c>
      <c r="N3" s="156">
        <v>158310.39999999999</v>
      </c>
      <c r="O3" s="156">
        <v>165545.9</v>
      </c>
      <c r="P3" s="156">
        <v>170351.3</v>
      </c>
      <c r="Q3" s="156">
        <v>173819.5</v>
      </c>
      <c r="R3" s="156">
        <v>177902.3</v>
      </c>
      <c r="S3" s="156">
        <v>181324.9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190624.8</v>
      </c>
      <c r="E4" s="160">
        <v>197076.6</v>
      </c>
      <c r="F4" s="160">
        <v>202353.4</v>
      </c>
      <c r="G4" s="160">
        <v>207247.7</v>
      </c>
      <c r="H4" s="160">
        <v>216098.3</v>
      </c>
      <c r="I4" s="160">
        <v>225888.1</v>
      </c>
      <c r="J4" s="160">
        <v>239076</v>
      </c>
      <c r="K4" s="160">
        <v>253604.7</v>
      </c>
      <c r="L4" s="160">
        <v>262414.8</v>
      </c>
      <c r="M4" s="160">
        <v>256671</v>
      </c>
      <c r="N4" s="160">
        <v>263633.5</v>
      </c>
      <c r="O4" s="160">
        <v>276403.99999999994</v>
      </c>
      <c r="P4" s="160">
        <v>283548.2</v>
      </c>
      <c r="Q4" s="160">
        <v>288624.2</v>
      </c>
      <c r="R4" s="160">
        <v>297146.7</v>
      </c>
      <c r="S4" s="160">
        <v>307292.79999999999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3518.6999999999994</v>
      </c>
      <c r="E6" s="152">
        <v>3684.3</v>
      </c>
      <c r="F6" s="152">
        <v>3543.4</v>
      </c>
      <c r="G6" s="152">
        <v>3459.2</v>
      </c>
      <c r="H6" s="152">
        <v>3578.2</v>
      </c>
      <c r="I6" s="152">
        <v>3199.8</v>
      </c>
      <c r="J6" s="152">
        <v>3490.3</v>
      </c>
      <c r="K6" s="152">
        <v>4022.1999999999994</v>
      </c>
      <c r="L6" s="152">
        <v>3942.9</v>
      </c>
      <c r="M6" s="152">
        <v>3303.3</v>
      </c>
      <c r="N6" s="152">
        <v>3750</v>
      </c>
      <c r="O6" s="152">
        <v>4347.7000000000007</v>
      </c>
      <c r="P6" s="152">
        <v>4297.2000000000007</v>
      </c>
      <c r="Q6" s="152">
        <v>4064.2</v>
      </c>
      <c r="R6" s="152">
        <v>3999.9</v>
      </c>
      <c r="S6" s="152">
        <v>3829.2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46109.299999999988</v>
      </c>
      <c r="E7" s="156">
        <v>48207.099999999969</v>
      </c>
      <c r="F7" s="156">
        <v>47967.000000000007</v>
      </c>
      <c r="G7" s="156">
        <v>48673.30000000001</v>
      </c>
      <c r="H7" s="156">
        <v>50737.500000000029</v>
      </c>
      <c r="I7" s="156">
        <v>52955.100000000006</v>
      </c>
      <c r="J7" s="156">
        <v>56872.400000000016</v>
      </c>
      <c r="K7" s="156">
        <v>60864.900000000016</v>
      </c>
      <c r="L7" s="156">
        <v>61029.2</v>
      </c>
      <c r="M7" s="156">
        <v>56837.8</v>
      </c>
      <c r="N7" s="156">
        <v>58433.5</v>
      </c>
      <c r="O7" s="156">
        <v>61442.899999999936</v>
      </c>
      <c r="P7" s="156">
        <v>63655.199999999997</v>
      </c>
      <c r="Q7" s="156">
        <v>64132.19999999999</v>
      </c>
      <c r="R7" s="156">
        <v>65533.499999999978</v>
      </c>
      <c r="S7" s="156">
        <v>66936.600000000006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14308.8</v>
      </c>
      <c r="E8" s="156">
        <v>14000.3</v>
      </c>
      <c r="F8" s="156">
        <v>14131.4</v>
      </c>
      <c r="G8" s="156">
        <v>15085.100000000002</v>
      </c>
      <c r="H8" s="156">
        <v>15602.3</v>
      </c>
      <c r="I8" s="156">
        <v>15833.7</v>
      </c>
      <c r="J8" s="156">
        <v>16134.8</v>
      </c>
      <c r="K8" s="156">
        <v>17435.3</v>
      </c>
      <c r="L8" s="156">
        <v>18169.8</v>
      </c>
      <c r="M8" s="156">
        <v>17457</v>
      </c>
      <c r="N8" s="156">
        <v>17123.599999999999</v>
      </c>
      <c r="O8" s="156">
        <v>17476.800000000003</v>
      </c>
      <c r="P8" s="156">
        <v>18028.3</v>
      </c>
      <c r="Q8" s="156">
        <v>18545.599999999999</v>
      </c>
      <c r="R8" s="156">
        <v>18939.099999999995</v>
      </c>
      <c r="S8" s="156">
        <v>19280.7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43325.1</v>
      </c>
      <c r="E9" s="156">
        <v>44447.6</v>
      </c>
      <c r="F9" s="156">
        <v>46363.4</v>
      </c>
      <c r="G9" s="156">
        <v>47043.3</v>
      </c>
      <c r="H9" s="156">
        <v>48916.800000000003</v>
      </c>
      <c r="I9" s="156">
        <v>51439.9</v>
      </c>
      <c r="J9" s="156">
        <v>54489.5</v>
      </c>
      <c r="K9" s="156">
        <v>57545.8</v>
      </c>
      <c r="L9" s="156">
        <v>60112.3</v>
      </c>
      <c r="M9" s="156">
        <v>59536.4</v>
      </c>
      <c r="N9" s="156">
        <v>61721.9</v>
      </c>
      <c r="O9" s="156">
        <v>64908.800000000003</v>
      </c>
      <c r="P9" s="156">
        <v>66078.600000000006</v>
      </c>
      <c r="Q9" s="156">
        <v>66006.2</v>
      </c>
      <c r="R9" s="156">
        <v>68518.600000000006</v>
      </c>
      <c r="S9" s="156">
        <v>71565.7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6313.9</v>
      </c>
      <c r="E10" s="156">
        <v>7326.0000000000009</v>
      </c>
      <c r="F10" s="156">
        <v>7737.2</v>
      </c>
      <c r="G10" s="156">
        <v>7934.1000000000013</v>
      </c>
      <c r="H10" s="156">
        <v>7756.1</v>
      </c>
      <c r="I10" s="156">
        <v>8134.2000000000007</v>
      </c>
      <c r="J10" s="156">
        <v>8378.7999999999993</v>
      </c>
      <c r="K10" s="156">
        <v>8532.2999999999993</v>
      </c>
      <c r="L10" s="156">
        <v>8739.9999999999982</v>
      </c>
      <c r="M10" s="156">
        <v>8493.9000000000015</v>
      </c>
      <c r="N10" s="156">
        <v>8518.9</v>
      </c>
      <c r="O10" s="156">
        <v>9217</v>
      </c>
      <c r="P10" s="156">
        <v>9405.1</v>
      </c>
      <c r="Q10" s="156">
        <v>9802</v>
      </c>
      <c r="R10" s="156">
        <v>10369.200000000001</v>
      </c>
      <c r="S10" s="156">
        <v>10763.8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10458.1</v>
      </c>
      <c r="E11" s="156">
        <v>9977.2000000000007</v>
      </c>
      <c r="F11" s="156">
        <v>10225.1</v>
      </c>
      <c r="G11" s="156">
        <v>10146.9</v>
      </c>
      <c r="H11" s="156">
        <v>10542</v>
      </c>
      <c r="I11" s="156">
        <v>11005.3</v>
      </c>
      <c r="J11" s="156">
        <v>11912.3</v>
      </c>
      <c r="K11" s="156">
        <v>13102.6</v>
      </c>
      <c r="L11" s="156">
        <v>13205.3</v>
      </c>
      <c r="M11" s="156">
        <v>12123.9</v>
      </c>
      <c r="N11" s="156">
        <v>12113.1</v>
      </c>
      <c r="O11" s="156">
        <v>12952.8</v>
      </c>
      <c r="P11" s="156">
        <v>12254.9</v>
      </c>
      <c r="Q11" s="156">
        <v>12796.6</v>
      </c>
      <c r="R11" s="156">
        <v>12961.1</v>
      </c>
      <c r="S11" s="156">
        <v>13563.6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15245.8</v>
      </c>
      <c r="E12" s="156">
        <v>15908.100000000002</v>
      </c>
      <c r="F12" s="156">
        <v>16677.2</v>
      </c>
      <c r="G12" s="156">
        <v>17346.400000000001</v>
      </c>
      <c r="H12" s="156">
        <v>18968.3</v>
      </c>
      <c r="I12" s="156">
        <v>20602.3</v>
      </c>
      <c r="J12" s="156">
        <v>21613.4</v>
      </c>
      <c r="K12" s="156">
        <v>22248.3</v>
      </c>
      <c r="L12" s="156">
        <v>22829.3</v>
      </c>
      <c r="M12" s="156">
        <v>23091.7</v>
      </c>
      <c r="N12" s="156">
        <v>24051.4</v>
      </c>
      <c r="O12" s="156">
        <v>25278.799999999999</v>
      </c>
      <c r="P12" s="156">
        <v>26372.5</v>
      </c>
      <c r="Q12" s="156">
        <v>27737</v>
      </c>
      <c r="R12" s="156">
        <v>28670.3</v>
      </c>
      <c r="S12" s="156">
        <v>29731.4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12942.5</v>
      </c>
      <c r="E13" s="156">
        <v>14061.5</v>
      </c>
      <c r="F13" s="156">
        <v>15074.100000000002</v>
      </c>
      <c r="G13" s="156">
        <v>15706.5</v>
      </c>
      <c r="H13" s="156">
        <v>16569.099999999995</v>
      </c>
      <c r="I13" s="156">
        <v>18008.699999999997</v>
      </c>
      <c r="J13" s="156">
        <v>19576.5</v>
      </c>
      <c r="K13" s="156">
        <v>21317</v>
      </c>
      <c r="L13" s="156">
        <v>23189.8</v>
      </c>
      <c r="M13" s="156">
        <v>22490</v>
      </c>
      <c r="N13" s="156">
        <v>23255.200000000001</v>
      </c>
      <c r="O13" s="156">
        <v>24895.4</v>
      </c>
      <c r="P13" s="156">
        <v>25988.6</v>
      </c>
      <c r="Q13" s="156">
        <v>26998.1</v>
      </c>
      <c r="R13" s="156">
        <v>27992.400000000001</v>
      </c>
      <c r="S13" s="156">
        <v>29131.4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33251.5</v>
      </c>
      <c r="E14" s="156">
        <v>34179.199999999997</v>
      </c>
      <c r="F14" s="156">
        <v>35065.599999999999</v>
      </c>
      <c r="G14" s="156">
        <v>36126.800000000003</v>
      </c>
      <c r="H14" s="156">
        <v>37329.599999999999</v>
      </c>
      <c r="I14" s="156">
        <v>38288.80000000001</v>
      </c>
      <c r="J14" s="156">
        <v>40003.199999999997</v>
      </c>
      <c r="K14" s="156">
        <v>41511.4</v>
      </c>
      <c r="L14" s="156">
        <v>43761.3</v>
      </c>
      <c r="M14" s="156">
        <v>45817.8</v>
      </c>
      <c r="N14" s="156">
        <v>46996.6</v>
      </c>
      <c r="O14" s="156">
        <v>47980.9</v>
      </c>
      <c r="P14" s="156">
        <v>49381.5</v>
      </c>
      <c r="Q14" s="156">
        <v>50261.7</v>
      </c>
      <c r="R14" s="156">
        <v>51622.1</v>
      </c>
      <c r="S14" s="156">
        <v>53694.400000000001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5151.1000000000004</v>
      </c>
      <c r="E15" s="156">
        <v>5285.3</v>
      </c>
      <c r="F15" s="156">
        <v>5569</v>
      </c>
      <c r="G15" s="156">
        <v>5726.1</v>
      </c>
      <c r="H15" s="156">
        <v>6098.4</v>
      </c>
      <c r="I15" s="156">
        <v>6420.3</v>
      </c>
      <c r="J15" s="156">
        <v>6604.8</v>
      </c>
      <c r="K15" s="156">
        <v>7024.9</v>
      </c>
      <c r="L15" s="156">
        <v>7434.9</v>
      </c>
      <c r="M15" s="156">
        <v>7519.2</v>
      </c>
      <c r="N15" s="156">
        <v>7669.3</v>
      </c>
      <c r="O15" s="156">
        <v>7902.9</v>
      </c>
      <c r="P15" s="156">
        <v>8086.3</v>
      </c>
      <c r="Q15" s="156">
        <v>8280.6</v>
      </c>
      <c r="R15" s="156">
        <v>8540.5</v>
      </c>
      <c r="S15" s="156">
        <v>8796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190624.8</v>
      </c>
      <c r="E16" s="164">
        <f t="shared" ref="E16:S16" si="0">SUM(E6:E15)</f>
        <v>197076.59999999992</v>
      </c>
      <c r="F16" s="164">
        <f t="shared" si="0"/>
        <v>202353.40000000002</v>
      </c>
      <c r="G16" s="164">
        <f t="shared" si="0"/>
        <v>207247.70000000004</v>
      </c>
      <c r="H16" s="164">
        <f t="shared" si="0"/>
        <v>216098.30000000002</v>
      </c>
      <c r="I16" s="164">
        <f t="shared" si="0"/>
        <v>225888.1</v>
      </c>
      <c r="J16" s="164">
        <f t="shared" si="0"/>
        <v>239076</v>
      </c>
      <c r="K16" s="164">
        <f t="shared" si="0"/>
        <v>253604.69999999998</v>
      </c>
      <c r="L16" s="164">
        <f t="shared" si="0"/>
        <v>262414.8</v>
      </c>
      <c r="M16" s="164">
        <f t="shared" si="0"/>
        <v>256671</v>
      </c>
      <c r="N16" s="164">
        <f t="shared" si="0"/>
        <v>263633.5</v>
      </c>
      <c r="O16" s="164">
        <f t="shared" si="0"/>
        <v>276403.99999999994</v>
      </c>
      <c r="P16" s="164">
        <f t="shared" si="0"/>
        <v>283548.2</v>
      </c>
      <c r="Q16" s="164">
        <f t="shared" si="0"/>
        <v>288624.2</v>
      </c>
      <c r="R16" s="164">
        <f t="shared" si="0"/>
        <v>297146.69999999995</v>
      </c>
      <c r="S16" s="164">
        <f t="shared" si="0"/>
        <v>307292.79999999999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3518.6999999999994</v>
      </c>
      <c r="E18" s="152">
        <v>3684.3</v>
      </c>
      <c r="F18" s="152">
        <v>3543.4</v>
      </c>
      <c r="G18" s="152">
        <v>3459.2</v>
      </c>
      <c r="H18" s="152">
        <v>3578.2</v>
      </c>
      <c r="I18" s="152">
        <v>3199.8</v>
      </c>
      <c r="J18" s="152">
        <v>3490.3</v>
      </c>
      <c r="K18" s="152">
        <v>4022.1999999999994</v>
      </c>
      <c r="L18" s="152">
        <v>3942.9</v>
      </c>
      <c r="M18" s="152">
        <v>3303.3</v>
      </c>
      <c r="N18" s="152">
        <v>3750</v>
      </c>
      <c r="O18" s="152">
        <v>4347.7000000000007</v>
      </c>
      <c r="P18" s="152">
        <v>4297.2000000000007</v>
      </c>
      <c r="Q18" s="152">
        <v>4064.2</v>
      </c>
      <c r="R18" s="152">
        <v>3999.9</v>
      </c>
      <c r="S18" s="152">
        <v>3829.2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703.5</v>
      </c>
      <c r="E19" s="156">
        <v>787.8</v>
      </c>
      <c r="F19" s="156">
        <v>804.7</v>
      </c>
      <c r="G19" s="156">
        <v>822.5</v>
      </c>
      <c r="H19" s="156">
        <v>910.9</v>
      </c>
      <c r="I19" s="156">
        <v>986.40000000000009</v>
      </c>
      <c r="J19" s="156">
        <v>1054.9000000000001</v>
      </c>
      <c r="K19" s="156">
        <v>981.79999999999984</v>
      </c>
      <c r="L19" s="156">
        <v>1341.6</v>
      </c>
      <c r="M19" s="156">
        <v>1074.5000000000002</v>
      </c>
      <c r="N19" s="156">
        <v>1176.0999999999999</v>
      </c>
      <c r="O19" s="156">
        <v>1498.1</v>
      </c>
      <c r="P19" s="156">
        <v>1510.6</v>
      </c>
      <c r="Q19" s="156">
        <v>1477.1</v>
      </c>
      <c r="R19" s="156">
        <v>1396.5</v>
      </c>
      <c r="S19" s="156">
        <v>1156.5999999999999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38908.299999999988</v>
      </c>
      <c r="E20" s="156">
        <v>40446.699999999975</v>
      </c>
      <c r="F20" s="156">
        <v>40192.800000000017</v>
      </c>
      <c r="G20" s="156">
        <v>40467.400000000016</v>
      </c>
      <c r="H20" s="156">
        <v>42014.500000000029</v>
      </c>
      <c r="I20" s="156">
        <v>44228.80000000001</v>
      </c>
      <c r="J20" s="156">
        <v>47735.400000000016</v>
      </c>
      <c r="K20" s="156">
        <v>51552.300000000025</v>
      </c>
      <c r="L20" s="156">
        <v>51165.999999999993</v>
      </c>
      <c r="M20" s="156">
        <v>47129.7</v>
      </c>
      <c r="N20" s="156">
        <v>48759.199999999997</v>
      </c>
      <c r="O20" s="156">
        <v>51467.599999999933</v>
      </c>
      <c r="P20" s="156">
        <v>53234.5</v>
      </c>
      <c r="Q20" s="156">
        <v>53431.19999999999</v>
      </c>
      <c r="R20" s="156">
        <v>55169.599999999969</v>
      </c>
      <c r="S20" s="156">
        <v>57043.5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4445</v>
      </c>
      <c r="E21" s="156">
        <v>4898.5</v>
      </c>
      <c r="F21" s="156">
        <v>4800.8999999999996</v>
      </c>
      <c r="G21" s="156">
        <v>5079.8999999999996</v>
      </c>
      <c r="H21" s="156">
        <v>5310.2</v>
      </c>
      <c r="I21" s="156">
        <v>5273.1</v>
      </c>
      <c r="J21" s="156">
        <v>5479.1</v>
      </c>
      <c r="K21" s="156">
        <v>5593</v>
      </c>
      <c r="L21" s="156">
        <v>5906.5</v>
      </c>
      <c r="M21" s="156">
        <v>5971</v>
      </c>
      <c r="N21" s="156">
        <v>5749.1</v>
      </c>
      <c r="O21" s="156">
        <v>5636.9</v>
      </c>
      <c r="P21" s="156">
        <v>5890.2</v>
      </c>
      <c r="Q21" s="156">
        <v>6171.7</v>
      </c>
      <c r="R21" s="156">
        <v>5785.4</v>
      </c>
      <c r="S21" s="156">
        <v>5554.1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2052.5</v>
      </c>
      <c r="E22" s="156">
        <v>2074.1</v>
      </c>
      <c r="F22" s="156">
        <v>2168.6</v>
      </c>
      <c r="G22" s="156">
        <v>2303.5</v>
      </c>
      <c r="H22" s="156">
        <v>2501.9</v>
      </c>
      <c r="I22" s="156">
        <v>2466.8000000000002</v>
      </c>
      <c r="J22" s="156">
        <v>2603</v>
      </c>
      <c r="K22" s="156">
        <v>2737.8</v>
      </c>
      <c r="L22" s="156">
        <v>2615.1</v>
      </c>
      <c r="M22" s="156">
        <v>2662.6</v>
      </c>
      <c r="N22" s="156">
        <v>2749.1</v>
      </c>
      <c r="O22" s="156">
        <v>2840.3</v>
      </c>
      <c r="P22" s="156">
        <v>3019.9</v>
      </c>
      <c r="Q22" s="156">
        <v>3052.2</v>
      </c>
      <c r="R22" s="156">
        <v>3182</v>
      </c>
      <c r="S22" s="156">
        <v>3182.4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14308.8</v>
      </c>
      <c r="E23" s="156">
        <v>14000.3</v>
      </c>
      <c r="F23" s="156">
        <v>14131.4</v>
      </c>
      <c r="G23" s="156">
        <v>15085.100000000002</v>
      </c>
      <c r="H23" s="156">
        <v>15602.3</v>
      </c>
      <c r="I23" s="156">
        <v>15833.7</v>
      </c>
      <c r="J23" s="156">
        <v>16134.8</v>
      </c>
      <c r="K23" s="156">
        <v>17435.3</v>
      </c>
      <c r="L23" s="156">
        <v>18169.8</v>
      </c>
      <c r="M23" s="156">
        <v>17457</v>
      </c>
      <c r="N23" s="156">
        <v>17123.599999999999</v>
      </c>
      <c r="O23" s="156">
        <v>17476.800000000003</v>
      </c>
      <c r="P23" s="156">
        <v>18028.3</v>
      </c>
      <c r="Q23" s="156">
        <v>18545.599999999999</v>
      </c>
      <c r="R23" s="156">
        <v>18939.099999999995</v>
      </c>
      <c r="S23" s="156">
        <v>19280.7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24695.7</v>
      </c>
      <c r="E24" s="156">
        <v>25255.200000000001</v>
      </c>
      <c r="F24" s="156">
        <v>26075.599999999999</v>
      </c>
      <c r="G24" s="156">
        <v>26178.9</v>
      </c>
      <c r="H24" s="156">
        <v>27209.599999999995</v>
      </c>
      <c r="I24" s="156">
        <v>28470.899999999994</v>
      </c>
      <c r="J24" s="156">
        <v>30151.7</v>
      </c>
      <c r="K24" s="156">
        <v>31902.799999999996</v>
      </c>
      <c r="L24" s="156">
        <v>33008.199999999997</v>
      </c>
      <c r="M24" s="156">
        <v>32567.200000000001</v>
      </c>
      <c r="N24" s="156">
        <v>34334.300000000003</v>
      </c>
      <c r="O24" s="156">
        <v>36250.000000000007</v>
      </c>
      <c r="P24" s="156">
        <v>36413.300000000017</v>
      </c>
      <c r="Q24" s="156">
        <v>35409</v>
      </c>
      <c r="R24" s="156">
        <v>36633.300000000003</v>
      </c>
      <c r="S24" s="156">
        <v>38129.800000000003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10894.4</v>
      </c>
      <c r="E25" s="156">
        <v>10911</v>
      </c>
      <c r="F25" s="156">
        <v>11530.3</v>
      </c>
      <c r="G25" s="156">
        <v>11653.7</v>
      </c>
      <c r="H25" s="156">
        <v>12119.3</v>
      </c>
      <c r="I25" s="156">
        <v>12819.3</v>
      </c>
      <c r="J25" s="156">
        <v>13413.4</v>
      </c>
      <c r="K25" s="156">
        <v>14229.3</v>
      </c>
      <c r="L25" s="156">
        <v>14871.7</v>
      </c>
      <c r="M25" s="156">
        <v>14472.9</v>
      </c>
      <c r="N25" s="156">
        <v>14605.4</v>
      </c>
      <c r="O25" s="156">
        <v>15294</v>
      </c>
      <c r="P25" s="156">
        <v>15623.9</v>
      </c>
      <c r="Q25" s="156">
        <v>16113.3</v>
      </c>
      <c r="R25" s="156">
        <v>16772.2</v>
      </c>
      <c r="S25" s="156">
        <v>17495.5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7735</v>
      </c>
      <c r="E26" s="156">
        <v>8281.4</v>
      </c>
      <c r="F26" s="156">
        <v>8757.5</v>
      </c>
      <c r="G26" s="156">
        <v>9210.7000000000007</v>
      </c>
      <c r="H26" s="156">
        <v>9587.9</v>
      </c>
      <c r="I26" s="156">
        <v>10149.700000000003</v>
      </c>
      <c r="J26" s="156">
        <v>10924.4</v>
      </c>
      <c r="K26" s="156">
        <v>11413.7</v>
      </c>
      <c r="L26" s="156">
        <v>12232.4</v>
      </c>
      <c r="M26" s="156">
        <v>12496.3</v>
      </c>
      <c r="N26" s="156">
        <v>12782.2</v>
      </c>
      <c r="O26" s="156">
        <v>13364.8</v>
      </c>
      <c r="P26" s="156">
        <v>14041.4</v>
      </c>
      <c r="Q26" s="156">
        <v>14483.9</v>
      </c>
      <c r="R26" s="156">
        <v>15113.1</v>
      </c>
      <c r="S26" s="156">
        <v>15940.4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6313.9</v>
      </c>
      <c r="E27" s="156">
        <v>7326.0000000000009</v>
      </c>
      <c r="F27" s="156">
        <v>7737.2</v>
      </c>
      <c r="G27" s="156">
        <v>7934.1000000000013</v>
      </c>
      <c r="H27" s="156">
        <v>7756.1</v>
      </c>
      <c r="I27" s="156">
        <v>8134.2000000000007</v>
      </c>
      <c r="J27" s="156">
        <v>8378.7999999999993</v>
      </c>
      <c r="K27" s="156">
        <v>8532.2999999999993</v>
      </c>
      <c r="L27" s="156">
        <v>8739.9999999999982</v>
      </c>
      <c r="M27" s="156">
        <v>8493.9000000000015</v>
      </c>
      <c r="N27" s="156">
        <v>8518.9</v>
      </c>
      <c r="O27" s="156">
        <v>9217</v>
      </c>
      <c r="P27" s="156">
        <v>9405.1</v>
      </c>
      <c r="Q27" s="156">
        <v>9802</v>
      </c>
      <c r="R27" s="156">
        <v>10369.200000000001</v>
      </c>
      <c r="S27" s="156">
        <v>10763.8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10458.1</v>
      </c>
      <c r="E28" s="156">
        <v>9977.2000000000007</v>
      </c>
      <c r="F28" s="156">
        <v>10225.1</v>
      </c>
      <c r="G28" s="156">
        <v>10146.9</v>
      </c>
      <c r="H28" s="156">
        <v>10542</v>
      </c>
      <c r="I28" s="156">
        <v>11005.3</v>
      </c>
      <c r="J28" s="156">
        <v>11912.3</v>
      </c>
      <c r="K28" s="156">
        <v>13102.6</v>
      </c>
      <c r="L28" s="156">
        <v>13205.3</v>
      </c>
      <c r="M28" s="156">
        <v>12123.9</v>
      </c>
      <c r="N28" s="156">
        <v>12113.1</v>
      </c>
      <c r="O28" s="156">
        <v>12952.8</v>
      </c>
      <c r="P28" s="156">
        <v>12254.9</v>
      </c>
      <c r="Q28" s="156">
        <v>12796.6</v>
      </c>
      <c r="R28" s="156">
        <v>12961.1</v>
      </c>
      <c r="S28" s="156">
        <v>13563.6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15245.8</v>
      </c>
      <c r="E29" s="156">
        <v>15908.100000000002</v>
      </c>
      <c r="F29" s="156">
        <v>16677.2</v>
      </c>
      <c r="G29" s="156">
        <v>17346.400000000001</v>
      </c>
      <c r="H29" s="156">
        <v>18968.3</v>
      </c>
      <c r="I29" s="156">
        <v>20602.3</v>
      </c>
      <c r="J29" s="156">
        <v>21613.4</v>
      </c>
      <c r="K29" s="156">
        <v>22248.3</v>
      </c>
      <c r="L29" s="156">
        <v>22829.3</v>
      </c>
      <c r="M29" s="156">
        <v>23091.7</v>
      </c>
      <c r="N29" s="156">
        <v>24051.4</v>
      </c>
      <c r="O29" s="156">
        <v>25278.799999999999</v>
      </c>
      <c r="P29" s="156">
        <v>26372.5</v>
      </c>
      <c r="Q29" s="156">
        <v>27737</v>
      </c>
      <c r="R29" s="156">
        <v>28670.3</v>
      </c>
      <c r="S29" s="156">
        <v>29731.4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7309.5</v>
      </c>
      <c r="E30" s="156">
        <v>8009</v>
      </c>
      <c r="F30" s="156">
        <v>8799.1000000000022</v>
      </c>
      <c r="G30" s="156">
        <v>8972.7999999999993</v>
      </c>
      <c r="H30" s="156">
        <v>9246.6999999999971</v>
      </c>
      <c r="I30" s="156">
        <v>10028.099999999999</v>
      </c>
      <c r="J30" s="156">
        <v>10632.6</v>
      </c>
      <c r="K30" s="156">
        <v>11388.299999999997</v>
      </c>
      <c r="L30" s="156">
        <v>12371.2</v>
      </c>
      <c r="M30" s="156">
        <v>12224.9</v>
      </c>
      <c r="N30" s="156">
        <v>12532.400000000001</v>
      </c>
      <c r="O30" s="156">
        <v>13386.500000000002</v>
      </c>
      <c r="P30" s="156">
        <v>14116.3</v>
      </c>
      <c r="Q30" s="156">
        <v>14790.8</v>
      </c>
      <c r="R30" s="156">
        <v>15224.4</v>
      </c>
      <c r="S30" s="156">
        <v>16148.1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5633</v>
      </c>
      <c r="E31" s="156">
        <v>6052.5</v>
      </c>
      <c r="F31" s="156">
        <v>6275</v>
      </c>
      <c r="G31" s="156">
        <v>6733.7</v>
      </c>
      <c r="H31" s="156">
        <v>7322.4</v>
      </c>
      <c r="I31" s="156">
        <v>7980.6000000000013</v>
      </c>
      <c r="J31" s="156">
        <v>8943.9</v>
      </c>
      <c r="K31" s="156">
        <v>9928.7000000000007</v>
      </c>
      <c r="L31" s="156">
        <v>10818.6</v>
      </c>
      <c r="M31" s="156">
        <v>10265.1</v>
      </c>
      <c r="N31" s="156">
        <v>10722.8</v>
      </c>
      <c r="O31" s="156">
        <v>11508.9</v>
      </c>
      <c r="P31" s="156">
        <v>11872.3</v>
      </c>
      <c r="Q31" s="156">
        <v>12207.3</v>
      </c>
      <c r="R31" s="156">
        <v>12768</v>
      </c>
      <c r="S31" s="156">
        <v>12983.3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11350</v>
      </c>
      <c r="E32" s="156">
        <v>11459.699999999997</v>
      </c>
      <c r="F32" s="156">
        <v>11528.1</v>
      </c>
      <c r="G32" s="156">
        <v>11793.900000000001</v>
      </c>
      <c r="H32" s="156">
        <v>12097.6</v>
      </c>
      <c r="I32" s="156">
        <v>12228.500000000007</v>
      </c>
      <c r="J32" s="156">
        <v>12717.3</v>
      </c>
      <c r="K32" s="156">
        <v>12962.200000000003</v>
      </c>
      <c r="L32" s="156">
        <v>13647.000000000002</v>
      </c>
      <c r="M32" s="156">
        <v>14208.400000000005</v>
      </c>
      <c r="N32" s="156">
        <v>14390.499999999995</v>
      </c>
      <c r="O32" s="156">
        <v>14526.500000000005</v>
      </c>
      <c r="P32" s="156">
        <v>14882.600000000004</v>
      </c>
      <c r="Q32" s="156">
        <v>14965.499999999998</v>
      </c>
      <c r="R32" s="156">
        <v>15232.300000000005</v>
      </c>
      <c r="S32" s="156">
        <v>15707.999999999998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10729.1</v>
      </c>
      <c r="E33" s="156">
        <v>10953.3</v>
      </c>
      <c r="F33" s="156">
        <v>11248.3</v>
      </c>
      <c r="G33" s="156">
        <v>11639</v>
      </c>
      <c r="H33" s="156">
        <v>11938</v>
      </c>
      <c r="I33" s="156">
        <v>12256.1</v>
      </c>
      <c r="J33" s="156">
        <v>12799.3</v>
      </c>
      <c r="K33" s="156">
        <v>13297.1</v>
      </c>
      <c r="L33" s="156">
        <v>13987.9</v>
      </c>
      <c r="M33" s="156">
        <v>14614.4</v>
      </c>
      <c r="N33" s="156">
        <v>15042.4</v>
      </c>
      <c r="O33" s="156">
        <v>15362.4</v>
      </c>
      <c r="P33" s="156">
        <v>15780.2</v>
      </c>
      <c r="Q33" s="156">
        <v>15895.5</v>
      </c>
      <c r="R33" s="156">
        <v>16271.2</v>
      </c>
      <c r="S33" s="156">
        <v>16797.400000000001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11172.4</v>
      </c>
      <c r="E34" s="156">
        <v>11766.2</v>
      </c>
      <c r="F34" s="156">
        <v>12289.2</v>
      </c>
      <c r="G34" s="156">
        <v>12693.9</v>
      </c>
      <c r="H34" s="156">
        <v>13294</v>
      </c>
      <c r="I34" s="156">
        <v>13804.2</v>
      </c>
      <c r="J34" s="156">
        <v>14486.6</v>
      </c>
      <c r="K34" s="156">
        <v>15252.1</v>
      </c>
      <c r="L34" s="156">
        <v>16126.4</v>
      </c>
      <c r="M34" s="156">
        <v>16995</v>
      </c>
      <c r="N34" s="156">
        <v>17563.7</v>
      </c>
      <c r="O34" s="156">
        <v>18092</v>
      </c>
      <c r="P34" s="156">
        <v>18718.7</v>
      </c>
      <c r="Q34" s="156">
        <v>19400.7</v>
      </c>
      <c r="R34" s="156">
        <v>20118.599999999999</v>
      </c>
      <c r="S34" s="156">
        <v>21189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2140.6000000000004</v>
      </c>
      <c r="E35" s="156">
        <v>2156.2999999999993</v>
      </c>
      <c r="F35" s="156">
        <v>2262.8000000000002</v>
      </c>
      <c r="G35" s="156">
        <v>2351.4</v>
      </c>
      <c r="H35" s="156">
        <v>2553.3000000000002</v>
      </c>
      <c r="I35" s="156">
        <v>2808.1</v>
      </c>
      <c r="J35" s="156">
        <v>2861.9</v>
      </c>
      <c r="K35" s="156">
        <v>3102.7999999999993</v>
      </c>
      <c r="L35" s="156">
        <v>3360.4</v>
      </c>
      <c r="M35" s="156">
        <v>3400.2</v>
      </c>
      <c r="N35" s="156">
        <v>3495.3</v>
      </c>
      <c r="O35" s="156">
        <v>3612.2999999999993</v>
      </c>
      <c r="P35" s="156">
        <v>3697.6999999999994</v>
      </c>
      <c r="Q35" s="156">
        <v>3744.7000000000007</v>
      </c>
      <c r="R35" s="156">
        <v>3893.9999999999995</v>
      </c>
      <c r="S35" s="156">
        <v>4021.7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2820.4</v>
      </c>
      <c r="E36" s="156">
        <v>2948.1</v>
      </c>
      <c r="F36" s="156">
        <v>3124.2</v>
      </c>
      <c r="G36" s="156">
        <v>3200</v>
      </c>
      <c r="H36" s="156">
        <v>3374.7</v>
      </c>
      <c r="I36" s="156">
        <v>3445.2</v>
      </c>
      <c r="J36" s="156">
        <v>3578.2</v>
      </c>
      <c r="K36" s="156">
        <v>3756.6</v>
      </c>
      <c r="L36" s="156">
        <v>3905.7</v>
      </c>
      <c r="M36" s="156">
        <v>3940.7</v>
      </c>
      <c r="N36" s="156">
        <v>3997.3</v>
      </c>
      <c r="O36" s="156">
        <v>4118.1000000000004</v>
      </c>
      <c r="P36" s="156">
        <v>4217.6000000000004</v>
      </c>
      <c r="Q36" s="156">
        <v>4361.3999999999996</v>
      </c>
      <c r="R36" s="156">
        <v>4473.6000000000004</v>
      </c>
      <c r="S36" s="156">
        <v>4598.5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190.1</v>
      </c>
      <c r="E37" s="156">
        <v>180.9</v>
      </c>
      <c r="F37" s="156">
        <v>182</v>
      </c>
      <c r="G37" s="156">
        <v>174.7</v>
      </c>
      <c r="H37" s="156">
        <v>170.4</v>
      </c>
      <c r="I37" s="156">
        <v>167</v>
      </c>
      <c r="J37" s="156">
        <v>164.7</v>
      </c>
      <c r="K37" s="156">
        <v>165.5</v>
      </c>
      <c r="L37" s="156">
        <v>168.8</v>
      </c>
      <c r="M37" s="156">
        <v>178.3</v>
      </c>
      <c r="N37" s="156">
        <v>176.7</v>
      </c>
      <c r="O37" s="156">
        <v>172.5</v>
      </c>
      <c r="P37" s="156">
        <v>171</v>
      </c>
      <c r="Q37" s="156">
        <v>174.5</v>
      </c>
      <c r="R37" s="156">
        <v>172.9</v>
      </c>
      <c r="S37" s="156">
        <v>175.8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190624.8</v>
      </c>
      <c r="E39" s="164">
        <f t="shared" ref="E39:S39" si="1">SUM(E18:E38)</f>
        <v>197076.59999999992</v>
      </c>
      <c r="F39" s="164">
        <f t="shared" si="1"/>
        <v>202353.40000000005</v>
      </c>
      <c r="G39" s="164">
        <f t="shared" si="1"/>
        <v>207247.7</v>
      </c>
      <c r="H39" s="164">
        <f t="shared" si="1"/>
        <v>216098.30000000002</v>
      </c>
      <c r="I39" s="164">
        <f t="shared" si="1"/>
        <v>225888.10000000003</v>
      </c>
      <c r="J39" s="164">
        <f t="shared" si="1"/>
        <v>239075.99999999997</v>
      </c>
      <c r="K39" s="164">
        <f t="shared" si="1"/>
        <v>253604.7</v>
      </c>
      <c r="L39" s="164">
        <f t="shared" si="1"/>
        <v>262414.79999999993</v>
      </c>
      <c r="M39" s="164">
        <f t="shared" si="1"/>
        <v>256671</v>
      </c>
      <c r="N39" s="164">
        <f t="shared" si="1"/>
        <v>263633.5</v>
      </c>
      <c r="O39" s="164">
        <f t="shared" si="1"/>
        <v>276403.99999999983</v>
      </c>
      <c r="P39" s="164">
        <f t="shared" si="1"/>
        <v>283548.2</v>
      </c>
      <c r="Q39" s="164">
        <f t="shared" si="1"/>
        <v>288624.19999999995</v>
      </c>
      <c r="R39" s="164">
        <f t="shared" si="1"/>
        <v>297146.69999999995</v>
      </c>
      <c r="S39" s="164">
        <f t="shared" si="1"/>
        <v>307292.79999999999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3931.9</v>
      </c>
      <c r="E41" s="152">
        <v>3967.9</v>
      </c>
      <c r="F41" s="152">
        <v>4092.9999999999995</v>
      </c>
      <c r="G41" s="152">
        <v>4254.8999999999996</v>
      </c>
      <c r="H41" s="152">
        <v>4448.5</v>
      </c>
      <c r="I41" s="152">
        <v>4402.8</v>
      </c>
      <c r="J41" s="152">
        <v>4510.7</v>
      </c>
      <c r="K41" s="152">
        <v>4932.6000000000004</v>
      </c>
      <c r="L41" s="152">
        <v>4731.8</v>
      </c>
      <c r="M41" s="152">
        <v>4997.8</v>
      </c>
      <c r="N41" s="152">
        <v>5099.2</v>
      </c>
      <c r="O41" s="152">
        <v>4907.3999999999996</v>
      </c>
      <c r="P41" s="152">
        <v>5382.1</v>
      </c>
      <c r="Q41" s="152">
        <v>5164.7999999999993</v>
      </c>
      <c r="R41" s="152">
        <v>5507.8</v>
      </c>
      <c r="S41" s="152">
        <v>5893.8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1605.2</v>
      </c>
      <c r="E42" s="156">
        <v>1492.3</v>
      </c>
      <c r="F42" s="156">
        <v>1372.3</v>
      </c>
      <c r="G42" s="156">
        <v>1213.9000000000001</v>
      </c>
      <c r="H42" s="156">
        <v>1303.0999999999999</v>
      </c>
      <c r="I42" s="156">
        <v>1221.8</v>
      </c>
      <c r="J42" s="156">
        <v>1249.0999999999999</v>
      </c>
      <c r="K42" s="156">
        <v>1201.5999999999999</v>
      </c>
      <c r="L42" s="156">
        <v>1115.4000000000001</v>
      </c>
      <c r="M42" s="156">
        <v>1021.7</v>
      </c>
      <c r="N42" s="156">
        <v>1096.0999999999999</v>
      </c>
      <c r="O42" s="156">
        <v>1099.5999999999999</v>
      </c>
      <c r="P42" s="156">
        <v>1028.3</v>
      </c>
      <c r="Q42" s="156">
        <v>1001.6</v>
      </c>
      <c r="R42" s="156">
        <v>1035.2</v>
      </c>
      <c r="S42" s="156">
        <v>994.5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4806.7</v>
      </c>
      <c r="E43" s="156">
        <v>4981.3</v>
      </c>
      <c r="F43" s="156">
        <v>4873.7</v>
      </c>
      <c r="G43" s="156">
        <v>4797.3999999999996</v>
      </c>
      <c r="H43" s="156">
        <v>4799.1000000000004</v>
      </c>
      <c r="I43" s="156">
        <v>4697.2</v>
      </c>
      <c r="J43" s="156">
        <v>5069.6000000000004</v>
      </c>
      <c r="K43" s="156">
        <v>5333.9</v>
      </c>
      <c r="L43" s="156">
        <v>4997.3999999999996</v>
      </c>
      <c r="M43" s="156">
        <v>4703.5</v>
      </c>
      <c r="N43" s="156">
        <v>4862.8</v>
      </c>
      <c r="O43" s="156">
        <v>4917.6000000000004</v>
      </c>
      <c r="P43" s="156">
        <v>4889.2</v>
      </c>
      <c r="Q43" s="156">
        <v>4768.7</v>
      </c>
      <c r="R43" s="156">
        <v>4872.6000000000004</v>
      </c>
      <c r="S43" s="156">
        <v>5074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1192.5</v>
      </c>
      <c r="E44" s="156">
        <v>890.09999999999991</v>
      </c>
      <c r="F44" s="156">
        <v>729.9</v>
      </c>
      <c r="G44" s="156">
        <v>643</v>
      </c>
      <c r="H44" s="156">
        <v>728.3</v>
      </c>
      <c r="I44" s="156">
        <v>728.9</v>
      </c>
      <c r="J44" s="156">
        <v>551.5</v>
      </c>
      <c r="K44" s="156">
        <v>521.6</v>
      </c>
      <c r="L44" s="156">
        <v>451</v>
      </c>
      <c r="M44" s="156">
        <v>514.6</v>
      </c>
      <c r="N44" s="156">
        <v>276.39999999999998</v>
      </c>
      <c r="O44" s="156">
        <v>228.6</v>
      </c>
      <c r="P44" s="156">
        <v>264.39999999999998</v>
      </c>
      <c r="Q44" s="156">
        <v>34.400000000000006</v>
      </c>
      <c r="R44" s="156">
        <v>5.0999999999999996</v>
      </c>
      <c r="S44" s="156">
        <v>417.1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1464.1</v>
      </c>
      <c r="E45" s="156">
        <v>1732.6</v>
      </c>
      <c r="F45" s="156">
        <v>1564.2</v>
      </c>
      <c r="G45" s="156">
        <v>1609.1</v>
      </c>
      <c r="H45" s="156">
        <v>1611.8</v>
      </c>
      <c r="I45" s="156">
        <v>1630.4</v>
      </c>
      <c r="J45" s="156">
        <v>1935.4</v>
      </c>
      <c r="K45" s="156">
        <v>2058.3000000000002</v>
      </c>
      <c r="L45" s="156">
        <v>1998.7</v>
      </c>
      <c r="M45" s="156">
        <v>1915.2</v>
      </c>
      <c r="N45" s="156">
        <v>1944.4</v>
      </c>
      <c r="O45" s="156">
        <v>2134.1999999999994</v>
      </c>
      <c r="P45" s="156">
        <v>1849.2</v>
      </c>
      <c r="Q45" s="156">
        <v>2166.9</v>
      </c>
      <c r="R45" s="156">
        <v>2416.1999999999994</v>
      </c>
      <c r="S45" s="156">
        <v>2790.2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1169.7</v>
      </c>
      <c r="E46" s="156">
        <v>1080.2</v>
      </c>
      <c r="F46" s="156">
        <v>1118.3</v>
      </c>
      <c r="G46" s="156">
        <v>1205.4000000000001</v>
      </c>
      <c r="H46" s="156">
        <v>1114.5</v>
      </c>
      <c r="I46" s="156">
        <v>1486.7</v>
      </c>
      <c r="J46" s="156">
        <v>1505</v>
      </c>
      <c r="K46" s="156">
        <v>1809.9</v>
      </c>
      <c r="L46" s="156">
        <v>1470.7</v>
      </c>
      <c r="M46" s="156">
        <v>1723</v>
      </c>
      <c r="N46" s="156">
        <v>1795.4</v>
      </c>
      <c r="O46" s="156">
        <v>1874.5</v>
      </c>
      <c r="P46" s="156">
        <v>1973.6</v>
      </c>
      <c r="Q46" s="156">
        <v>1976.9</v>
      </c>
      <c r="R46" s="156">
        <v>2143.3000000000002</v>
      </c>
      <c r="S46" s="156">
        <v>2114.4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3931.8</v>
      </c>
      <c r="E47" s="156">
        <v>3918.1999999999994</v>
      </c>
      <c r="F47" s="156">
        <v>3941.1</v>
      </c>
      <c r="G47" s="156">
        <v>4032.1</v>
      </c>
      <c r="H47" s="156">
        <v>4193.2</v>
      </c>
      <c r="I47" s="156">
        <v>4307.6000000000004</v>
      </c>
      <c r="J47" s="156">
        <v>4637.7999999999993</v>
      </c>
      <c r="K47" s="156">
        <v>4921</v>
      </c>
      <c r="L47" s="156">
        <v>4670.6000000000004</v>
      </c>
      <c r="M47" s="156">
        <v>4213.3999999999996</v>
      </c>
      <c r="N47" s="156">
        <v>4414.7</v>
      </c>
      <c r="O47" s="156">
        <v>4666.1000000000004</v>
      </c>
      <c r="P47" s="156">
        <v>4581.1000000000004</v>
      </c>
      <c r="Q47" s="156">
        <v>4751.8999999999996</v>
      </c>
      <c r="R47" s="156">
        <v>5022.2</v>
      </c>
      <c r="S47" s="156">
        <v>4883.4999999999991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5795.4</v>
      </c>
      <c r="E48" s="156">
        <v>6349.8</v>
      </c>
      <c r="F48" s="156">
        <v>6087</v>
      </c>
      <c r="G48" s="156">
        <v>6369.4</v>
      </c>
      <c r="H48" s="156">
        <v>6836.2</v>
      </c>
      <c r="I48" s="156">
        <v>7484.8</v>
      </c>
      <c r="J48" s="156">
        <v>8393.1</v>
      </c>
      <c r="K48" s="156">
        <v>9006.2999999999975</v>
      </c>
      <c r="L48" s="156">
        <v>8922.2999999999993</v>
      </c>
      <c r="M48" s="156">
        <v>7758.6</v>
      </c>
      <c r="N48" s="156">
        <v>7898.4</v>
      </c>
      <c r="O48" s="156">
        <v>8533.2999999999975</v>
      </c>
      <c r="P48" s="156">
        <v>8843.1</v>
      </c>
      <c r="Q48" s="156">
        <v>8918.5999999999985</v>
      </c>
      <c r="R48" s="156">
        <v>9150.7000000000007</v>
      </c>
      <c r="S48" s="156">
        <v>9772.1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3029.1</v>
      </c>
      <c r="E49" s="156">
        <v>3112.8</v>
      </c>
      <c r="F49" s="156">
        <v>3011.7</v>
      </c>
      <c r="G49" s="156">
        <v>2930.3</v>
      </c>
      <c r="H49" s="156">
        <v>3070.3</v>
      </c>
      <c r="I49" s="156">
        <v>3410.7</v>
      </c>
      <c r="J49" s="156">
        <v>3728</v>
      </c>
      <c r="K49" s="156">
        <v>2595.5</v>
      </c>
      <c r="L49" s="156">
        <v>2497.6999999999998</v>
      </c>
      <c r="M49" s="156">
        <v>2300.1999999999998</v>
      </c>
      <c r="N49" s="156">
        <v>2313</v>
      </c>
      <c r="O49" s="156">
        <v>2721.8</v>
      </c>
      <c r="P49" s="156">
        <v>2750.4</v>
      </c>
      <c r="Q49" s="156">
        <v>2899.1</v>
      </c>
      <c r="R49" s="156">
        <v>2911.4</v>
      </c>
      <c r="S49" s="156">
        <v>2957.9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2203.8000000000002</v>
      </c>
      <c r="E50" s="156">
        <v>2293</v>
      </c>
      <c r="F50" s="156">
        <v>2301.1999999999994</v>
      </c>
      <c r="G50" s="156">
        <v>2277.5</v>
      </c>
      <c r="H50" s="156">
        <v>2247.6</v>
      </c>
      <c r="I50" s="156">
        <v>2235.4</v>
      </c>
      <c r="J50" s="156">
        <v>2486.4</v>
      </c>
      <c r="K50" s="156">
        <v>3917.5000000000005</v>
      </c>
      <c r="L50" s="156">
        <v>4590.2</v>
      </c>
      <c r="M50" s="156">
        <v>4568.6000000000004</v>
      </c>
      <c r="N50" s="156">
        <v>4660.3999999999996</v>
      </c>
      <c r="O50" s="156">
        <v>4359.6000000000013</v>
      </c>
      <c r="P50" s="156">
        <v>4996.4999999999991</v>
      </c>
      <c r="Q50" s="156">
        <v>4546</v>
      </c>
      <c r="R50" s="156">
        <v>4583.5</v>
      </c>
      <c r="S50" s="156">
        <v>4774.7000000000007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3954.3</v>
      </c>
      <c r="E51" s="156">
        <v>4287.3</v>
      </c>
      <c r="F51" s="156">
        <v>4455.5</v>
      </c>
      <c r="G51" s="156">
        <v>4533.5</v>
      </c>
      <c r="H51" s="156">
        <v>4868.2</v>
      </c>
      <c r="I51" s="156">
        <v>5176.6000000000004</v>
      </c>
      <c r="J51" s="156">
        <v>5710</v>
      </c>
      <c r="K51" s="156">
        <v>6348</v>
      </c>
      <c r="L51" s="156">
        <v>6700.2</v>
      </c>
      <c r="M51" s="156">
        <v>5787.2</v>
      </c>
      <c r="N51" s="156">
        <v>6164.9</v>
      </c>
      <c r="O51" s="156">
        <v>7334.2</v>
      </c>
      <c r="P51" s="156">
        <v>7482.2</v>
      </c>
      <c r="Q51" s="156">
        <v>7695</v>
      </c>
      <c r="R51" s="156">
        <v>7733.6</v>
      </c>
      <c r="S51" s="156">
        <v>7763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2813.5</v>
      </c>
      <c r="E52" s="156">
        <v>3049.1</v>
      </c>
      <c r="F52" s="156">
        <v>3310</v>
      </c>
      <c r="G52" s="156">
        <v>3494.7</v>
      </c>
      <c r="H52" s="156">
        <v>3697.6</v>
      </c>
      <c r="I52" s="156">
        <v>4159.3</v>
      </c>
      <c r="J52" s="156">
        <v>4526.5</v>
      </c>
      <c r="K52" s="156">
        <v>4848.6000000000013</v>
      </c>
      <c r="L52" s="156">
        <v>4786.3999999999996</v>
      </c>
      <c r="M52" s="156">
        <v>3863.7</v>
      </c>
      <c r="N52" s="156">
        <v>3860.9</v>
      </c>
      <c r="O52" s="156">
        <v>4228.6000000000004</v>
      </c>
      <c r="P52" s="156">
        <v>4440.3</v>
      </c>
      <c r="Q52" s="156">
        <v>4551.1000000000004</v>
      </c>
      <c r="R52" s="156">
        <v>4693.6000000000013</v>
      </c>
      <c r="S52" s="156">
        <v>4572.8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3010.2999999999884</v>
      </c>
      <c r="E53" s="156">
        <v>3292.099999999974</v>
      </c>
      <c r="F53" s="156">
        <v>3334.9000000000178</v>
      </c>
      <c r="G53" s="156">
        <v>3106.2000000000098</v>
      </c>
      <c r="H53" s="156">
        <v>3096.1000000000295</v>
      </c>
      <c r="I53" s="156">
        <v>3286.600000000014</v>
      </c>
      <c r="J53" s="156">
        <v>3432.3000000000275</v>
      </c>
      <c r="K53" s="156">
        <v>4057.5000000000255</v>
      </c>
      <c r="L53" s="156">
        <v>4233.5999999999876</v>
      </c>
      <c r="M53" s="156">
        <v>3762.2000000000016</v>
      </c>
      <c r="N53" s="156">
        <v>4372.6000000000058</v>
      </c>
      <c r="O53" s="156">
        <v>4462.0999999999367</v>
      </c>
      <c r="P53" s="156">
        <v>4754.0999999999976</v>
      </c>
      <c r="Q53" s="156">
        <v>4956.1999999999944</v>
      </c>
      <c r="R53" s="156">
        <v>5094.3999999999733</v>
      </c>
      <c r="S53" s="156">
        <v>5035.4999999999955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38908.299999999988</v>
      </c>
      <c r="E54" s="164">
        <f t="shared" ref="E54:S54" si="2">SUM(E41:E53)</f>
        <v>40446.699999999975</v>
      </c>
      <c r="F54" s="164">
        <f t="shared" si="2"/>
        <v>40192.800000000017</v>
      </c>
      <c r="G54" s="164">
        <f t="shared" si="2"/>
        <v>40467.400000000009</v>
      </c>
      <c r="H54" s="164">
        <f t="shared" si="2"/>
        <v>42014.500000000022</v>
      </c>
      <c r="I54" s="164">
        <f t="shared" si="2"/>
        <v>44228.800000000017</v>
      </c>
      <c r="J54" s="164">
        <f t="shared" si="2"/>
        <v>47735.400000000023</v>
      </c>
      <c r="K54" s="164">
        <f t="shared" si="2"/>
        <v>51552.300000000017</v>
      </c>
      <c r="L54" s="164">
        <f t="shared" si="2"/>
        <v>51165.999999999985</v>
      </c>
      <c r="M54" s="164">
        <f t="shared" si="2"/>
        <v>47129.700000000004</v>
      </c>
      <c r="N54" s="164">
        <f t="shared" si="2"/>
        <v>48759.200000000004</v>
      </c>
      <c r="O54" s="164">
        <f t="shared" si="2"/>
        <v>51467.599999999933</v>
      </c>
      <c r="P54" s="164">
        <f t="shared" si="2"/>
        <v>53234.5</v>
      </c>
      <c r="Q54" s="164">
        <f t="shared" si="2"/>
        <v>53431.19999999999</v>
      </c>
      <c r="R54" s="164">
        <f t="shared" si="2"/>
        <v>55169.599999999969</v>
      </c>
      <c r="S54" s="164">
        <f t="shared" si="2"/>
        <v>57043.499999999993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3931.9</v>
      </c>
      <c r="E56" s="152">
        <v>3967.9</v>
      </c>
      <c r="F56" s="152">
        <v>4092.9999999999995</v>
      </c>
      <c r="G56" s="152">
        <v>4254.8999999999996</v>
      </c>
      <c r="H56" s="152">
        <v>4448.5</v>
      </c>
      <c r="I56" s="152">
        <v>4402.8</v>
      </c>
      <c r="J56" s="152">
        <v>4510.7</v>
      </c>
      <c r="K56" s="152">
        <v>4932.6000000000004</v>
      </c>
      <c r="L56" s="152">
        <v>4731.8</v>
      </c>
      <c r="M56" s="152">
        <v>4997.8</v>
      </c>
      <c r="N56" s="152">
        <v>5099.2</v>
      </c>
      <c r="O56" s="152">
        <v>4907.3999999999996</v>
      </c>
      <c r="P56" s="152">
        <v>5382.1</v>
      </c>
      <c r="Q56" s="152">
        <v>5164.7999999999993</v>
      </c>
      <c r="R56" s="152">
        <v>5507.8</v>
      </c>
      <c r="S56" s="152">
        <v>5893.8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1605.2</v>
      </c>
      <c r="E57" s="156">
        <v>1492.3</v>
      </c>
      <c r="F57" s="156">
        <v>1372.3</v>
      </c>
      <c r="G57" s="156">
        <v>1213.9000000000001</v>
      </c>
      <c r="H57" s="156">
        <v>1303.0999999999999</v>
      </c>
      <c r="I57" s="156">
        <v>1221.8</v>
      </c>
      <c r="J57" s="156">
        <v>1249.0999999999999</v>
      </c>
      <c r="K57" s="156">
        <v>1201.5999999999999</v>
      </c>
      <c r="L57" s="156">
        <v>1115.4000000000001</v>
      </c>
      <c r="M57" s="156">
        <v>1021.7</v>
      </c>
      <c r="N57" s="156">
        <v>1096.0999999999999</v>
      </c>
      <c r="O57" s="156">
        <v>1099.5999999999999</v>
      </c>
      <c r="P57" s="156">
        <v>1028.3</v>
      </c>
      <c r="Q57" s="156">
        <v>1001.6</v>
      </c>
      <c r="R57" s="156">
        <v>1035.2</v>
      </c>
      <c r="S57" s="156">
        <v>994.5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1703</v>
      </c>
      <c r="E58" s="156">
        <v>1766.4</v>
      </c>
      <c r="F58" s="156">
        <v>1758.3</v>
      </c>
      <c r="G58" s="156">
        <v>1792.2</v>
      </c>
      <c r="H58" s="156">
        <v>1869.6</v>
      </c>
      <c r="I58" s="156">
        <v>1821</v>
      </c>
      <c r="J58" s="156">
        <v>2116.1999999999998</v>
      </c>
      <c r="K58" s="156">
        <v>2336.4</v>
      </c>
      <c r="L58" s="156">
        <v>2124.1999999999998</v>
      </c>
      <c r="M58" s="156">
        <v>1893.1</v>
      </c>
      <c r="N58" s="156">
        <v>2049.9</v>
      </c>
      <c r="O58" s="156">
        <v>2083.9</v>
      </c>
      <c r="P58" s="156">
        <v>2034.9</v>
      </c>
      <c r="Q58" s="156">
        <v>2058.3000000000002</v>
      </c>
      <c r="R58" s="156">
        <v>2094.8000000000002</v>
      </c>
      <c r="S58" s="156">
        <v>2289.6999999999998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1783</v>
      </c>
      <c r="E59" s="156">
        <v>1942.5</v>
      </c>
      <c r="F59" s="156">
        <v>1856.8</v>
      </c>
      <c r="G59" s="156">
        <v>1748.4</v>
      </c>
      <c r="H59" s="156">
        <v>1714.8</v>
      </c>
      <c r="I59" s="156">
        <v>1683.7</v>
      </c>
      <c r="J59" s="156">
        <v>1742.3</v>
      </c>
      <c r="K59" s="156">
        <v>1771.4</v>
      </c>
      <c r="L59" s="156">
        <v>1621.9</v>
      </c>
      <c r="M59" s="156">
        <v>1649.2</v>
      </c>
      <c r="N59" s="156">
        <v>1695</v>
      </c>
      <c r="O59" s="156">
        <v>1734.9</v>
      </c>
      <c r="P59" s="156">
        <v>1782</v>
      </c>
      <c r="Q59" s="156">
        <v>1727.9</v>
      </c>
      <c r="R59" s="156">
        <v>1837.8</v>
      </c>
      <c r="S59" s="156">
        <v>1836.7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1320.7000000000003</v>
      </c>
      <c r="E60" s="156">
        <v>1272.4000000000001</v>
      </c>
      <c r="F60" s="156">
        <v>1258.6000000000001</v>
      </c>
      <c r="G60" s="156">
        <v>1256.8</v>
      </c>
      <c r="H60" s="156">
        <v>1214.7</v>
      </c>
      <c r="I60" s="156">
        <v>1192.4999999999995</v>
      </c>
      <c r="J60" s="156">
        <v>1211.1000000000008</v>
      </c>
      <c r="K60" s="156">
        <v>1226.0999999999997</v>
      </c>
      <c r="L60" s="156">
        <v>1251.3000000000002</v>
      </c>
      <c r="M60" s="156">
        <v>1161.1999999999998</v>
      </c>
      <c r="N60" s="156">
        <v>1117.9000000000001</v>
      </c>
      <c r="O60" s="156">
        <v>1098.8000000000006</v>
      </c>
      <c r="P60" s="156">
        <v>1072.2999999999997</v>
      </c>
      <c r="Q60" s="156">
        <v>982.49999999999955</v>
      </c>
      <c r="R60" s="156">
        <v>939.99999999999989</v>
      </c>
      <c r="S60" s="156">
        <v>947.6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1192.5</v>
      </c>
      <c r="E61" s="156">
        <v>890.09999999999991</v>
      </c>
      <c r="F61" s="156">
        <v>729.9</v>
      </c>
      <c r="G61" s="156">
        <v>643</v>
      </c>
      <c r="H61" s="156">
        <v>728.3</v>
      </c>
      <c r="I61" s="156">
        <v>728.9</v>
      </c>
      <c r="J61" s="156">
        <v>551.5</v>
      </c>
      <c r="K61" s="156">
        <v>521.6</v>
      </c>
      <c r="L61" s="156">
        <v>451</v>
      </c>
      <c r="M61" s="156">
        <v>514.6</v>
      </c>
      <c r="N61" s="156">
        <v>276.39999999999998</v>
      </c>
      <c r="O61" s="156">
        <v>228.6</v>
      </c>
      <c r="P61" s="156">
        <v>264.39999999999998</v>
      </c>
      <c r="Q61" s="156">
        <v>34.400000000000006</v>
      </c>
      <c r="R61" s="156">
        <v>5.0999999999999996</v>
      </c>
      <c r="S61" s="156">
        <v>417.1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1464.1</v>
      </c>
      <c r="E62" s="156">
        <v>1732.6</v>
      </c>
      <c r="F62" s="156">
        <v>1564.2</v>
      </c>
      <c r="G62" s="156">
        <v>1609.1</v>
      </c>
      <c r="H62" s="156">
        <v>1611.8</v>
      </c>
      <c r="I62" s="156">
        <v>1630.4</v>
      </c>
      <c r="J62" s="156">
        <v>1935.4</v>
      </c>
      <c r="K62" s="156">
        <v>2058.3000000000002</v>
      </c>
      <c r="L62" s="156">
        <v>1998.7</v>
      </c>
      <c r="M62" s="156">
        <v>1915.2</v>
      </c>
      <c r="N62" s="156">
        <v>1944.4</v>
      </c>
      <c r="O62" s="156">
        <v>2134.1999999999994</v>
      </c>
      <c r="P62" s="156">
        <v>1849.2</v>
      </c>
      <c r="Q62" s="156">
        <v>2166.9</v>
      </c>
      <c r="R62" s="156">
        <v>2416.1999999999994</v>
      </c>
      <c r="S62" s="156">
        <v>2790.2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1169.7</v>
      </c>
      <c r="E63" s="156">
        <v>1080.2</v>
      </c>
      <c r="F63" s="156">
        <v>1118.3</v>
      </c>
      <c r="G63" s="156">
        <v>1205.4000000000001</v>
      </c>
      <c r="H63" s="156">
        <v>1114.5</v>
      </c>
      <c r="I63" s="156">
        <v>1486.7</v>
      </c>
      <c r="J63" s="156">
        <v>1505</v>
      </c>
      <c r="K63" s="156">
        <v>1809.9</v>
      </c>
      <c r="L63" s="156">
        <v>1470.7</v>
      </c>
      <c r="M63" s="156">
        <v>1723</v>
      </c>
      <c r="N63" s="156">
        <v>1795.4</v>
      </c>
      <c r="O63" s="156">
        <v>1874.5</v>
      </c>
      <c r="P63" s="156">
        <v>1973.6</v>
      </c>
      <c r="Q63" s="156">
        <v>1976.9</v>
      </c>
      <c r="R63" s="156">
        <v>2143.3000000000002</v>
      </c>
      <c r="S63" s="156">
        <v>2114.4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1606.8</v>
      </c>
      <c r="E64" s="156">
        <v>1583.1</v>
      </c>
      <c r="F64" s="156">
        <v>1612.4</v>
      </c>
      <c r="G64" s="156">
        <v>1592.9</v>
      </c>
      <c r="H64" s="156">
        <v>1698.1</v>
      </c>
      <c r="I64" s="156">
        <v>1680.7</v>
      </c>
      <c r="J64" s="156">
        <v>1867.8</v>
      </c>
      <c r="K64" s="156">
        <v>1999</v>
      </c>
      <c r="L64" s="156">
        <v>2007.5999999999997</v>
      </c>
      <c r="M64" s="156">
        <v>1888.3</v>
      </c>
      <c r="N64" s="156">
        <v>1975.6</v>
      </c>
      <c r="O64" s="156">
        <v>2215.6</v>
      </c>
      <c r="P64" s="156">
        <v>2156.6</v>
      </c>
      <c r="Q64" s="156">
        <v>2272</v>
      </c>
      <c r="R64" s="156">
        <v>2434.5</v>
      </c>
      <c r="S64" s="156">
        <v>2345.1999999999998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2324.9999999999995</v>
      </c>
      <c r="E65" s="156">
        <v>2335.0999999999995</v>
      </c>
      <c r="F65" s="156">
        <v>2328.6999999999998</v>
      </c>
      <c r="G65" s="156">
        <v>2439.1999999999998</v>
      </c>
      <c r="H65" s="156">
        <v>2495.0999999999995</v>
      </c>
      <c r="I65" s="156">
        <v>2626.9</v>
      </c>
      <c r="J65" s="156">
        <v>2769.9999999999995</v>
      </c>
      <c r="K65" s="156">
        <v>2922</v>
      </c>
      <c r="L65" s="156">
        <v>2663.0000000000005</v>
      </c>
      <c r="M65" s="156">
        <v>2325.099999999999</v>
      </c>
      <c r="N65" s="156">
        <v>2439.1</v>
      </c>
      <c r="O65" s="156">
        <v>2450.5000000000005</v>
      </c>
      <c r="P65" s="156">
        <v>2424.5000000000005</v>
      </c>
      <c r="Q65" s="156">
        <v>2479.8999999999996</v>
      </c>
      <c r="R65" s="156">
        <v>2587.6999999999998</v>
      </c>
      <c r="S65" s="156">
        <v>2538.2999999999997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2315.8000000000002</v>
      </c>
      <c r="E66" s="156">
        <v>2571.4</v>
      </c>
      <c r="F66" s="156">
        <v>2269.5000000000005</v>
      </c>
      <c r="G66" s="156">
        <v>2361.9</v>
      </c>
      <c r="H66" s="156">
        <v>2750.2</v>
      </c>
      <c r="I66" s="156">
        <v>3343.3</v>
      </c>
      <c r="J66" s="156">
        <v>3561.5</v>
      </c>
      <c r="K66" s="156">
        <v>3916.5000000000005</v>
      </c>
      <c r="L66" s="156">
        <v>3988.5000000000005</v>
      </c>
      <c r="M66" s="156">
        <v>2989.8</v>
      </c>
      <c r="N66" s="156">
        <v>3364</v>
      </c>
      <c r="O66" s="156">
        <v>3567.7</v>
      </c>
      <c r="P66" s="156">
        <v>3754.8</v>
      </c>
      <c r="Q66" s="156">
        <v>3448.6</v>
      </c>
      <c r="R66" s="156">
        <v>3674.8</v>
      </c>
      <c r="S66" s="156">
        <v>3947.8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3479.5999999999995</v>
      </c>
      <c r="E67" s="156">
        <v>3778.3999999999996</v>
      </c>
      <c r="F67" s="156">
        <v>3817.5</v>
      </c>
      <c r="G67" s="156">
        <v>4007.5</v>
      </c>
      <c r="H67" s="156">
        <v>4085.9999999999995</v>
      </c>
      <c r="I67" s="156">
        <v>4141.5</v>
      </c>
      <c r="J67" s="156">
        <v>4831.5999999999995</v>
      </c>
      <c r="K67" s="156">
        <v>5089.7999999999975</v>
      </c>
      <c r="L67" s="156">
        <v>4933.7999999999993</v>
      </c>
      <c r="M67" s="156">
        <v>4768.7999999999993</v>
      </c>
      <c r="N67" s="156">
        <v>4534.3999999999996</v>
      </c>
      <c r="O67" s="156">
        <v>4965.5999999999985</v>
      </c>
      <c r="P67" s="156">
        <v>5088.2999999999993</v>
      </c>
      <c r="Q67" s="156">
        <v>5469.9999999999991</v>
      </c>
      <c r="R67" s="156">
        <v>5475.9000000000015</v>
      </c>
      <c r="S67" s="156">
        <v>5824.3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3029.1</v>
      </c>
      <c r="E68" s="156">
        <v>3112.8</v>
      </c>
      <c r="F68" s="156">
        <v>3011.7</v>
      </c>
      <c r="G68" s="156">
        <v>2930.3</v>
      </c>
      <c r="H68" s="156">
        <v>3070.3</v>
      </c>
      <c r="I68" s="156">
        <v>3410.7</v>
      </c>
      <c r="J68" s="156">
        <v>3728</v>
      </c>
      <c r="K68" s="156">
        <v>2595.5</v>
      </c>
      <c r="L68" s="156">
        <v>2497.6999999999998</v>
      </c>
      <c r="M68" s="156">
        <v>2300.1999999999998</v>
      </c>
      <c r="N68" s="156">
        <v>2313</v>
      </c>
      <c r="O68" s="156">
        <v>2721.8</v>
      </c>
      <c r="P68" s="156">
        <v>2750.4</v>
      </c>
      <c r="Q68" s="156">
        <v>2899.1</v>
      </c>
      <c r="R68" s="156">
        <v>2911.4</v>
      </c>
      <c r="S68" s="156">
        <v>2957.9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2203.8000000000002</v>
      </c>
      <c r="E69" s="156">
        <v>2293</v>
      </c>
      <c r="F69" s="156">
        <v>2301.1999999999994</v>
      </c>
      <c r="G69" s="156">
        <v>2277.5</v>
      </c>
      <c r="H69" s="156">
        <v>2247.6</v>
      </c>
      <c r="I69" s="156">
        <v>2235.4</v>
      </c>
      <c r="J69" s="156">
        <v>2486.4</v>
      </c>
      <c r="K69" s="156">
        <v>3917.5000000000005</v>
      </c>
      <c r="L69" s="156">
        <v>4590.2</v>
      </c>
      <c r="M69" s="156">
        <v>4568.6000000000004</v>
      </c>
      <c r="N69" s="156">
        <v>4660.3999999999996</v>
      </c>
      <c r="O69" s="156">
        <v>4359.6000000000013</v>
      </c>
      <c r="P69" s="156">
        <v>4996.4999999999991</v>
      </c>
      <c r="Q69" s="156">
        <v>4546</v>
      </c>
      <c r="R69" s="156">
        <v>4583.5</v>
      </c>
      <c r="S69" s="156">
        <v>4774.7000000000007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3954.3</v>
      </c>
      <c r="E70" s="156">
        <v>4287.3</v>
      </c>
      <c r="F70" s="156">
        <v>4455.5</v>
      </c>
      <c r="G70" s="156">
        <v>4533.5</v>
      </c>
      <c r="H70" s="156">
        <v>4868.2</v>
      </c>
      <c r="I70" s="156">
        <v>5176.6000000000004</v>
      </c>
      <c r="J70" s="156">
        <v>5710</v>
      </c>
      <c r="K70" s="156">
        <v>6348</v>
      </c>
      <c r="L70" s="156">
        <v>6700.2</v>
      </c>
      <c r="M70" s="156">
        <v>5787.2</v>
      </c>
      <c r="N70" s="156">
        <v>6164.9</v>
      </c>
      <c r="O70" s="156">
        <v>7334.2</v>
      </c>
      <c r="P70" s="156">
        <v>7482.2</v>
      </c>
      <c r="Q70" s="156">
        <v>7695</v>
      </c>
      <c r="R70" s="156">
        <v>7733.6</v>
      </c>
      <c r="S70" s="156">
        <v>7763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2440.6</v>
      </c>
      <c r="E71" s="156">
        <v>2662.9</v>
      </c>
      <c r="F71" s="156">
        <v>2771.2</v>
      </c>
      <c r="G71" s="156">
        <v>2894.2</v>
      </c>
      <c r="H71" s="156">
        <v>3159.5</v>
      </c>
      <c r="I71" s="156">
        <v>3620.3</v>
      </c>
      <c r="J71" s="156">
        <v>3724.1</v>
      </c>
      <c r="K71" s="156">
        <v>3962.5</v>
      </c>
      <c r="L71" s="156">
        <v>3781.3</v>
      </c>
      <c r="M71" s="156">
        <v>3106.2</v>
      </c>
      <c r="N71" s="156">
        <v>3137.9</v>
      </c>
      <c r="O71" s="156">
        <v>3423.6</v>
      </c>
      <c r="P71" s="156">
        <v>3852.6</v>
      </c>
      <c r="Q71" s="156">
        <v>3717.2</v>
      </c>
      <c r="R71" s="156">
        <v>3881.5</v>
      </c>
      <c r="S71" s="156">
        <v>3836.3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372.90000000000009</v>
      </c>
      <c r="E72" s="156">
        <v>386.19999999999993</v>
      </c>
      <c r="F72" s="156">
        <v>538.79999999999995</v>
      </c>
      <c r="G72" s="156">
        <v>600.50000000000011</v>
      </c>
      <c r="H72" s="156">
        <v>538.1</v>
      </c>
      <c r="I72" s="156">
        <v>539</v>
      </c>
      <c r="J72" s="156">
        <v>802.4</v>
      </c>
      <c r="K72" s="156">
        <v>886.10000000000116</v>
      </c>
      <c r="L72" s="156">
        <v>1005.0999999999992</v>
      </c>
      <c r="M72" s="156">
        <v>757.49999999999989</v>
      </c>
      <c r="N72" s="156">
        <v>723</v>
      </c>
      <c r="O72" s="156">
        <v>805.00000000000011</v>
      </c>
      <c r="P72" s="156">
        <v>587.70000000000016</v>
      </c>
      <c r="Q72" s="156">
        <v>833.90000000000032</v>
      </c>
      <c r="R72" s="156">
        <v>812.10000000000082</v>
      </c>
      <c r="S72" s="156">
        <v>736.50000000000034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2301.4</v>
      </c>
      <c r="E73" s="156">
        <v>2435.9</v>
      </c>
      <c r="F73" s="156">
        <v>2550.9</v>
      </c>
      <c r="G73" s="156">
        <v>2244.9</v>
      </c>
      <c r="H73" s="156">
        <v>2295.1999999999998</v>
      </c>
      <c r="I73" s="156">
        <v>2355.4</v>
      </c>
      <c r="J73" s="156">
        <v>2513.1</v>
      </c>
      <c r="K73" s="156">
        <v>2747.8</v>
      </c>
      <c r="L73" s="156">
        <v>2627.3</v>
      </c>
      <c r="M73" s="156">
        <v>2316.9</v>
      </c>
      <c r="N73" s="156">
        <v>2455.6</v>
      </c>
      <c r="O73" s="156">
        <v>2495.1999999999998</v>
      </c>
      <c r="P73" s="156">
        <v>2533.5</v>
      </c>
      <c r="Q73" s="156">
        <v>2580.3000000000002</v>
      </c>
      <c r="R73" s="156">
        <v>2689.3</v>
      </c>
      <c r="S73" s="156">
        <v>2728.6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708.89999999998827</v>
      </c>
      <c r="E74" s="156">
        <v>856.19999999997367</v>
      </c>
      <c r="F74" s="156">
        <v>784.00000000001785</v>
      </c>
      <c r="G74" s="156">
        <v>861.30000000000962</v>
      </c>
      <c r="H74" s="156">
        <v>800.90000000002965</v>
      </c>
      <c r="I74" s="156">
        <v>931.2000000000138</v>
      </c>
      <c r="J74" s="156">
        <v>919.20000000002722</v>
      </c>
      <c r="K74" s="156">
        <v>1309.700000000026</v>
      </c>
      <c r="L74" s="156">
        <v>1606.2999999999874</v>
      </c>
      <c r="M74" s="156">
        <v>1445.3000000000018</v>
      </c>
      <c r="N74" s="156">
        <v>1917.0000000000059</v>
      </c>
      <c r="O74" s="156">
        <v>1966.8999999999371</v>
      </c>
      <c r="P74" s="156">
        <v>2220.5999999999981</v>
      </c>
      <c r="Q74" s="156">
        <v>2375.8999999999937</v>
      </c>
      <c r="R74" s="156">
        <v>2405.0999999999731</v>
      </c>
      <c r="S74" s="156">
        <v>2306.8999999999955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38908.299999999988</v>
      </c>
      <c r="E75" s="164">
        <f t="shared" ref="E75:S75" si="3">SUM(E56:E74)</f>
        <v>40446.699999999975</v>
      </c>
      <c r="F75" s="164">
        <f t="shared" si="3"/>
        <v>40192.800000000017</v>
      </c>
      <c r="G75" s="164">
        <f t="shared" si="3"/>
        <v>40467.400000000009</v>
      </c>
      <c r="H75" s="164">
        <f t="shared" si="3"/>
        <v>42014.500000000022</v>
      </c>
      <c r="I75" s="164">
        <f t="shared" si="3"/>
        <v>44228.800000000017</v>
      </c>
      <c r="J75" s="164">
        <f t="shared" si="3"/>
        <v>47735.400000000023</v>
      </c>
      <c r="K75" s="164">
        <f t="shared" si="3"/>
        <v>51552.300000000025</v>
      </c>
      <c r="L75" s="164">
        <f t="shared" si="3"/>
        <v>51165.999999999993</v>
      </c>
      <c r="M75" s="164">
        <f t="shared" si="3"/>
        <v>47129.7</v>
      </c>
      <c r="N75" s="164">
        <f t="shared" si="3"/>
        <v>48759.200000000004</v>
      </c>
      <c r="O75" s="164">
        <f t="shared" si="3"/>
        <v>51467.599999999926</v>
      </c>
      <c r="P75" s="164">
        <f t="shared" si="3"/>
        <v>53234.499999999993</v>
      </c>
      <c r="Q75" s="164">
        <f t="shared" si="3"/>
        <v>53431.19999999999</v>
      </c>
      <c r="R75" s="164">
        <f t="shared" si="3"/>
        <v>55169.599999999977</v>
      </c>
      <c r="S75" s="164">
        <f t="shared" si="3"/>
        <v>57043.499999999993</v>
      </c>
    </row>
  </sheetData>
  <mergeCells count="4">
    <mergeCell ref="A6:A16"/>
    <mergeCell ref="A18:A39"/>
    <mergeCell ref="A41:A54"/>
    <mergeCell ref="A56:A7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251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254069.62913623714</v>
      </c>
      <c r="E2" s="152">
        <v>257289.14608393321</v>
      </c>
      <c r="F2" s="152">
        <v>261538.07112454294</v>
      </c>
      <c r="G2" s="152">
        <v>263999.11189042096</v>
      </c>
      <c r="H2" s="152">
        <v>271219.62956745562</v>
      </c>
      <c r="I2" s="152">
        <v>277307.85182598064</v>
      </c>
      <c r="J2" s="152">
        <v>286885.14932087925</v>
      </c>
      <c r="K2" s="152">
        <v>297580.40008802357</v>
      </c>
      <c r="L2" s="152">
        <v>301925.97845749056</v>
      </c>
      <c r="M2" s="152">
        <v>290557.32082513743</v>
      </c>
      <c r="N2" s="152">
        <v>295896.59999999998</v>
      </c>
      <c r="O2" s="152">
        <v>304546.36512721807</v>
      </c>
      <c r="P2" s="152">
        <v>306618.23430358432</v>
      </c>
      <c r="Q2" s="152">
        <v>306695.38787838619</v>
      </c>
      <c r="R2" s="152">
        <v>309235.96861798427</v>
      </c>
      <c r="S2" s="152">
        <v>312612.933084085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137429.44162436549</v>
      </c>
      <c r="E3" s="156">
        <v>139189.67468010404</v>
      </c>
      <c r="F3" s="156">
        <v>140138.76062061323</v>
      </c>
      <c r="G3" s="156">
        <v>142581.60979658665</v>
      </c>
      <c r="H3" s="156">
        <v>145889.86744752666</v>
      </c>
      <c r="I3" s="156">
        <v>149169.79443983766</v>
      </c>
      <c r="J3" s="156">
        <v>152291.47522065268</v>
      </c>
      <c r="K3" s="156">
        <v>153972.16865586076</v>
      </c>
      <c r="L3" s="156">
        <v>155429.19857069934</v>
      </c>
      <c r="M3" s="156">
        <v>156751.3253355312</v>
      </c>
      <c r="N3" s="156">
        <v>158310.39999999999</v>
      </c>
      <c r="O3" s="156">
        <v>160439.12272370447</v>
      </c>
      <c r="P3" s="156">
        <v>161277.81038759396</v>
      </c>
      <c r="Q3" s="156">
        <v>161149.89523650592</v>
      </c>
      <c r="R3" s="156">
        <v>161622.10533009912</v>
      </c>
      <c r="S3" s="156">
        <v>162464.40699226764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224674.17054629029</v>
      </c>
      <c r="E4" s="160">
        <v>227810.51682483903</v>
      </c>
      <c r="F4" s="160">
        <v>231443.53833308554</v>
      </c>
      <c r="G4" s="160">
        <v>234019.53477868112</v>
      </c>
      <c r="H4" s="160">
        <v>240855.87543607404</v>
      </c>
      <c r="I4" s="160">
        <v>246487.02028523729</v>
      </c>
      <c r="J4" s="160">
        <v>255770.11543440353</v>
      </c>
      <c r="K4" s="160">
        <v>265654.80181010644</v>
      </c>
      <c r="L4" s="160">
        <v>269993.51805171155</v>
      </c>
      <c r="M4" s="160">
        <v>258678.34394904459</v>
      </c>
      <c r="N4" s="160">
        <v>263633.5</v>
      </c>
      <c r="O4" s="160">
        <v>272241.42855735798</v>
      </c>
      <c r="P4" s="160">
        <v>273679.32359129784</v>
      </c>
      <c r="Q4" s="160">
        <v>274071.02839236538</v>
      </c>
      <c r="R4" s="160">
        <v>276477.26003945066</v>
      </c>
      <c r="S4" s="160">
        <v>279067.87511124834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4147.2096175378629</v>
      </c>
      <c r="E6" s="152">
        <v>4258.8632396629255</v>
      </c>
      <c r="F6" s="152">
        <v>4052.7959190676079</v>
      </c>
      <c r="G6" s="152">
        <v>3906.0523938572719</v>
      </c>
      <c r="H6" s="152">
        <v>3988.1410149240423</v>
      </c>
      <c r="I6" s="152">
        <v>3491.5923747585739</v>
      </c>
      <c r="J6" s="152">
        <v>3734.0194494666907</v>
      </c>
      <c r="K6" s="152">
        <v>4213.3160144138101</v>
      </c>
      <c r="L6" s="152">
        <v>4056.7736359614378</v>
      </c>
      <c r="M6" s="152">
        <v>3329.1340804644037</v>
      </c>
      <c r="N6" s="152">
        <v>3750</v>
      </c>
      <c r="O6" s="152">
        <v>4282.2247830669075</v>
      </c>
      <c r="P6" s="152">
        <v>4147.6362372835556</v>
      </c>
      <c r="Q6" s="152">
        <v>3859.272623682461</v>
      </c>
      <c r="R6" s="152">
        <v>3721.6680933417692</v>
      </c>
      <c r="S6" s="152">
        <v>3477.486968051292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54345.335611998336</v>
      </c>
      <c r="E7" s="156">
        <v>55724.953473049012</v>
      </c>
      <c r="F7" s="156">
        <v>54862.691722615564</v>
      </c>
      <c r="G7" s="156">
        <v>54960.817524841928</v>
      </c>
      <c r="H7" s="156">
        <v>56550.305948440189</v>
      </c>
      <c r="I7" s="156">
        <v>57784.118808856118</v>
      </c>
      <c r="J7" s="156">
        <v>60843.666085393663</v>
      </c>
      <c r="K7" s="156">
        <v>63756.913600938598</v>
      </c>
      <c r="L7" s="156">
        <v>62791.764839031617</v>
      </c>
      <c r="M7" s="156">
        <v>57282.310731274687</v>
      </c>
      <c r="N7" s="156">
        <v>58433.5</v>
      </c>
      <c r="O7" s="156">
        <v>60517.586108402465</v>
      </c>
      <c r="P7" s="156">
        <v>61439.684960330487</v>
      </c>
      <c r="Q7" s="156">
        <v>60898.490171873505</v>
      </c>
      <c r="R7" s="156">
        <v>60975.008373962541</v>
      </c>
      <c r="S7" s="156">
        <v>60788.45560055942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16864.635511815664</v>
      </c>
      <c r="E8" s="156">
        <v>16183.634072755436</v>
      </c>
      <c r="F8" s="156">
        <v>16162.91704315403</v>
      </c>
      <c r="G8" s="156">
        <v>17033.762420957544</v>
      </c>
      <c r="H8" s="156">
        <v>17389.797260396117</v>
      </c>
      <c r="I8" s="156">
        <v>17277.588031819123</v>
      </c>
      <c r="J8" s="156">
        <v>17261.45517957057</v>
      </c>
      <c r="K8" s="156">
        <v>18263.74340065365</v>
      </c>
      <c r="L8" s="156">
        <v>18694.556192318378</v>
      </c>
      <c r="M8" s="156">
        <v>17593.525759896798</v>
      </c>
      <c r="N8" s="156">
        <v>17123.599999999999</v>
      </c>
      <c r="O8" s="156">
        <v>17213.60399491771</v>
      </c>
      <c r="P8" s="156">
        <v>17400.826206976431</v>
      </c>
      <c r="Q8" s="156">
        <v>17610.48333491596</v>
      </c>
      <c r="R8" s="156">
        <v>17621.701589192002</v>
      </c>
      <c r="S8" s="156">
        <v>17509.762609659079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51063.822264128707</v>
      </c>
      <c r="E9" s="156">
        <v>51379.162861667573</v>
      </c>
      <c r="F9" s="156">
        <v>53028.559664192333</v>
      </c>
      <c r="G9" s="156">
        <v>53120.257452574522</v>
      </c>
      <c r="H9" s="156">
        <v>54521.015146955557</v>
      </c>
      <c r="I9" s="156">
        <v>56130.746483637595</v>
      </c>
      <c r="J9" s="156">
        <v>58294.373776384622</v>
      </c>
      <c r="K9" s="156">
        <v>60280.105589541607</v>
      </c>
      <c r="L9" s="156">
        <v>61848.384142890951</v>
      </c>
      <c r="M9" s="156">
        <v>60002.015641377082</v>
      </c>
      <c r="N9" s="156">
        <v>61721.9</v>
      </c>
      <c r="O9" s="156">
        <v>63931.290567227101</v>
      </c>
      <c r="P9" s="156">
        <v>63778.738683087868</v>
      </c>
      <c r="Q9" s="156">
        <v>62677.99829076061</v>
      </c>
      <c r="R9" s="156">
        <v>63752.465666753516</v>
      </c>
      <c r="S9" s="156">
        <v>64992.37154221988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7441.6877836053982</v>
      </c>
      <c r="E10" s="156">
        <v>8468.4830480065666</v>
      </c>
      <c r="F10" s="156">
        <v>8849.4927428486462</v>
      </c>
      <c r="G10" s="156">
        <v>8959.0108401084017</v>
      </c>
      <c r="H10" s="156">
        <v>8644.6874198905498</v>
      </c>
      <c r="I10" s="156">
        <v>8875.9643398841163</v>
      </c>
      <c r="J10" s="156">
        <v>8963.8719202336488</v>
      </c>
      <c r="K10" s="156">
        <v>8937.7147406352124</v>
      </c>
      <c r="L10" s="156">
        <v>8992.4171493831855</v>
      </c>
      <c r="M10" s="156">
        <v>8560.3281464161901</v>
      </c>
      <c r="N10" s="156">
        <v>8518.9</v>
      </c>
      <c r="O10" s="156">
        <v>9078.1944075091851</v>
      </c>
      <c r="P10" s="156">
        <v>9077.7561145107429</v>
      </c>
      <c r="Q10" s="156">
        <v>9307.7580476687872</v>
      </c>
      <c r="R10" s="156">
        <v>9647.9213964047794</v>
      </c>
      <c r="S10" s="156">
        <v>9775.1421254336419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12326.12410866875</v>
      </c>
      <c r="E11" s="156">
        <v>11533.135280722237</v>
      </c>
      <c r="F11" s="156">
        <v>11695.050954466951</v>
      </c>
      <c r="G11" s="156">
        <v>11457.655826558264</v>
      </c>
      <c r="H11" s="156">
        <v>11749.757581837028</v>
      </c>
      <c r="I11" s="156">
        <v>12008.882293246619</v>
      </c>
      <c r="J11" s="156">
        <v>12744.107924213409</v>
      </c>
      <c r="K11" s="156">
        <v>13725.173887538758</v>
      </c>
      <c r="L11" s="156">
        <v>13586.678052946199</v>
      </c>
      <c r="M11" s="156">
        <v>12218.717245827622</v>
      </c>
      <c r="N11" s="156">
        <v>12113.1</v>
      </c>
      <c r="O11" s="156">
        <v>12757.734243418137</v>
      </c>
      <c r="P11" s="156">
        <v>11828.369013377604</v>
      </c>
      <c r="Q11" s="156">
        <v>12151.362643623586</v>
      </c>
      <c r="R11" s="156">
        <v>12059.529569392236</v>
      </c>
      <c r="S11" s="156">
        <v>12317.779755526091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17969.002298308682</v>
      </c>
      <c r="E12" s="156">
        <v>18388.95375047683</v>
      </c>
      <c r="F12" s="156">
        <v>19074.698905422563</v>
      </c>
      <c r="G12" s="156">
        <v>19587.172538392053</v>
      </c>
      <c r="H12" s="156">
        <v>21141.427313560926</v>
      </c>
      <c r="I12" s="156">
        <v>22481.040559562651</v>
      </c>
      <c r="J12" s="156">
        <v>23122.612947054229</v>
      </c>
      <c r="K12" s="156">
        <v>23305.434509343835</v>
      </c>
      <c r="L12" s="156">
        <v>23488.62572407478</v>
      </c>
      <c r="M12" s="156">
        <v>23272.292993630574</v>
      </c>
      <c r="N12" s="156">
        <v>24051.4</v>
      </c>
      <c r="O12" s="156">
        <v>24898.10792975406</v>
      </c>
      <c r="P12" s="156">
        <v>25454.606876049653</v>
      </c>
      <c r="Q12" s="156">
        <v>26338.42939891748</v>
      </c>
      <c r="R12" s="156">
        <v>26676.002084186239</v>
      </c>
      <c r="S12" s="156">
        <v>27000.563052836151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15254.287229654075</v>
      </c>
      <c r="E13" s="156">
        <v>16254.378157185958</v>
      </c>
      <c r="F13" s="156">
        <v>17241.138726538644</v>
      </c>
      <c r="G13" s="156">
        <v>17735.433604336042</v>
      </c>
      <c r="H13" s="156">
        <v>18467.359926884448</v>
      </c>
      <c r="I13" s="156">
        <v>19650.928057789464</v>
      </c>
      <c r="J13" s="156">
        <v>20943.481005210062</v>
      </c>
      <c r="K13" s="156">
        <v>22329.883516299338</v>
      </c>
      <c r="L13" s="156">
        <v>23859.537209469818</v>
      </c>
      <c r="M13" s="156">
        <v>22665.887285334193</v>
      </c>
      <c r="N13" s="156">
        <v>23255.200000000001</v>
      </c>
      <c r="O13" s="156">
        <v>24520.481832776844</v>
      </c>
      <c r="P13" s="156">
        <v>25084.06849024188</v>
      </c>
      <c r="Q13" s="156">
        <v>25636.786629949671</v>
      </c>
      <c r="R13" s="156">
        <v>26045.256615430422</v>
      </c>
      <c r="S13" s="156">
        <v>26455.673211399095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39190.877482468029</v>
      </c>
      <c r="E14" s="156">
        <v>39509.415205354351</v>
      </c>
      <c r="F14" s="156">
        <v>40106.598346124374</v>
      </c>
      <c r="G14" s="156">
        <v>40793.586269196028</v>
      </c>
      <c r="H14" s="156">
        <v>41606.312903333666</v>
      </c>
      <c r="I14" s="156">
        <v>41780.386936263552</v>
      </c>
      <c r="J14" s="156">
        <v>42796.529479100915</v>
      </c>
      <c r="K14" s="156">
        <v>43483.826363864915</v>
      </c>
      <c r="L14" s="156">
        <v>45025.1561326433</v>
      </c>
      <c r="M14" s="156">
        <v>46176.126743529792</v>
      </c>
      <c r="N14" s="156">
        <v>46996.6</v>
      </c>
      <c r="O14" s="156">
        <v>47258.320282874847</v>
      </c>
      <c r="P14" s="156">
        <v>47662.780147867888</v>
      </c>
      <c r="Q14" s="156">
        <v>47727.376317538692</v>
      </c>
      <c r="R14" s="156">
        <v>48031.2814023596</v>
      </c>
      <c r="S14" s="156">
        <v>48762.555170096442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6071.1886381047798</v>
      </c>
      <c r="E15" s="156">
        <v>6109.537735958108</v>
      </c>
      <c r="F15" s="156">
        <v>6369.594308654825</v>
      </c>
      <c r="G15" s="156">
        <v>6465.7859078590782</v>
      </c>
      <c r="H15" s="156">
        <v>6797.0709198515397</v>
      </c>
      <c r="I15" s="156">
        <v>7005.7723994194866</v>
      </c>
      <c r="J15" s="156">
        <v>7065.9976677757213</v>
      </c>
      <c r="K15" s="156">
        <v>7358.6901868767281</v>
      </c>
      <c r="L15" s="156">
        <v>7649.6249729918827</v>
      </c>
      <c r="M15" s="156">
        <v>7578.0053212932353</v>
      </c>
      <c r="N15" s="156">
        <v>7669.3</v>
      </c>
      <c r="O15" s="156">
        <v>7783.884407410691</v>
      </c>
      <c r="P15" s="156">
        <v>7804.856861571724</v>
      </c>
      <c r="Q15" s="156">
        <v>7863.0709334346211</v>
      </c>
      <c r="R15" s="156">
        <v>7946.4252484275557</v>
      </c>
      <c r="S15" s="156">
        <v>7988.0850754672429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224674.17054629026</v>
      </c>
      <c r="E16" s="164">
        <f t="shared" ref="E16:S16" si="0">SUM(E6:E15)</f>
        <v>227810.516824839</v>
      </c>
      <c r="F16" s="164">
        <f t="shared" si="0"/>
        <v>231443.53833308551</v>
      </c>
      <c r="G16" s="164">
        <f t="shared" si="0"/>
        <v>234019.53477868115</v>
      </c>
      <c r="H16" s="164">
        <f t="shared" si="0"/>
        <v>240855.87543607404</v>
      </c>
      <c r="I16" s="164">
        <f t="shared" si="0"/>
        <v>246487.02028523729</v>
      </c>
      <c r="J16" s="164">
        <f t="shared" si="0"/>
        <v>255770.11543440353</v>
      </c>
      <c r="K16" s="164">
        <f t="shared" si="0"/>
        <v>265654.80181010644</v>
      </c>
      <c r="L16" s="164">
        <f t="shared" si="0"/>
        <v>269993.51805171155</v>
      </c>
      <c r="M16" s="164">
        <f t="shared" si="0"/>
        <v>258678.34394904462</v>
      </c>
      <c r="N16" s="164">
        <f t="shared" si="0"/>
        <v>263633.5</v>
      </c>
      <c r="O16" s="164">
        <f t="shared" si="0"/>
        <v>272241.42855735798</v>
      </c>
      <c r="P16" s="164">
        <f t="shared" si="0"/>
        <v>273679.32359129784</v>
      </c>
      <c r="Q16" s="164">
        <f t="shared" si="0"/>
        <v>274071.02839236538</v>
      </c>
      <c r="R16" s="164">
        <f t="shared" si="0"/>
        <v>276477.26003945066</v>
      </c>
      <c r="S16" s="164">
        <f t="shared" si="0"/>
        <v>279067.87511124834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4147.2096175378629</v>
      </c>
      <c r="E18" s="152">
        <v>4258.8632396629255</v>
      </c>
      <c r="F18" s="152">
        <v>4052.7959190676079</v>
      </c>
      <c r="G18" s="152">
        <v>3906.0523938572719</v>
      </c>
      <c r="H18" s="152">
        <v>3988.1410149240423</v>
      </c>
      <c r="I18" s="152">
        <v>3491.5923747585739</v>
      </c>
      <c r="J18" s="152">
        <v>3734.0194494666907</v>
      </c>
      <c r="K18" s="152">
        <v>4213.3160144138101</v>
      </c>
      <c r="L18" s="152">
        <v>4056.7736359614378</v>
      </c>
      <c r="M18" s="152">
        <v>3329.1340804644037</v>
      </c>
      <c r="N18" s="152">
        <v>3750</v>
      </c>
      <c r="O18" s="152">
        <v>4282.2247830669075</v>
      </c>
      <c r="P18" s="152">
        <v>4147.6362372835556</v>
      </c>
      <c r="Q18" s="152">
        <v>3859.272623682461</v>
      </c>
      <c r="R18" s="152">
        <v>3721.6680933417692</v>
      </c>
      <c r="S18" s="152">
        <v>3477.486968051292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829.15905474689146</v>
      </c>
      <c r="E19" s="156">
        <v>910.65669467916632</v>
      </c>
      <c r="F19" s="156">
        <v>920.38293053951122</v>
      </c>
      <c r="G19" s="156">
        <v>928.74887082204157</v>
      </c>
      <c r="H19" s="156">
        <v>1015.2584121888966</v>
      </c>
      <c r="I19" s="156">
        <v>1076.3506214331701</v>
      </c>
      <c r="J19" s="156">
        <v>1128.5611887924856</v>
      </c>
      <c r="K19" s="156">
        <v>1028.4505153775244</v>
      </c>
      <c r="L19" s="156">
        <v>1380.3463212371262</v>
      </c>
      <c r="M19" s="156">
        <v>1082.903329839555</v>
      </c>
      <c r="N19" s="156">
        <v>1176.0999999999999</v>
      </c>
      <c r="O19" s="156">
        <v>1475.5390085591309</v>
      </c>
      <c r="P19" s="156">
        <v>1458.0236665830164</v>
      </c>
      <c r="Q19" s="156">
        <v>1402.6208337289906</v>
      </c>
      <c r="R19" s="156">
        <v>1299.3598570843724</v>
      </c>
      <c r="S19" s="156">
        <v>1050.3659843434984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45858.094171724893</v>
      </c>
      <c r="E20" s="156">
        <v>46754.326139476783</v>
      </c>
      <c r="F20" s="156">
        <v>45970.879893859179</v>
      </c>
      <c r="G20" s="156">
        <v>45694.896115627838</v>
      </c>
      <c r="H20" s="156">
        <v>46827.944405434653</v>
      </c>
      <c r="I20" s="156">
        <v>48262.060386499797</v>
      </c>
      <c r="J20" s="156">
        <v>51068.650840349641</v>
      </c>
      <c r="K20" s="156">
        <v>54001.822676611104</v>
      </c>
      <c r="L20" s="156">
        <v>52643.70890907781</v>
      </c>
      <c r="M20" s="156">
        <v>47498.286704829479</v>
      </c>
      <c r="N20" s="156">
        <v>48759.200000000004</v>
      </c>
      <c r="O20" s="156">
        <v>50692.511499177512</v>
      </c>
      <c r="P20" s="156">
        <v>51381.676736868525</v>
      </c>
      <c r="Q20" s="156">
        <v>50737.062007406697</v>
      </c>
      <c r="R20" s="156">
        <v>51332.01831106477</v>
      </c>
      <c r="S20" s="156">
        <v>51804.039450024517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5238.9651717838415</v>
      </c>
      <c r="E21" s="156">
        <v>5662.4166271717395</v>
      </c>
      <c r="F21" s="156">
        <v>5491.0729603916225</v>
      </c>
      <c r="G21" s="156">
        <v>5736.1111111111104</v>
      </c>
      <c r="H21" s="156">
        <v>5918.5697885667787</v>
      </c>
      <c r="I21" s="156">
        <v>5753.9582946869923</v>
      </c>
      <c r="J21" s="156">
        <v>5861.6926813090413</v>
      </c>
      <c r="K21" s="156">
        <v>5858.7530377943522</v>
      </c>
      <c r="L21" s="156">
        <v>6077.0837405986031</v>
      </c>
      <c r="M21" s="156">
        <v>6017.6973312908167</v>
      </c>
      <c r="N21" s="156">
        <v>5749.1</v>
      </c>
      <c r="O21" s="156">
        <v>5552.009770607413</v>
      </c>
      <c r="P21" s="156">
        <v>5685.1919772986121</v>
      </c>
      <c r="Q21" s="156">
        <v>5860.5070743519136</v>
      </c>
      <c r="R21" s="156">
        <v>5382.9692210353942</v>
      </c>
      <c r="S21" s="156">
        <v>5043.9544472092557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2419.1172137427075</v>
      </c>
      <c r="E22" s="156">
        <v>2397.5540117213236</v>
      </c>
      <c r="F22" s="156">
        <v>2480.3559378252567</v>
      </c>
      <c r="G22" s="156">
        <v>2601.0614272809394</v>
      </c>
      <c r="H22" s="156">
        <v>2788.5333422498634</v>
      </c>
      <c r="I22" s="156">
        <v>2691.7495062361559</v>
      </c>
      <c r="J22" s="156">
        <v>2784.7613749424968</v>
      </c>
      <c r="K22" s="156">
        <v>2867.8873711556189</v>
      </c>
      <c r="L22" s="156">
        <v>2690.6258681180743</v>
      </c>
      <c r="M22" s="156">
        <v>2683.4233653148431</v>
      </c>
      <c r="N22" s="156">
        <v>2749.1</v>
      </c>
      <c r="O22" s="156">
        <v>2797.5258300584069</v>
      </c>
      <c r="P22" s="156">
        <v>2914.7925795803335</v>
      </c>
      <c r="Q22" s="156">
        <v>2898.3002563859081</v>
      </c>
      <c r="R22" s="156">
        <v>2960.6609847779969</v>
      </c>
      <c r="S22" s="156">
        <v>2890.0957189821456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16864.635511815664</v>
      </c>
      <c r="E23" s="156">
        <v>16183.634072755436</v>
      </c>
      <c r="F23" s="156">
        <v>16162.91704315403</v>
      </c>
      <c r="G23" s="156">
        <v>17033.762420957544</v>
      </c>
      <c r="H23" s="156">
        <v>17389.797260396117</v>
      </c>
      <c r="I23" s="156">
        <v>17277.588031819123</v>
      </c>
      <c r="J23" s="156">
        <v>17261.45517957057</v>
      </c>
      <c r="K23" s="156">
        <v>18263.74340065365</v>
      </c>
      <c r="L23" s="156">
        <v>18694.556192318378</v>
      </c>
      <c r="M23" s="156">
        <v>17593.525759896798</v>
      </c>
      <c r="N23" s="156">
        <v>17123.599999999999</v>
      </c>
      <c r="O23" s="156">
        <v>17213.60399491771</v>
      </c>
      <c r="P23" s="156">
        <v>17400.826206976431</v>
      </c>
      <c r="Q23" s="156">
        <v>17610.48333491596</v>
      </c>
      <c r="R23" s="156">
        <v>17621.701589192002</v>
      </c>
      <c r="S23" s="156">
        <v>17509.762609659079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29106.841888148978</v>
      </c>
      <c r="E24" s="156">
        <v>29193.725508328615</v>
      </c>
      <c r="F24" s="156">
        <v>29824.204229621071</v>
      </c>
      <c r="G24" s="156">
        <v>29560.636856368561</v>
      </c>
      <c r="H24" s="156">
        <v>30326.902285975408</v>
      </c>
      <c r="I24" s="156">
        <v>31067.184618574247</v>
      </c>
      <c r="J24" s="156">
        <v>32257.122377584972</v>
      </c>
      <c r="K24" s="156">
        <v>33418.67091259532</v>
      </c>
      <c r="L24" s="156">
        <v>33961.499284927922</v>
      </c>
      <c r="M24" s="156">
        <v>32821.897927920661</v>
      </c>
      <c r="N24" s="156">
        <v>34334.300000000003</v>
      </c>
      <c r="O24" s="156">
        <v>35704.084547272214</v>
      </c>
      <c r="P24" s="156">
        <v>35145.937493967547</v>
      </c>
      <c r="Q24" s="156">
        <v>33623.587503560913</v>
      </c>
      <c r="R24" s="156">
        <v>34085.098068405976</v>
      </c>
      <c r="S24" s="156">
        <v>34627.567793377777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12840.355943190523</v>
      </c>
      <c r="E25" s="156">
        <v>12612.560542833693</v>
      </c>
      <c r="F25" s="156">
        <v>13187.885303839599</v>
      </c>
      <c r="G25" s="156">
        <v>13159.101174345076</v>
      </c>
      <c r="H25" s="156">
        <v>13507.762954046433</v>
      </c>
      <c r="I25" s="156">
        <v>13988.302434446712</v>
      </c>
      <c r="J25" s="156">
        <v>14350.026210777443</v>
      </c>
      <c r="K25" s="156">
        <v>14905.409368976787</v>
      </c>
      <c r="L25" s="156">
        <v>15301.204819277109</v>
      </c>
      <c r="M25" s="156">
        <v>14586.08804321535</v>
      </c>
      <c r="N25" s="156">
        <v>14605.4</v>
      </c>
      <c r="O25" s="156">
        <v>15063.676388027066</v>
      </c>
      <c r="P25" s="156">
        <v>15080.111190471594</v>
      </c>
      <c r="Q25" s="156">
        <v>15300.826132371094</v>
      </c>
      <c r="R25" s="156">
        <v>15605.530537050132</v>
      </c>
      <c r="S25" s="156">
        <v>15888.533701436692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9116.6244327892036</v>
      </c>
      <c r="E26" s="156">
        <v>9572.8768105052659</v>
      </c>
      <c r="F26" s="156">
        <v>10016.470130731663</v>
      </c>
      <c r="G26" s="156">
        <v>10400.519421860887</v>
      </c>
      <c r="H26" s="156">
        <v>10686.349906933716</v>
      </c>
      <c r="I26" s="156">
        <v>11075.259430616634</v>
      </c>
      <c r="J26" s="156">
        <v>11687.22518802221</v>
      </c>
      <c r="K26" s="156">
        <v>11956.025307969496</v>
      </c>
      <c r="L26" s="156">
        <v>12585.680038685914</v>
      </c>
      <c r="M26" s="156">
        <v>12594.029670241071</v>
      </c>
      <c r="N26" s="156">
        <v>12782.2</v>
      </c>
      <c r="O26" s="156">
        <v>13163.529631927824</v>
      </c>
      <c r="P26" s="156">
        <v>13552.689998648728</v>
      </c>
      <c r="Q26" s="156">
        <v>13753.584654828601</v>
      </c>
      <c r="R26" s="156">
        <v>14061.837061297407</v>
      </c>
      <c r="S26" s="156">
        <v>14476.270047405416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7441.6877836053982</v>
      </c>
      <c r="E27" s="156">
        <v>8468.4830480065666</v>
      </c>
      <c r="F27" s="156">
        <v>8849.4927428486462</v>
      </c>
      <c r="G27" s="156">
        <v>8959.0108401084017</v>
      </c>
      <c r="H27" s="156">
        <v>8644.6874198905498</v>
      </c>
      <c r="I27" s="156">
        <v>8875.9643398841163</v>
      </c>
      <c r="J27" s="156">
        <v>8963.8719202336488</v>
      </c>
      <c r="K27" s="156">
        <v>8937.7147406352124</v>
      </c>
      <c r="L27" s="156">
        <v>8992.4171493831855</v>
      </c>
      <c r="M27" s="156">
        <v>8560.3281464161901</v>
      </c>
      <c r="N27" s="156">
        <v>8518.9</v>
      </c>
      <c r="O27" s="156">
        <v>9078.1944075091851</v>
      </c>
      <c r="P27" s="156">
        <v>9077.7561145107429</v>
      </c>
      <c r="Q27" s="156">
        <v>9307.7580476687872</v>
      </c>
      <c r="R27" s="156">
        <v>9647.9213964047794</v>
      </c>
      <c r="S27" s="156">
        <v>9775.1421254336419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12326.12410866875</v>
      </c>
      <c r="E28" s="156">
        <v>11533.135280722237</v>
      </c>
      <c r="F28" s="156">
        <v>11695.050954466951</v>
      </c>
      <c r="G28" s="156">
        <v>11457.655826558264</v>
      </c>
      <c r="H28" s="156">
        <v>11749.757581837028</v>
      </c>
      <c r="I28" s="156">
        <v>12008.882293246619</v>
      </c>
      <c r="J28" s="156">
        <v>12744.107924213409</v>
      </c>
      <c r="K28" s="156">
        <v>13725.173887538758</v>
      </c>
      <c r="L28" s="156">
        <v>13586.678052946199</v>
      </c>
      <c r="M28" s="156">
        <v>12218.717245827622</v>
      </c>
      <c r="N28" s="156">
        <v>12113.1</v>
      </c>
      <c r="O28" s="156">
        <v>12757.734243418137</v>
      </c>
      <c r="P28" s="156">
        <v>11828.369013377604</v>
      </c>
      <c r="Q28" s="156">
        <v>12151.362643623586</v>
      </c>
      <c r="R28" s="156">
        <v>12059.529569392236</v>
      </c>
      <c r="S28" s="156">
        <v>12317.779755526091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17969.002298308682</v>
      </c>
      <c r="E29" s="156">
        <v>18388.95375047683</v>
      </c>
      <c r="F29" s="156">
        <v>19074.698905422563</v>
      </c>
      <c r="G29" s="156">
        <v>19587.172538392053</v>
      </c>
      <c r="H29" s="156">
        <v>21141.427313560926</v>
      </c>
      <c r="I29" s="156">
        <v>22481.040559562651</v>
      </c>
      <c r="J29" s="156">
        <v>23122.612947054229</v>
      </c>
      <c r="K29" s="156">
        <v>23305.434509343835</v>
      </c>
      <c r="L29" s="156">
        <v>23488.62572407478</v>
      </c>
      <c r="M29" s="156">
        <v>23272.292993630574</v>
      </c>
      <c r="N29" s="156">
        <v>24051.4</v>
      </c>
      <c r="O29" s="156">
        <v>24898.10792975406</v>
      </c>
      <c r="P29" s="156">
        <v>25454.606876049653</v>
      </c>
      <c r="Q29" s="156">
        <v>26338.42939891748</v>
      </c>
      <c r="R29" s="156">
        <v>26676.002084186239</v>
      </c>
      <c r="S29" s="156">
        <v>27000.563052836151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8615.1216924980854</v>
      </c>
      <c r="E30" s="156">
        <v>9257.996277843924</v>
      </c>
      <c r="F30" s="156">
        <v>10064.050508400913</v>
      </c>
      <c r="G30" s="156">
        <v>10131.88798554652</v>
      </c>
      <c r="H30" s="156">
        <v>10306.059896791159</v>
      </c>
      <c r="I30" s="156">
        <v>10942.570627325598</v>
      </c>
      <c r="J30" s="156">
        <v>11375.049479528849</v>
      </c>
      <c r="K30" s="156">
        <v>11929.418419508924</v>
      </c>
      <c r="L30" s="156">
        <v>12728.488677168109</v>
      </c>
      <c r="M30" s="156">
        <v>12320.507135370475</v>
      </c>
      <c r="N30" s="156">
        <v>12532.400000000001</v>
      </c>
      <c r="O30" s="156">
        <v>13184.902835643021</v>
      </c>
      <c r="P30" s="156">
        <v>13624.983109086348</v>
      </c>
      <c r="Q30" s="156">
        <v>14045.009970563098</v>
      </c>
      <c r="R30" s="156">
        <v>14165.395064944732</v>
      </c>
      <c r="S30" s="156">
        <v>14664.892747516211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6639.16553715599</v>
      </c>
      <c r="E31" s="156">
        <v>6996.3818793420342</v>
      </c>
      <c r="F31" s="156">
        <v>7177.0882181377319</v>
      </c>
      <c r="G31" s="156">
        <v>7603.5456187895206</v>
      </c>
      <c r="H31" s="156">
        <v>8161.300030093289</v>
      </c>
      <c r="I31" s="156">
        <v>8708.357430463866</v>
      </c>
      <c r="J31" s="156">
        <v>9568.4315256812133</v>
      </c>
      <c r="K31" s="156">
        <v>10400.465096790414</v>
      </c>
      <c r="L31" s="156">
        <v>11131.048532301709</v>
      </c>
      <c r="M31" s="156">
        <v>10345.380149963717</v>
      </c>
      <c r="N31" s="156">
        <v>10722.8</v>
      </c>
      <c r="O31" s="156">
        <v>11335.578997133824</v>
      </c>
      <c r="P31" s="156">
        <v>11459.085381155532</v>
      </c>
      <c r="Q31" s="156">
        <v>11591.776659386573</v>
      </c>
      <c r="R31" s="156">
        <v>11879.86155048569</v>
      </c>
      <c r="S31" s="156">
        <v>11790.780463882884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13377.335140550415</v>
      </c>
      <c r="E32" s="156">
        <v>13246.829809615183</v>
      </c>
      <c r="F32" s="156">
        <v>13185.369033866707</v>
      </c>
      <c r="G32" s="156">
        <v>13317.411924119244</v>
      </c>
      <c r="H32" s="156">
        <v>13483.576866062571</v>
      </c>
      <c r="I32" s="156">
        <v>13343.626900036017</v>
      </c>
      <c r="J32" s="156">
        <v>13605.319183079606</v>
      </c>
      <c r="K32" s="156">
        <v>13578.102740300012</v>
      </c>
      <c r="L32" s="156">
        <v>14041.134649614687</v>
      </c>
      <c r="M32" s="156">
        <v>14319.519471095708</v>
      </c>
      <c r="N32" s="156">
        <v>14390.499999999996</v>
      </c>
      <c r="O32" s="156">
        <v>14307.734735888273</v>
      </c>
      <c r="P32" s="156">
        <v>14364.612088103011</v>
      </c>
      <c r="Q32" s="156">
        <v>14210.901148988698</v>
      </c>
      <c r="R32" s="156">
        <v>14172.745543191042</v>
      </c>
      <c r="S32" s="156">
        <v>14265.216048822127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12645.530084271319</v>
      </c>
      <c r="E33" s="156">
        <v>12661.457189425377</v>
      </c>
      <c r="F33" s="156">
        <v>12865.345243677872</v>
      </c>
      <c r="G33" s="156">
        <v>13142.502258355917</v>
      </c>
      <c r="H33" s="156">
        <v>13305.692089923206</v>
      </c>
      <c r="I33" s="156">
        <v>13373.743766572461</v>
      </c>
      <c r="J33" s="156">
        <v>13693.045050442373</v>
      </c>
      <c r="K33" s="156">
        <v>13928.915612167937</v>
      </c>
      <c r="L33" s="156">
        <v>14391.880073667857</v>
      </c>
      <c r="M33" s="156">
        <v>14728.694670644198</v>
      </c>
      <c r="N33" s="156">
        <v>15042.4</v>
      </c>
      <c r="O33" s="156">
        <v>15131.046302041781</v>
      </c>
      <c r="P33" s="156">
        <v>15230.971179275331</v>
      </c>
      <c r="Q33" s="156">
        <v>15094.008166365968</v>
      </c>
      <c r="R33" s="156">
        <v>15139.379954594515</v>
      </c>
      <c r="S33" s="156">
        <v>15254.554370924679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13168.012257646296</v>
      </c>
      <c r="E34" s="156">
        <v>13601.128206313793</v>
      </c>
      <c r="F34" s="156">
        <v>14055.884068579795</v>
      </c>
      <c r="G34" s="156">
        <v>14333.672086720866</v>
      </c>
      <c r="H34" s="156">
        <v>14817.043947347889</v>
      </c>
      <c r="I34" s="156">
        <v>15063.016269655074</v>
      </c>
      <c r="J34" s="156">
        <v>15498.165245578937</v>
      </c>
      <c r="K34" s="156">
        <v>15976.808011396966</v>
      </c>
      <c r="L34" s="156">
        <v>16592.141409360756</v>
      </c>
      <c r="M34" s="156">
        <v>17127.912601789889</v>
      </c>
      <c r="N34" s="156">
        <v>17563.7</v>
      </c>
      <c r="O34" s="156">
        <v>17819.539244944794</v>
      </c>
      <c r="P34" s="156">
        <v>18067.196880489548</v>
      </c>
      <c r="Q34" s="156">
        <v>18422.467002184028</v>
      </c>
      <c r="R34" s="156">
        <v>18719.155904574043</v>
      </c>
      <c r="S34" s="156">
        <v>19242.784750349638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2522.953621309447</v>
      </c>
      <c r="E35" s="156">
        <v>2492.5730270838867</v>
      </c>
      <c r="F35" s="156">
        <v>2588.0980430282166</v>
      </c>
      <c r="G35" s="156">
        <v>2655.1490514905149</v>
      </c>
      <c r="H35" s="156">
        <v>2845.8220483498849</v>
      </c>
      <c r="I35" s="156">
        <v>3064.1729319206052</v>
      </c>
      <c r="J35" s="156">
        <v>3061.7397537256747</v>
      </c>
      <c r="K35" s="156">
        <v>3250.2304533646188</v>
      </c>
      <c r="L35" s="156">
        <v>3457.4506394493433</v>
      </c>
      <c r="M35" s="156">
        <v>3426.7919051842296</v>
      </c>
      <c r="N35" s="156">
        <v>3495.3</v>
      </c>
      <c r="O35" s="156">
        <v>3557.8997133823832</v>
      </c>
      <c r="P35" s="156">
        <v>3569.0017952628223</v>
      </c>
      <c r="Q35" s="156">
        <v>3555.8826322286586</v>
      </c>
      <c r="R35" s="156">
        <v>3623.1344672298928</v>
      </c>
      <c r="S35" s="156">
        <v>3652.3057921790141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3324.1793859390655</v>
      </c>
      <c r="E36" s="156">
        <v>3407.8535181310617</v>
      </c>
      <c r="F36" s="156">
        <v>3573.3321133236495</v>
      </c>
      <c r="G36" s="156">
        <v>3613.3694670280033</v>
      </c>
      <c r="H36" s="156">
        <v>3761.3267796836858</v>
      </c>
      <c r="I36" s="156">
        <v>3759.3706011370209</v>
      </c>
      <c r="J36" s="156">
        <v>3828.0572999689753</v>
      </c>
      <c r="K36" s="156">
        <v>3935.0959524009049</v>
      </c>
      <c r="L36" s="156">
        <v>4018.4992746391204</v>
      </c>
      <c r="M36" s="156">
        <v>3971.5189873417721</v>
      </c>
      <c r="N36" s="156">
        <v>3997.3</v>
      </c>
      <c r="O36" s="156">
        <v>4056.0824985964609</v>
      </c>
      <c r="P36" s="156">
        <v>4070.806710036099</v>
      </c>
      <c r="Q36" s="156">
        <v>4141.4870382679701</v>
      </c>
      <c r="R36" s="156">
        <v>4162.417656034836</v>
      </c>
      <c r="S36" s="156">
        <v>4176.1265597471711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224.05563085626733</v>
      </c>
      <c r="E37" s="156">
        <v>209.11119074315968</v>
      </c>
      <c r="F37" s="156">
        <v>208.16415230295891</v>
      </c>
      <c r="G37" s="156">
        <v>197.26738934056007</v>
      </c>
      <c r="H37" s="156">
        <v>189.92209181796903</v>
      </c>
      <c r="I37" s="156">
        <v>182.2288663618607</v>
      </c>
      <c r="J37" s="156">
        <v>176.20061408107154</v>
      </c>
      <c r="K37" s="156">
        <v>173.36378111120422</v>
      </c>
      <c r="L37" s="156">
        <v>173.67505890341897</v>
      </c>
      <c r="M37" s="156">
        <v>179.69442876723372</v>
      </c>
      <c r="N37" s="156">
        <v>176.7</v>
      </c>
      <c r="O37" s="156">
        <v>169.90219543184708</v>
      </c>
      <c r="P37" s="156">
        <v>165.04835627280275</v>
      </c>
      <c r="Q37" s="156">
        <v>165.7012629379926</v>
      </c>
      <c r="R37" s="156">
        <v>160.87312516282705</v>
      </c>
      <c r="S37" s="156">
        <v>159.65272354105744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224674.17054629032</v>
      </c>
      <c r="E39" s="164">
        <f t="shared" ref="E39:S39" si="1">SUM(E18:E38)</f>
        <v>227810.516824839</v>
      </c>
      <c r="F39" s="164">
        <f t="shared" si="1"/>
        <v>231443.53833308551</v>
      </c>
      <c r="G39" s="164">
        <f t="shared" si="1"/>
        <v>234019.53477868115</v>
      </c>
      <c r="H39" s="164">
        <f t="shared" si="1"/>
        <v>240855.87543607401</v>
      </c>
      <c r="I39" s="164">
        <f t="shared" si="1"/>
        <v>246487.02028523729</v>
      </c>
      <c r="J39" s="164">
        <f t="shared" si="1"/>
        <v>255770.11543440356</v>
      </c>
      <c r="K39" s="164">
        <f t="shared" si="1"/>
        <v>265654.80181010644</v>
      </c>
      <c r="L39" s="164">
        <f t="shared" si="1"/>
        <v>269993.51805171155</v>
      </c>
      <c r="M39" s="164">
        <f t="shared" si="1"/>
        <v>258678.34394904462</v>
      </c>
      <c r="N39" s="164">
        <f t="shared" si="1"/>
        <v>263633.5</v>
      </c>
      <c r="O39" s="164">
        <f t="shared" si="1"/>
        <v>272241.42855735798</v>
      </c>
      <c r="P39" s="164">
        <f t="shared" si="1"/>
        <v>273679.32359129784</v>
      </c>
      <c r="Q39" s="164">
        <f t="shared" si="1"/>
        <v>274071.02839236532</v>
      </c>
      <c r="R39" s="164">
        <f t="shared" si="1"/>
        <v>276477.2600394506</v>
      </c>
      <c r="S39" s="164">
        <f t="shared" si="1"/>
        <v>279067.8751112484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4634.2153338440685</v>
      </c>
      <c r="E41" s="152">
        <v>4586.6904021546889</v>
      </c>
      <c r="F41" s="152">
        <v>4681.4059086593998</v>
      </c>
      <c r="G41" s="152">
        <v>4804.5392953929531</v>
      </c>
      <c r="H41" s="152">
        <v>4958.1480366915212</v>
      </c>
      <c r="I41" s="152">
        <v>4804.2949270538938</v>
      </c>
      <c r="J41" s="152">
        <v>4825.6715843077682</v>
      </c>
      <c r="K41" s="152">
        <v>5166.9739378194927</v>
      </c>
      <c r="L41" s="152">
        <v>4868.4576049715515</v>
      </c>
      <c r="M41" s="152">
        <v>5036.886237200677</v>
      </c>
      <c r="N41" s="152">
        <v>5099.2</v>
      </c>
      <c r="O41" s="152">
        <v>4833.4958484767894</v>
      </c>
      <c r="P41" s="152">
        <v>5194.7763643032258</v>
      </c>
      <c r="Q41" s="152">
        <v>4904.3775519893643</v>
      </c>
      <c r="R41" s="152">
        <v>5124.6789981019019</v>
      </c>
      <c r="S41" s="152">
        <v>5352.4529124362025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1891.920561023042</v>
      </c>
      <c r="E42" s="156">
        <v>1725.022829994567</v>
      </c>
      <c r="F42" s="156">
        <v>1569.5805835458818</v>
      </c>
      <c r="G42" s="156">
        <v>1370.7091237579043</v>
      </c>
      <c r="H42" s="156">
        <v>1452.3913019248557</v>
      </c>
      <c r="I42" s="156">
        <v>1333.2169396462359</v>
      </c>
      <c r="J42" s="156">
        <v>1336.321718571138</v>
      </c>
      <c r="K42" s="156">
        <v>1258.6943769379031</v>
      </c>
      <c r="L42" s="156">
        <v>1147.6135112610991</v>
      </c>
      <c r="M42" s="156">
        <v>1029.6903974844795</v>
      </c>
      <c r="N42" s="156">
        <v>1096.0999999999999</v>
      </c>
      <c r="O42" s="156">
        <v>1083.0403136049797</v>
      </c>
      <c r="P42" s="156">
        <v>992.51008628843897</v>
      </c>
      <c r="Q42" s="156">
        <v>951.09676194093629</v>
      </c>
      <c r="R42" s="156">
        <v>963.19178235140873</v>
      </c>
      <c r="S42" s="156">
        <v>903.15491218192051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5665.271966527197</v>
      </c>
      <c r="E43" s="156">
        <v>5758.1292119895043</v>
      </c>
      <c r="F43" s="156">
        <v>5574.3386213128069</v>
      </c>
      <c r="G43" s="156">
        <v>5417.1183378500446</v>
      </c>
      <c r="H43" s="156">
        <v>5348.914969739526</v>
      </c>
      <c r="I43" s="156">
        <v>5125.5415034427069</v>
      </c>
      <c r="J43" s="156">
        <v>5423.598258320585</v>
      </c>
      <c r="K43" s="156">
        <v>5587.3418251906478</v>
      </c>
      <c r="L43" s="156">
        <v>5141.7283137674522</v>
      </c>
      <c r="M43" s="156">
        <v>4740.2846085624442</v>
      </c>
      <c r="N43" s="156">
        <v>4862.8</v>
      </c>
      <c r="O43" s="156">
        <v>4843.5422391631955</v>
      </c>
      <c r="P43" s="156">
        <v>4719.0317163098662</v>
      </c>
      <c r="Q43" s="156">
        <v>4528.2499287816918</v>
      </c>
      <c r="R43" s="156">
        <v>4533.6633294875137</v>
      </c>
      <c r="S43" s="156">
        <v>4607.9517590860378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1405.5041546349225</v>
      </c>
      <c r="E44" s="156">
        <v>1028.9102867909696</v>
      </c>
      <c r="F44" s="156">
        <v>834.82975146115223</v>
      </c>
      <c r="G44" s="156">
        <v>726.06142728093948</v>
      </c>
      <c r="H44" s="156">
        <v>811.7386119191716</v>
      </c>
      <c r="I44" s="156">
        <v>795.36898617461236</v>
      </c>
      <c r="J44" s="156">
        <v>590.00994939715213</v>
      </c>
      <c r="K44" s="156">
        <v>546.38397720606724</v>
      </c>
      <c r="L44" s="156">
        <v>464.02518699906375</v>
      </c>
      <c r="M44" s="156">
        <v>518.62452632427642</v>
      </c>
      <c r="N44" s="156">
        <v>276.39999999999998</v>
      </c>
      <c r="O44" s="156">
        <v>225.15734420707386</v>
      </c>
      <c r="P44" s="156">
        <v>255.19757542999437</v>
      </c>
      <c r="Q44" s="156">
        <v>32.665463868578485</v>
      </c>
      <c r="R44" s="156">
        <v>4.7452454501470092</v>
      </c>
      <c r="S44" s="156">
        <v>378.78925477232684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1725.6173021391951</v>
      </c>
      <c r="E45" s="156">
        <v>2002.7973968026447</v>
      </c>
      <c r="F45" s="156">
        <v>1789.067950726859</v>
      </c>
      <c r="G45" s="156">
        <v>1816.9602529358626</v>
      </c>
      <c r="H45" s="156">
        <v>1796.4579084049442</v>
      </c>
      <c r="I45" s="156">
        <v>1779.0775072836987</v>
      </c>
      <c r="J45" s="156">
        <v>2070.5444352914747</v>
      </c>
      <c r="K45" s="156">
        <v>2156.1007290706448</v>
      </c>
      <c r="L45" s="156">
        <v>2056.4238165299971</v>
      </c>
      <c r="M45" s="156">
        <v>1930.1781826977344</v>
      </c>
      <c r="N45" s="156">
        <v>1944.4</v>
      </c>
      <c r="O45" s="156">
        <v>2102.0595100907126</v>
      </c>
      <c r="P45" s="156">
        <v>1784.8387159044844</v>
      </c>
      <c r="Q45" s="156">
        <v>2057.6393504890325</v>
      </c>
      <c r="R45" s="156">
        <v>2248.1298150284711</v>
      </c>
      <c r="S45" s="156">
        <v>2533.9193926294565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1378.6316223702045</v>
      </c>
      <c r="E46" s="156">
        <v>1248.6562091805476</v>
      </c>
      <c r="F46" s="156">
        <v>1279.0657775846096</v>
      </c>
      <c r="G46" s="156">
        <v>1361.1111111111113</v>
      </c>
      <c r="H46" s="156">
        <v>1242.1841040559066</v>
      </c>
      <c r="I46" s="156">
        <v>1622.2733869471754</v>
      </c>
      <c r="J46" s="156">
        <v>1610.0906144020198</v>
      </c>
      <c r="K46" s="156">
        <v>1895.8979301097797</v>
      </c>
      <c r="L46" s="156">
        <v>1513.1748171164591</v>
      </c>
      <c r="M46" s="156">
        <v>1736.4750463597516</v>
      </c>
      <c r="N46" s="156">
        <v>1795.4</v>
      </c>
      <c r="O46" s="156">
        <v>1846.2705236927382</v>
      </c>
      <c r="P46" s="156">
        <v>1904.9089821052835</v>
      </c>
      <c r="Q46" s="156">
        <v>1877.2196372614187</v>
      </c>
      <c r="R46" s="156">
        <v>1994.2126614313897</v>
      </c>
      <c r="S46" s="156">
        <v>1920.1918012241858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4634.0974718604512</v>
      </c>
      <c r="E47" s="156">
        <v>4529.2397322821898</v>
      </c>
      <c r="F47" s="156">
        <v>4507.6689046219308</v>
      </c>
      <c r="G47" s="156">
        <v>4552.9584462511293</v>
      </c>
      <c r="H47" s="156">
        <v>4673.5992688445285</v>
      </c>
      <c r="I47" s="156">
        <v>4700.4135613194685</v>
      </c>
      <c r="J47" s="156">
        <v>4961.6466787200579</v>
      </c>
      <c r="K47" s="156">
        <v>5154.8227604123022</v>
      </c>
      <c r="L47" s="156">
        <v>4805.4901073122555</v>
      </c>
      <c r="M47" s="156">
        <v>4246.3516891074732</v>
      </c>
      <c r="N47" s="156">
        <v>4414.7</v>
      </c>
      <c r="O47" s="156">
        <v>4595.8297629248791</v>
      </c>
      <c r="P47" s="156">
        <v>4421.6551164990451</v>
      </c>
      <c r="Q47" s="156">
        <v>4512.2970278226185</v>
      </c>
      <c r="R47" s="156">
        <v>4672.8571960251593</v>
      </c>
      <c r="S47" s="156">
        <v>4434.9492344297723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6830.5733985502975</v>
      </c>
      <c r="E48" s="156">
        <v>7340.0455443942246</v>
      </c>
      <c r="F48" s="156">
        <v>6962.0615113632466</v>
      </c>
      <c r="G48" s="156">
        <v>7192.1860885275519</v>
      </c>
      <c r="H48" s="156">
        <v>7619.3979113028163</v>
      </c>
      <c r="I48" s="156">
        <v>8167.3450236242816</v>
      </c>
      <c r="J48" s="156">
        <v>8979.1704556395962</v>
      </c>
      <c r="K48" s="156">
        <v>9434.23698986005</v>
      </c>
      <c r="L48" s="156">
        <v>9179.9820974761551</v>
      </c>
      <c r="M48" s="156">
        <v>7819.2775941304517</v>
      </c>
      <c r="N48" s="156">
        <v>7898.4</v>
      </c>
      <c r="O48" s="156">
        <v>8404.7907494410447</v>
      </c>
      <c r="P48" s="156">
        <v>8535.3164874621161</v>
      </c>
      <c r="Q48" s="156">
        <v>8468.9013389041866</v>
      </c>
      <c r="R48" s="156">
        <v>8514.1799099333821</v>
      </c>
      <c r="S48" s="156">
        <v>8874.5300325117605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3570.157345748129</v>
      </c>
      <c r="E49" s="156">
        <v>3598.238333583789</v>
      </c>
      <c r="F49" s="156">
        <v>3444.6592169825349</v>
      </c>
      <c r="G49" s="156">
        <v>3308.8301716350497</v>
      </c>
      <c r="H49" s="156">
        <v>3422.0528081497082</v>
      </c>
      <c r="I49" s="156">
        <v>3721.7245179664569</v>
      </c>
      <c r="J49" s="156">
        <v>3988.317482053641</v>
      </c>
      <c r="K49" s="156">
        <v>2718.8259448587951</v>
      </c>
      <c r="L49" s="156">
        <v>2569.8352762030186</v>
      </c>
      <c r="M49" s="156">
        <v>2318.1891477868253</v>
      </c>
      <c r="N49" s="156">
        <v>2313</v>
      </c>
      <c r="O49" s="156">
        <v>2680.8104088487034</v>
      </c>
      <c r="P49" s="156">
        <v>2654.6725093141326</v>
      </c>
      <c r="Q49" s="156">
        <v>2752.9199506219734</v>
      </c>
      <c r="R49" s="156">
        <v>2708.8838438349026</v>
      </c>
      <c r="S49" s="156">
        <v>2686.2161033111138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2597.4423949555076</v>
      </c>
      <c r="E50" s="156">
        <v>2650.591267960559</v>
      </c>
      <c r="F50" s="156">
        <v>2632.0183916459832</v>
      </c>
      <c r="G50" s="156">
        <v>2571.7028003613368</v>
      </c>
      <c r="H50" s="156">
        <v>2505.0991406694084</v>
      </c>
      <c r="I50" s="156">
        <v>2439.2479512892419</v>
      </c>
      <c r="J50" s="156">
        <v>2660.0194708632439</v>
      </c>
      <c r="K50" s="156">
        <v>4103.6411631609826</v>
      </c>
      <c r="L50" s="156">
        <v>4722.7681005833756</v>
      </c>
      <c r="M50" s="156">
        <v>4604.3295976779818</v>
      </c>
      <c r="N50" s="156">
        <v>4660.3999999999996</v>
      </c>
      <c r="O50" s="156">
        <v>4293.9455722010471</v>
      </c>
      <c r="P50" s="156">
        <v>4822.597146883385</v>
      </c>
      <c r="Q50" s="156">
        <v>4316.7790333301682</v>
      </c>
      <c r="R50" s="156">
        <v>4264.6730432840823</v>
      </c>
      <c r="S50" s="156">
        <v>4336.1425431825201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4660.6164181743179</v>
      </c>
      <c r="E51" s="156">
        <v>4955.9005421401243</v>
      </c>
      <c r="F51" s="156">
        <v>5096.0185746474363</v>
      </c>
      <c r="G51" s="156">
        <v>5119.1282746160796</v>
      </c>
      <c r="H51" s="156">
        <v>5425.9314987572579</v>
      </c>
      <c r="I51" s="156">
        <v>5648.6583808910673</v>
      </c>
      <c r="J51" s="156">
        <v>6108.7158858707862</v>
      </c>
      <c r="K51" s="156">
        <v>6649.6270845554345</v>
      </c>
      <c r="L51" s="156">
        <v>6893.7063368761128</v>
      </c>
      <c r="M51" s="156">
        <v>5832.4598887365955</v>
      </c>
      <c r="N51" s="156">
        <v>6164.9</v>
      </c>
      <c r="O51" s="156">
        <v>7223.7488796304506</v>
      </c>
      <c r="P51" s="156">
        <v>7221.7825222477468</v>
      </c>
      <c r="Q51" s="156">
        <v>7306.9983857183552</v>
      </c>
      <c r="R51" s="156">
        <v>7195.6529829915517</v>
      </c>
      <c r="S51" s="156">
        <v>7049.9663984597773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3316.0469090694796</v>
      </c>
      <c r="E52" s="156">
        <v>3524.6043764232622</v>
      </c>
      <c r="F52" s="156">
        <v>3785.8425501252418</v>
      </c>
      <c r="G52" s="156">
        <v>3946.1382113821137</v>
      </c>
      <c r="H52" s="156">
        <v>4121.2202271486049</v>
      </c>
      <c r="I52" s="156">
        <v>4538.5899632268693</v>
      </c>
      <c r="J52" s="156">
        <v>4842.5748611898625</v>
      </c>
      <c r="K52" s="156">
        <v>5078.982653146737</v>
      </c>
      <c r="L52" s="156">
        <v>4924.6344901381781</v>
      </c>
      <c r="M52" s="156">
        <v>3893.9167943239536</v>
      </c>
      <c r="N52" s="156">
        <v>3860.9</v>
      </c>
      <c r="O52" s="156">
        <v>4164.9183976991799</v>
      </c>
      <c r="P52" s="156">
        <v>4285.7556512171113</v>
      </c>
      <c r="Q52" s="156">
        <v>4321.6218782641727</v>
      </c>
      <c r="R52" s="156">
        <v>4367.1145185901978</v>
      </c>
      <c r="S52" s="156">
        <v>4152.7871115389507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3547.9992928280844</v>
      </c>
      <c r="E53" s="156">
        <v>3805.5000057797151</v>
      </c>
      <c r="F53" s="156">
        <v>3814.3221511820957</v>
      </c>
      <c r="G53" s="156">
        <v>3507.4525745257561</v>
      </c>
      <c r="H53" s="156">
        <v>3450.8086178264057</v>
      </c>
      <c r="I53" s="156">
        <v>3586.3077376340952</v>
      </c>
      <c r="J53" s="156">
        <v>3671.9694457223231</v>
      </c>
      <c r="K53" s="156">
        <v>4250.2933042822697</v>
      </c>
      <c r="L53" s="156">
        <v>4355.8692498430828</v>
      </c>
      <c r="M53" s="156">
        <v>3791.6229944368315</v>
      </c>
      <c r="N53" s="156">
        <v>4372.6000000000058</v>
      </c>
      <c r="O53" s="156">
        <v>4394.9019491967192</v>
      </c>
      <c r="P53" s="156">
        <v>4588.6338629036909</v>
      </c>
      <c r="Q53" s="156">
        <v>4706.2956984142002</v>
      </c>
      <c r="R53" s="156">
        <v>4740.0349845546662</v>
      </c>
      <c r="S53" s="156">
        <v>4572.9879942604894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45858.094171724893</v>
      </c>
      <c r="E54" s="164">
        <f t="shared" ref="E54:S54" si="2">SUM(E41:E53)</f>
        <v>46754.326139476783</v>
      </c>
      <c r="F54" s="164">
        <f t="shared" si="2"/>
        <v>45970.879893859179</v>
      </c>
      <c r="G54" s="164">
        <f t="shared" si="2"/>
        <v>45694.896115627838</v>
      </c>
      <c r="H54" s="164">
        <f t="shared" si="2"/>
        <v>46827.944405434653</v>
      </c>
      <c r="I54" s="164">
        <f t="shared" si="2"/>
        <v>48262.060386499797</v>
      </c>
      <c r="J54" s="164">
        <f t="shared" si="2"/>
        <v>51068.650840349641</v>
      </c>
      <c r="K54" s="164">
        <f t="shared" si="2"/>
        <v>54001.822676611104</v>
      </c>
      <c r="L54" s="164">
        <f t="shared" si="2"/>
        <v>52643.70890907781</v>
      </c>
      <c r="M54" s="164">
        <f t="shared" si="2"/>
        <v>47498.286704829479</v>
      </c>
      <c r="N54" s="164">
        <f t="shared" si="2"/>
        <v>48759.200000000004</v>
      </c>
      <c r="O54" s="164">
        <f t="shared" si="2"/>
        <v>50692.511499177512</v>
      </c>
      <c r="P54" s="164">
        <f t="shared" si="2"/>
        <v>51381.676736868525</v>
      </c>
      <c r="Q54" s="164">
        <f t="shared" si="2"/>
        <v>50737.062007406697</v>
      </c>
      <c r="R54" s="164">
        <f t="shared" si="2"/>
        <v>51332.01831106477</v>
      </c>
      <c r="S54" s="164">
        <f t="shared" si="2"/>
        <v>51804.039450024517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4634.2153338440685</v>
      </c>
      <c r="E56" s="152">
        <v>4586.6904021546889</v>
      </c>
      <c r="F56" s="152">
        <v>4681.4059086593998</v>
      </c>
      <c r="G56" s="152">
        <v>4804.5392953929531</v>
      </c>
      <c r="H56" s="152">
        <v>4958.1480366915212</v>
      </c>
      <c r="I56" s="152">
        <v>4804.2949270538938</v>
      </c>
      <c r="J56" s="152">
        <v>4825.6715843077682</v>
      </c>
      <c r="K56" s="152">
        <v>5166.9739378194927</v>
      </c>
      <c r="L56" s="152">
        <v>4868.4576049715515</v>
      </c>
      <c r="M56" s="152">
        <v>5036.886237200677</v>
      </c>
      <c r="N56" s="152">
        <v>5099.2</v>
      </c>
      <c r="O56" s="152">
        <v>4833.4958484767894</v>
      </c>
      <c r="P56" s="152">
        <v>5194.7763643032258</v>
      </c>
      <c r="Q56" s="152">
        <v>4904.3775519893643</v>
      </c>
      <c r="R56" s="152">
        <v>5124.6789981019019</v>
      </c>
      <c r="S56" s="152">
        <v>5352.4529124362025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1891.920561023042</v>
      </c>
      <c r="E57" s="156">
        <v>1725.022829994567</v>
      </c>
      <c r="F57" s="156">
        <v>1569.5805835458818</v>
      </c>
      <c r="G57" s="156">
        <v>1370.7091237579043</v>
      </c>
      <c r="H57" s="156">
        <v>1452.3913019248557</v>
      </c>
      <c r="I57" s="156">
        <v>1333.2169396462359</v>
      </c>
      <c r="J57" s="156">
        <v>1336.321718571138</v>
      </c>
      <c r="K57" s="156">
        <v>1258.6943769379031</v>
      </c>
      <c r="L57" s="156">
        <v>1147.6135112610991</v>
      </c>
      <c r="M57" s="156">
        <v>1029.6903974844795</v>
      </c>
      <c r="N57" s="156">
        <v>1096.0999999999999</v>
      </c>
      <c r="O57" s="156">
        <v>1083.0403136049797</v>
      </c>
      <c r="P57" s="156">
        <v>992.51008628843897</v>
      </c>
      <c r="Q57" s="156">
        <v>951.09676194093629</v>
      </c>
      <c r="R57" s="156">
        <v>963.19178235140873</v>
      </c>
      <c r="S57" s="156">
        <v>903.15491218192051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2007.1895810006483</v>
      </c>
      <c r="E58" s="156">
        <v>2041.868476112312</v>
      </c>
      <c r="F58" s="156">
        <v>2011.0715878807289</v>
      </c>
      <c r="G58" s="156">
        <v>2023.7127371273712</v>
      </c>
      <c r="H58" s="156">
        <v>2083.79309191828</v>
      </c>
      <c r="I58" s="156">
        <v>1987.0584769158584</v>
      </c>
      <c r="J58" s="156">
        <v>2263.9692745498696</v>
      </c>
      <c r="K58" s="156">
        <v>2447.4147322550912</v>
      </c>
      <c r="L58" s="156">
        <v>2185.5483419587827</v>
      </c>
      <c r="M58" s="156">
        <v>1907.9053454809321</v>
      </c>
      <c r="N58" s="156">
        <v>2049.9</v>
      </c>
      <c r="O58" s="156">
        <v>2052.5170148430498</v>
      </c>
      <c r="P58" s="156">
        <v>1964.0754396463526</v>
      </c>
      <c r="Q58" s="156">
        <v>1954.5152407178807</v>
      </c>
      <c r="R58" s="156">
        <v>1949.0863076407759</v>
      </c>
      <c r="S58" s="156">
        <v>2079.3904498973789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2101.4791678943957</v>
      </c>
      <c r="E59" s="156">
        <v>2245.4311112138621</v>
      </c>
      <c r="F59" s="156">
        <v>2123.731857121616</v>
      </c>
      <c r="G59" s="156">
        <v>1974.2547425474254</v>
      </c>
      <c r="H59" s="156">
        <v>1911.258233858294</v>
      </c>
      <c r="I59" s="156">
        <v>1837.2379778051788</v>
      </c>
      <c r="J59" s="156">
        <v>1863.9607159286638</v>
      </c>
      <c r="K59" s="156">
        <v>1855.5685913014331</v>
      </c>
      <c r="L59" s="156">
        <v>1668.7415760394267</v>
      </c>
      <c r="M59" s="156">
        <v>1662.0978795452713</v>
      </c>
      <c r="N59" s="156">
        <v>1695</v>
      </c>
      <c r="O59" s="156">
        <v>1708.7728629258636</v>
      </c>
      <c r="P59" s="156">
        <v>1719.9776074744707</v>
      </c>
      <c r="Q59" s="156">
        <v>1640.7748551894406</v>
      </c>
      <c r="R59" s="156">
        <v>1709.9631545647401</v>
      </c>
      <c r="S59" s="156">
        <v>1667.9986196124016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1556.6032176321532</v>
      </c>
      <c r="E60" s="156">
        <v>1470.8296246633299</v>
      </c>
      <c r="F60" s="156">
        <v>1439.5351763104622</v>
      </c>
      <c r="G60" s="156">
        <v>1419.1508581752482</v>
      </c>
      <c r="H60" s="156">
        <v>1353.863643962952</v>
      </c>
      <c r="I60" s="156">
        <v>1301.2450487216695</v>
      </c>
      <c r="J60" s="156">
        <v>1295.6682678420516</v>
      </c>
      <c r="K60" s="156">
        <v>1284.3585016341235</v>
      </c>
      <c r="L60" s="156">
        <v>1287.4383957692428</v>
      </c>
      <c r="M60" s="156">
        <v>1170.281383536241</v>
      </c>
      <c r="N60" s="156">
        <v>1117.9000000000001</v>
      </c>
      <c r="O60" s="156">
        <v>1082.2523613942822</v>
      </c>
      <c r="P60" s="156">
        <v>1034.9786691890429</v>
      </c>
      <c r="Q60" s="156">
        <v>932.95983287437048</v>
      </c>
      <c r="R60" s="156">
        <v>874.61386728199773</v>
      </c>
      <c r="S60" s="156">
        <v>860.5626895762573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1405.5041546349225</v>
      </c>
      <c r="E61" s="156">
        <v>1028.9102867909696</v>
      </c>
      <c r="F61" s="156">
        <v>834.82975146115223</v>
      </c>
      <c r="G61" s="156">
        <v>726.06142728093948</v>
      </c>
      <c r="H61" s="156">
        <v>811.7386119191716</v>
      </c>
      <c r="I61" s="156">
        <v>795.36898617461236</v>
      </c>
      <c r="J61" s="156">
        <v>590.00994939715213</v>
      </c>
      <c r="K61" s="156">
        <v>546.38397720606724</v>
      </c>
      <c r="L61" s="156">
        <v>464.02518699906375</v>
      </c>
      <c r="M61" s="156">
        <v>518.62452632427642</v>
      </c>
      <c r="N61" s="156">
        <v>276.39999999999998</v>
      </c>
      <c r="O61" s="156">
        <v>225.15734420707386</v>
      </c>
      <c r="P61" s="156">
        <v>255.19757542999437</v>
      </c>
      <c r="Q61" s="156">
        <v>32.665463868578485</v>
      </c>
      <c r="R61" s="156">
        <v>4.7452454501470092</v>
      </c>
      <c r="S61" s="156">
        <v>378.78925477232684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1725.6173021391951</v>
      </c>
      <c r="E62" s="156">
        <v>2002.7973968026447</v>
      </c>
      <c r="F62" s="156">
        <v>1789.067950726859</v>
      </c>
      <c r="G62" s="156">
        <v>1816.9602529358626</v>
      </c>
      <c r="H62" s="156">
        <v>1796.4579084049442</v>
      </c>
      <c r="I62" s="156">
        <v>1779.0775072836987</v>
      </c>
      <c r="J62" s="156">
        <v>2070.5444352914747</v>
      </c>
      <c r="K62" s="156">
        <v>2156.1007290706448</v>
      </c>
      <c r="L62" s="156">
        <v>2056.4238165299971</v>
      </c>
      <c r="M62" s="156">
        <v>1930.1781826977344</v>
      </c>
      <c r="N62" s="156">
        <v>1944.4</v>
      </c>
      <c r="O62" s="156">
        <v>2102.0595100907126</v>
      </c>
      <c r="P62" s="156">
        <v>1784.8387159044844</v>
      </c>
      <c r="Q62" s="156">
        <v>2057.6393504890325</v>
      </c>
      <c r="R62" s="156">
        <v>2248.1298150284711</v>
      </c>
      <c r="S62" s="156">
        <v>2533.9193926294565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1378.6316223702045</v>
      </c>
      <c r="E63" s="156">
        <v>1248.6562091805476</v>
      </c>
      <c r="F63" s="156">
        <v>1279.0657775846096</v>
      </c>
      <c r="G63" s="156">
        <v>1361.1111111111113</v>
      </c>
      <c r="H63" s="156">
        <v>1242.1841040559066</v>
      </c>
      <c r="I63" s="156">
        <v>1622.2733869471754</v>
      </c>
      <c r="J63" s="156">
        <v>1610.0906144020198</v>
      </c>
      <c r="K63" s="156">
        <v>1895.8979301097797</v>
      </c>
      <c r="L63" s="156">
        <v>1513.1748171164591</v>
      </c>
      <c r="M63" s="156">
        <v>1736.4750463597516</v>
      </c>
      <c r="N63" s="156">
        <v>1795.4</v>
      </c>
      <c r="O63" s="156">
        <v>1846.2705236927382</v>
      </c>
      <c r="P63" s="156">
        <v>1904.9089821052835</v>
      </c>
      <c r="Q63" s="156">
        <v>1877.2196372614187</v>
      </c>
      <c r="R63" s="156">
        <v>1994.2126614313897</v>
      </c>
      <c r="S63" s="156">
        <v>1920.1918012241858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1893.806352760917</v>
      </c>
      <c r="E64" s="156">
        <v>1829.9830075483476</v>
      </c>
      <c r="F64" s="156">
        <v>1844.1971383147854</v>
      </c>
      <c r="G64" s="156">
        <v>1798.6675700090334</v>
      </c>
      <c r="H64" s="156">
        <v>1892.6449772071198</v>
      </c>
      <c r="I64" s="156">
        <v>1833.9644053555646</v>
      </c>
      <c r="J64" s="156">
        <v>1998.2240860997294</v>
      </c>
      <c r="K64" s="156">
        <v>2093.9830721528533</v>
      </c>
      <c r="L64" s="156">
        <v>2065.5808545882933</v>
      </c>
      <c r="M64" s="156">
        <v>1903.0678061759252</v>
      </c>
      <c r="N64" s="156">
        <v>1975.6</v>
      </c>
      <c r="O64" s="156">
        <v>2182.2336475292773</v>
      </c>
      <c r="P64" s="156">
        <v>2081.5396791691601</v>
      </c>
      <c r="Q64" s="156">
        <v>2157.4399392270439</v>
      </c>
      <c r="R64" s="156">
        <v>2265.1568722319403</v>
      </c>
      <c r="S64" s="156">
        <v>2129.7927602303066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2740.2911190995342</v>
      </c>
      <c r="E65" s="156">
        <v>2699.256724733842</v>
      </c>
      <c r="F65" s="156">
        <v>2663.4717663071451</v>
      </c>
      <c r="G65" s="156">
        <v>2754.2908762420957</v>
      </c>
      <c r="H65" s="156">
        <v>2780.9542916374085</v>
      </c>
      <c r="I65" s="156">
        <v>2866.4491559639036</v>
      </c>
      <c r="J65" s="156">
        <v>2963.4225926203285</v>
      </c>
      <c r="K65" s="156">
        <v>3060.8396882594488</v>
      </c>
      <c r="L65" s="156">
        <v>2739.9092527239623</v>
      </c>
      <c r="M65" s="156">
        <v>2343.2838829315479</v>
      </c>
      <c r="N65" s="156">
        <v>2439.1</v>
      </c>
      <c r="O65" s="156">
        <v>2413.5961153956018</v>
      </c>
      <c r="P65" s="156">
        <v>2340.115437329885</v>
      </c>
      <c r="Q65" s="156">
        <v>2354.8570885955746</v>
      </c>
      <c r="R65" s="156">
        <v>2407.700323793219</v>
      </c>
      <c r="S65" s="156">
        <v>2305.1564741994657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2729.4478166067538</v>
      </c>
      <c r="E66" s="156">
        <v>2972.4074951739126</v>
      </c>
      <c r="F66" s="156">
        <v>2595.7612288547543</v>
      </c>
      <c r="G66" s="156">
        <v>2667.0054200542004</v>
      </c>
      <c r="H66" s="156">
        <v>3065.280146231094</v>
      </c>
      <c r="I66" s="156">
        <v>3648.1782569317897</v>
      </c>
      <c r="J66" s="156">
        <v>3810.1911782011916</v>
      </c>
      <c r="K66" s="156">
        <v>4102.5936478672593</v>
      </c>
      <c r="L66" s="156">
        <v>4103.6905950016981</v>
      </c>
      <c r="M66" s="156">
        <v>3013.1822946061434</v>
      </c>
      <c r="N66" s="156">
        <v>3364</v>
      </c>
      <c r="O66" s="156">
        <v>3513.9713776359463</v>
      </c>
      <c r="P66" s="156">
        <v>3624.114433527016</v>
      </c>
      <c r="Q66" s="156">
        <v>3274.712752824993</v>
      </c>
      <c r="R66" s="156">
        <v>3419.1819569020063</v>
      </c>
      <c r="S66" s="156">
        <v>3585.1935267086837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4101.1255819435437</v>
      </c>
      <c r="E67" s="156">
        <v>4367.6380492203116</v>
      </c>
      <c r="F67" s="156">
        <v>4366.3002825084923</v>
      </c>
      <c r="G67" s="156">
        <v>4525.180668473351</v>
      </c>
      <c r="H67" s="156">
        <v>4554.1177650717218</v>
      </c>
      <c r="I67" s="156">
        <v>4519.1667666924914</v>
      </c>
      <c r="J67" s="156">
        <v>5168.9792774384041</v>
      </c>
      <c r="K67" s="156">
        <v>5331.6433419927907</v>
      </c>
      <c r="L67" s="156">
        <v>5076.291502474457</v>
      </c>
      <c r="M67" s="156">
        <v>4806.0952995243078</v>
      </c>
      <c r="N67" s="156">
        <v>4534.3999999999996</v>
      </c>
      <c r="O67" s="156">
        <v>4890.8193718050989</v>
      </c>
      <c r="P67" s="156">
        <v>4911.2020539350997</v>
      </c>
      <c r="Q67" s="156">
        <v>5194.1885860791936</v>
      </c>
      <c r="R67" s="156">
        <v>5094.9979530313758</v>
      </c>
      <c r="S67" s="156">
        <v>5289.3365058030768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3570.157345748129</v>
      </c>
      <c r="E68" s="156">
        <v>3598.238333583789</v>
      </c>
      <c r="F68" s="156">
        <v>3444.6592169825349</v>
      </c>
      <c r="G68" s="156">
        <v>3308.8301716350497</v>
      </c>
      <c r="H68" s="156">
        <v>3422.0528081497082</v>
      </c>
      <c r="I68" s="156">
        <v>3721.7245179664569</v>
      </c>
      <c r="J68" s="156">
        <v>3988.317482053641</v>
      </c>
      <c r="K68" s="156">
        <v>2718.8259448587951</v>
      </c>
      <c r="L68" s="156">
        <v>2569.8352762030186</v>
      </c>
      <c r="M68" s="156">
        <v>2318.1891477868253</v>
      </c>
      <c r="N68" s="156">
        <v>2313</v>
      </c>
      <c r="O68" s="156">
        <v>2680.8104088487034</v>
      </c>
      <c r="P68" s="156">
        <v>2654.6725093141326</v>
      </c>
      <c r="Q68" s="156">
        <v>2752.9199506219734</v>
      </c>
      <c r="R68" s="156">
        <v>2708.8838438349026</v>
      </c>
      <c r="S68" s="156">
        <v>2686.2161033111138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2597.4423949555076</v>
      </c>
      <c r="E69" s="156">
        <v>2650.591267960559</v>
      </c>
      <c r="F69" s="156">
        <v>2632.0183916459832</v>
      </c>
      <c r="G69" s="156">
        <v>2571.7028003613368</v>
      </c>
      <c r="H69" s="156">
        <v>2505.0991406694084</v>
      </c>
      <c r="I69" s="156">
        <v>2439.2479512892419</v>
      </c>
      <c r="J69" s="156">
        <v>2660.0194708632439</v>
      </c>
      <c r="K69" s="156">
        <v>4103.6411631609826</v>
      </c>
      <c r="L69" s="156">
        <v>4722.7681005833756</v>
      </c>
      <c r="M69" s="156">
        <v>4604.3295976779818</v>
      </c>
      <c r="N69" s="156">
        <v>4660.3999999999996</v>
      </c>
      <c r="O69" s="156">
        <v>4293.9455722010471</v>
      </c>
      <c r="P69" s="156">
        <v>4822.597146883385</v>
      </c>
      <c r="Q69" s="156">
        <v>4316.7790333301682</v>
      </c>
      <c r="R69" s="156">
        <v>4264.6730432840823</v>
      </c>
      <c r="S69" s="156">
        <v>4336.1425431825201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4660.6164181743179</v>
      </c>
      <c r="E70" s="156">
        <v>4955.9005421401243</v>
      </c>
      <c r="F70" s="156">
        <v>5096.0185746474363</v>
      </c>
      <c r="G70" s="156">
        <v>5119.1282746160796</v>
      </c>
      <c r="H70" s="156">
        <v>5425.9314987572579</v>
      </c>
      <c r="I70" s="156">
        <v>5648.6583808910673</v>
      </c>
      <c r="J70" s="156">
        <v>6108.7158858707862</v>
      </c>
      <c r="K70" s="156">
        <v>6649.6270845554345</v>
      </c>
      <c r="L70" s="156">
        <v>6893.7063368761128</v>
      </c>
      <c r="M70" s="156">
        <v>5832.4598887365955</v>
      </c>
      <c r="N70" s="156">
        <v>6164.9</v>
      </c>
      <c r="O70" s="156">
        <v>7223.7488796304506</v>
      </c>
      <c r="P70" s="156">
        <v>7221.7825222477468</v>
      </c>
      <c r="Q70" s="156">
        <v>7306.9983857183552</v>
      </c>
      <c r="R70" s="156">
        <v>7195.6529829915517</v>
      </c>
      <c r="S70" s="156">
        <v>7049.9663984597773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2876.5395721609993</v>
      </c>
      <c r="E71" s="156">
        <v>3078.1768370920945</v>
      </c>
      <c r="F71" s="156">
        <v>3169.5851585821965</v>
      </c>
      <c r="G71" s="156">
        <v>3268.0668473351398</v>
      </c>
      <c r="H71" s="156">
        <v>3521.4721191248423</v>
      </c>
      <c r="I71" s="156">
        <v>3950.4381131128398</v>
      </c>
      <c r="J71" s="156">
        <v>3984.145154215656</v>
      </c>
      <c r="K71" s="156">
        <v>4150.77935137853</v>
      </c>
      <c r="L71" s="156">
        <v>3890.5065179591124</v>
      </c>
      <c r="M71" s="156">
        <v>3130.4926227525598</v>
      </c>
      <c r="N71" s="156">
        <v>3137.9</v>
      </c>
      <c r="O71" s="156">
        <v>3372.0414856838934</v>
      </c>
      <c r="P71" s="156">
        <v>3718.5105109742681</v>
      </c>
      <c r="Q71" s="156">
        <v>3529.7692526825563</v>
      </c>
      <c r="R71" s="156">
        <v>3611.5039636756114</v>
      </c>
      <c r="S71" s="156">
        <v>3483.9348311749641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439.50733690848028</v>
      </c>
      <c r="E72" s="156">
        <v>446.42753933116774</v>
      </c>
      <c r="F72" s="156">
        <v>616.25739154304529</v>
      </c>
      <c r="G72" s="156">
        <v>678.07136404697394</v>
      </c>
      <c r="H72" s="156">
        <v>599.7481080237626</v>
      </c>
      <c r="I72" s="156">
        <v>588.15185011402946</v>
      </c>
      <c r="J72" s="156">
        <v>858.42970697420651</v>
      </c>
      <c r="K72" s="156">
        <v>928.20330176820698</v>
      </c>
      <c r="L72" s="156">
        <v>1034.1279721790656</v>
      </c>
      <c r="M72" s="156">
        <v>763.4241715713938</v>
      </c>
      <c r="N72" s="156">
        <v>723</v>
      </c>
      <c r="O72" s="156">
        <v>792.87691201528651</v>
      </c>
      <c r="P72" s="156">
        <v>567.24514024284326</v>
      </c>
      <c r="Q72" s="156">
        <v>791.85262558161639</v>
      </c>
      <c r="R72" s="156">
        <v>755.61055491458637</v>
      </c>
      <c r="S72" s="156">
        <v>668.85228036398667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2712.475690965879</v>
      </c>
      <c r="E73" s="156">
        <v>2815.7763932076432</v>
      </c>
      <c r="F73" s="156">
        <v>2917.6150335693292</v>
      </c>
      <c r="G73" s="156">
        <v>2534.8915989159891</v>
      </c>
      <c r="H73" s="156">
        <v>2558.1524949565874</v>
      </c>
      <c r="I73" s="156">
        <v>2570.1908492738125</v>
      </c>
      <c r="J73" s="156">
        <v>2688.5838691386816</v>
      </c>
      <c r="K73" s="156">
        <v>2878.3625240928518</v>
      </c>
      <c r="L73" s="156">
        <v>2703.1782124227052</v>
      </c>
      <c r="M73" s="156">
        <v>2335.0197532854954</v>
      </c>
      <c r="N73" s="156">
        <v>2455.6</v>
      </c>
      <c r="O73" s="156">
        <v>2457.6229451683753</v>
      </c>
      <c r="P73" s="156">
        <v>2445.3216995154721</v>
      </c>
      <c r="Q73" s="156">
        <v>2450.1946633747984</v>
      </c>
      <c r="R73" s="156">
        <v>2502.2330566824221</v>
      </c>
      <c r="S73" s="156">
        <v>2477.9773689085855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835.5236018622054</v>
      </c>
      <c r="E74" s="156">
        <v>989.72361257207194</v>
      </c>
      <c r="F74" s="156">
        <v>896.70711761276652</v>
      </c>
      <c r="G74" s="156">
        <v>972.56097560976696</v>
      </c>
      <c r="H74" s="156">
        <v>892.65612286981832</v>
      </c>
      <c r="I74" s="156">
        <v>1016.1168883602827</v>
      </c>
      <c r="J74" s="156">
        <v>983.38557658364152</v>
      </c>
      <c r="K74" s="156">
        <v>1371.9307801894179</v>
      </c>
      <c r="L74" s="156">
        <v>1652.6910374203776</v>
      </c>
      <c r="M74" s="156">
        <v>1456.6032411513361</v>
      </c>
      <c r="N74" s="156">
        <v>1917.0000000000059</v>
      </c>
      <c r="O74" s="156">
        <v>1937.2790040283439</v>
      </c>
      <c r="P74" s="156">
        <v>2143.3121633882188</v>
      </c>
      <c r="Q74" s="156">
        <v>2256.1010350394017</v>
      </c>
      <c r="R74" s="156">
        <v>2237.8019278722441</v>
      </c>
      <c r="S74" s="156">
        <v>2095.0106253519039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45858.094171724893</v>
      </c>
      <c r="E75" s="164">
        <f t="shared" ref="E75:S75" si="3">SUM(E56:E74)</f>
        <v>46754.326139476791</v>
      </c>
      <c r="F75" s="164">
        <f t="shared" si="3"/>
        <v>45970.879893859186</v>
      </c>
      <c r="G75" s="164">
        <f t="shared" si="3"/>
        <v>45694.896115627831</v>
      </c>
      <c r="H75" s="164">
        <f t="shared" si="3"/>
        <v>46827.944405434653</v>
      </c>
      <c r="I75" s="164">
        <f t="shared" si="3"/>
        <v>48262.060386499805</v>
      </c>
      <c r="J75" s="164">
        <f t="shared" si="3"/>
        <v>51068.650840349648</v>
      </c>
      <c r="K75" s="164">
        <f t="shared" si="3"/>
        <v>54001.822676611097</v>
      </c>
      <c r="L75" s="164">
        <f t="shared" si="3"/>
        <v>52643.708909077803</v>
      </c>
      <c r="M75" s="164">
        <f t="shared" si="3"/>
        <v>47498.286704829479</v>
      </c>
      <c r="N75" s="164">
        <f t="shared" si="3"/>
        <v>48759.200000000004</v>
      </c>
      <c r="O75" s="164">
        <f t="shared" si="3"/>
        <v>50692.511499177512</v>
      </c>
      <c r="P75" s="164">
        <f t="shared" si="3"/>
        <v>51381.676736868518</v>
      </c>
      <c r="Q75" s="164">
        <f t="shared" si="3"/>
        <v>50737.062007406697</v>
      </c>
      <c r="R75" s="164">
        <f t="shared" si="3"/>
        <v>51332.018311064778</v>
      </c>
      <c r="S75" s="164">
        <f t="shared" si="3"/>
        <v>51804.039450024524</v>
      </c>
    </row>
  </sheetData>
  <mergeCells count="4">
    <mergeCell ref="A56:A75"/>
    <mergeCell ref="A6:A16"/>
    <mergeCell ref="A18:A39"/>
    <mergeCell ref="A41:A54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S122"/>
  <sheetViews>
    <sheetView showGridLines="0" zoomScale="110" zoomScaleNormal="11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RowHeight="11.25" x14ac:dyDescent="0.25"/>
  <cols>
    <col min="1" max="1" width="22.5703125" style="169" customWidth="1"/>
    <col min="2" max="2" width="14.5703125" style="169" customWidth="1"/>
    <col min="3" max="3" width="7.7109375" style="169" hidden="1" customWidth="1"/>
    <col min="4" max="19" width="8.7109375" style="169" customWidth="1"/>
    <col min="20" max="16384" width="9.140625" style="169"/>
  </cols>
  <sheetData>
    <row r="1" spans="1:19" x14ac:dyDescent="0.2">
      <c r="A1" s="167" t="s">
        <v>279</v>
      </c>
      <c r="B1" s="148" t="s">
        <v>265</v>
      </c>
      <c r="C1" s="168"/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x14ac:dyDescent="0.2">
      <c r="A2" s="181" t="s">
        <v>253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</row>
    <row r="3" spans="1:19" x14ac:dyDescent="0.25">
      <c r="A3" s="170" t="s">
        <v>254</v>
      </c>
      <c r="B3" s="139"/>
      <c r="C3" s="139"/>
      <c r="D3" s="145">
        <v>8002186</v>
      </c>
      <c r="E3" s="145">
        <v>8020946</v>
      </c>
      <c r="F3" s="145">
        <v>8063640</v>
      </c>
      <c r="G3" s="145">
        <v>8100273</v>
      </c>
      <c r="H3" s="145">
        <v>8142573</v>
      </c>
      <c r="I3" s="145">
        <v>8201359</v>
      </c>
      <c r="J3" s="145">
        <v>8254298</v>
      </c>
      <c r="K3" s="145">
        <v>8282984</v>
      </c>
      <c r="L3" s="145">
        <v>8307989</v>
      </c>
      <c r="M3" s="145">
        <v>8335003</v>
      </c>
      <c r="N3" s="145">
        <v>8351643</v>
      </c>
      <c r="O3" s="145">
        <v>8375164</v>
      </c>
      <c r="P3" s="145">
        <v>8408121</v>
      </c>
      <c r="Q3" s="145">
        <v>8451860</v>
      </c>
      <c r="R3" s="145">
        <v>8506889</v>
      </c>
      <c r="S3" s="145">
        <v>8576261</v>
      </c>
    </row>
    <row r="4" spans="1:19" x14ac:dyDescent="0.25">
      <c r="A4" s="171" t="s">
        <v>255</v>
      </c>
      <c r="B4" s="140"/>
      <c r="C4" s="140"/>
      <c r="D4" s="146">
        <v>3192356</v>
      </c>
      <c r="E4" s="146">
        <v>3243695</v>
      </c>
      <c r="F4" s="146">
        <v>3306274</v>
      </c>
      <c r="G4" s="146">
        <v>3368097</v>
      </c>
      <c r="H4" s="146">
        <v>3478246</v>
      </c>
      <c r="I4" s="146">
        <v>3519897</v>
      </c>
      <c r="J4" s="146">
        <v>3553292</v>
      </c>
      <c r="K4" s="146">
        <v>3577963</v>
      </c>
      <c r="L4" s="146">
        <v>3610599</v>
      </c>
      <c r="M4" s="146">
        <v>3639739</v>
      </c>
      <c r="N4" s="146">
        <v>3669439</v>
      </c>
      <c r="O4" s="146">
        <v>3687875</v>
      </c>
      <c r="P4" s="146">
        <v>3712195</v>
      </c>
      <c r="Q4" s="146">
        <v>3759724</v>
      </c>
      <c r="R4" s="146">
        <v>3826761</v>
      </c>
      <c r="S4" s="146">
        <v>3873650</v>
      </c>
    </row>
    <row r="5" spans="1:19" x14ac:dyDescent="0.25">
      <c r="A5" s="183" t="s">
        <v>256</v>
      </c>
      <c r="B5" s="143"/>
      <c r="C5" s="143"/>
      <c r="D5" s="184">
        <f>D3/D4</f>
        <v>2.5066709351964507</v>
      </c>
      <c r="E5" s="184">
        <f t="shared" ref="E5:S5" si="0">E3/E4</f>
        <v>2.4727805789385253</v>
      </c>
      <c r="F5" s="184">
        <f t="shared" si="0"/>
        <v>2.4388904246895446</v>
      </c>
      <c r="G5" s="184">
        <f t="shared" si="0"/>
        <v>2.4049999153824846</v>
      </c>
      <c r="H5" s="184">
        <f t="shared" si="0"/>
        <v>2.3409997452739111</v>
      </c>
      <c r="I5" s="184">
        <f t="shared" si="0"/>
        <v>2.3299997130597854</v>
      </c>
      <c r="J5" s="184">
        <f t="shared" si="0"/>
        <v>2.323000192497549</v>
      </c>
      <c r="K5" s="184">
        <f t="shared" si="0"/>
        <v>2.3149999035764206</v>
      </c>
      <c r="L5" s="184">
        <f t="shared" si="0"/>
        <v>2.3010001941506104</v>
      </c>
      <c r="M5" s="184">
        <f t="shared" si="0"/>
        <v>2.2900001895740325</v>
      </c>
      <c r="N5" s="184">
        <f t="shared" si="0"/>
        <v>2.2759999553065198</v>
      </c>
      <c r="O5" s="184">
        <f t="shared" si="0"/>
        <v>2.2709999661051419</v>
      </c>
      <c r="P5" s="184">
        <f t="shared" si="0"/>
        <v>2.2649998181668796</v>
      </c>
      <c r="Q5" s="184">
        <f t="shared" si="0"/>
        <v>2.2480001191576831</v>
      </c>
      <c r="R5" s="184">
        <f t="shared" si="0"/>
        <v>2.2229998162937274</v>
      </c>
      <c r="S5" s="184">
        <f t="shared" si="0"/>
        <v>2.2139999741845546</v>
      </c>
    </row>
    <row r="6" spans="1:19" x14ac:dyDescent="0.25">
      <c r="A6" s="185"/>
      <c r="B6" s="140"/>
      <c r="C6" s="140"/>
      <c r="D6" s="140"/>
      <c r="E6" s="140"/>
      <c r="F6" s="140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</row>
    <row r="7" spans="1:19" x14ac:dyDescent="0.2">
      <c r="A7" s="181" t="s">
        <v>271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</row>
    <row r="8" spans="1:19" x14ac:dyDescent="0.25">
      <c r="A8" s="170" t="s">
        <v>272</v>
      </c>
      <c r="B8" s="139"/>
      <c r="C8" s="139"/>
      <c r="D8" s="145">
        <v>3400.59</v>
      </c>
      <c r="E8" s="145">
        <v>3733.02</v>
      </c>
      <c r="F8" s="145">
        <v>3474.87</v>
      </c>
      <c r="G8" s="145">
        <v>3665.72</v>
      </c>
      <c r="H8" s="145">
        <v>3706.13</v>
      </c>
      <c r="I8" s="145">
        <v>3863.99</v>
      </c>
      <c r="J8" s="145">
        <v>3657.21</v>
      </c>
      <c r="K8" s="145">
        <v>3370.66</v>
      </c>
      <c r="L8" s="145">
        <v>3451.35</v>
      </c>
      <c r="M8" s="145">
        <v>3511.11</v>
      </c>
      <c r="N8" s="145">
        <v>3907.07</v>
      </c>
      <c r="O8" s="145">
        <v>3393.86</v>
      </c>
      <c r="P8" s="145">
        <v>3547.05</v>
      </c>
      <c r="Q8" s="145">
        <v>3640.03</v>
      </c>
      <c r="R8" s="145">
        <v>3124.73</v>
      </c>
      <c r="S8" s="145">
        <v>3321.63</v>
      </c>
    </row>
    <row r="9" spans="1:19" x14ac:dyDescent="0.25">
      <c r="A9" s="171" t="s">
        <v>273</v>
      </c>
      <c r="B9" s="140"/>
      <c r="C9" s="140"/>
      <c r="D9" s="146">
        <v>3703.6063888888893</v>
      </c>
      <c r="E9" s="146">
        <v>3703.6063888888893</v>
      </c>
      <c r="F9" s="146">
        <v>3703.6063888888893</v>
      </c>
      <c r="G9" s="146">
        <v>3703.6063888888893</v>
      </c>
      <c r="H9" s="146">
        <v>3703.6063888888893</v>
      </c>
      <c r="I9" s="146">
        <v>3703.6063888888893</v>
      </c>
      <c r="J9" s="146">
        <v>3703.6063888888893</v>
      </c>
      <c r="K9" s="146">
        <v>3703.6063888888893</v>
      </c>
      <c r="L9" s="146">
        <v>3703.6063888888893</v>
      </c>
      <c r="M9" s="146">
        <v>3703.6063888888893</v>
      </c>
      <c r="N9" s="146">
        <v>3703.6063888888893</v>
      </c>
      <c r="O9" s="146">
        <v>3703.6063888888893</v>
      </c>
      <c r="P9" s="146">
        <v>3703.6063888888893</v>
      </c>
      <c r="Q9" s="146">
        <v>3703.6063888888893</v>
      </c>
      <c r="R9" s="146">
        <v>3703.6063888888893</v>
      </c>
      <c r="S9" s="146">
        <v>3703.6063888888893</v>
      </c>
    </row>
    <row r="10" spans="1:19" x14ac:dyDescent="0.25">
      <c r="A10" s="215" t="s">
        <v>274</v>
      </c>
      <c r="B10" s="216"/>
      <c r="C10" s="216"/>
      <c r="D10" s="217">
        <f t="shared" ref="D10:S10" si="1">IF(D8=0,0,D8/D9)</f>
        <v>0.91818342526949892</v>
      </c>
      <c r="E10" s="217">
        <f t="shared" si="1"/>
        <v>1.0079418836729934</v>
      </c>
      <c r="F10" s="217">
        <f t="shared" si="1"/>
        <v>0.93823955224423505</v>
      </c>
      <c r="G10" s="217">
        <f t="shared" si="1"/>
        <v>0.98977040621742318</v>
      </c>
      <c r="H10" s="217">
        <f t="shared" si="1"/>
        <v>1.0006813929035985</v>
      </c>
      <c r="I10" s="217">
        <f t="shared" si="1"/>
        <v>1.0433047128313295</v>
      </c>
      <c r="J10" s="217">
        <f t="shared" si="1"/>
        <v>0.98747264584376948</v>
      </c>
      <c r="K10" s="217">
        <f t="shared" si="1"/>
        <v>0.91010211293301713</v>
      </c>
      <c r="L10" s="217">
        <f t="shared" si="1"/>
        <v>0.93188898538309084</v>
      </c>
      <c r="M10" s="217">
        <f t="shared" si="1"/>
        <v>0.94802460934661048</v>
      </c>
      <c r="N10" s="217">
        <f t="shared" si="1"/>
        <v>1.05493661845965</v>
      </c>
      <c r="O10" s="217">
        <f t="shared" si="1"/>
        <v>0.91636627752394184</v>
      </c>
      <c r="P10" s="217">
        <f t="shared" si="1"/>
        <v>0.95772866432065495</v>
      </c>
      <c r="Q10" s="217">
        <f t="shared" si="1"/>
        <v>0.98283392396135205</v>
      </c>
      <c r="R10" s="217">
        <f t="shared" si="1"/>
        <v>0.84369926819827179</v>
      </c>
      <c r="S10" s="217">
        <f t="shared" si="1"/>
        <v>0.89686366509280024</v>
      </c>
    </row>
    <row r="11" spans="1:19" x14ac:dyDescent="0.25">
      <c r="A11" s="171" t="s">
        <v>275</v>
      </c>
      <c r="B11" s="140"/>
      <c r="C11" s="140"/>
      <c r="D11" s="146">
        <v>18.66</v>
      </c>
      <c r="E11" s="146">
        <v>13.79</v>
      </c>
      <c r="F11" s="146">
        <v>16.260000000000002</v>
      </c>
      <c r="G11" s="146">
        <v>47.35</v>
      </c>
      <c r="H11" s="146">
        <v>5.09</v>
      </c>
      <c r="I11" s="146">
        <v>10.77</v>
      </c>
      <c r="J11" s="146">
        <v>28.57</v>
      </c>
      <c r="K11" s="146">
        <v>25.2</v>
      </c>
      <c r="L11" s="146">
        <v>7.16</v>
      </c>
      <c r="M11" s="146">
        <v>9.8699999999999992</v>
      </c>
      <c r="N11" s="146">
        <v>25.16</v>
      </c>
      <c r="O11" s="146">
        <v>18.25</v>
      </c>
      <c r="P11" s="146">
        <v>31.15</v>
      </c>
      <c r="Q11" s="146">
        <v>46.37</v>
      </c>
      <c r="R11" s="146">
        <v>9.75</v>
      </c>
      <c r="S11" s="146">
        <v>67.31</v>
      </c>
    </row>
    <row r="12" spans="1:19" x14ac:dyDescent="0.25">
      <c r="A12" s="171" t="s">
        <v>276</v>
      </c>
      <c r="B12" s="140"/>
      <c r="C12" s="140"/>
      <c r="D12" s="146">
        <v>15.233611111111109</v>
      </c>
      <c r="E12" s="146">
        <v>15.233611111111109</v>
      </c>
      <c r="F12" s="146">
        <v>15.233611111111109</v>
      </c>
      <c r="G12" s="146">
        <v>15.233611111111109</v>
      </c>
      <c r="H12" s="146">
        <v>15.233611111111109</v>
      </c>
      <c r="I12" s="146">
        <v>15.233611111111109</v>
      </c>
      <c r="J12" s="146">
        <v>15.233611111111109</v>
      </c>
      <c r="K12" s="146">
        <v>15.233611111111109</v>
      </c>
      <c r="L12" s="146">
        <v>15.233611111111109</v>
      </c>
      <c r="M12" s="146">
        <v>15.233611111111109</v>
      </c>
      <c r="N12" s="146">
        <v>15.233611111111109</v>
      </c>
      <c r="O12" s="146">
        <v>15.233611111111109</v>
      </c>
      <c r="P12" s="146">
        <v>15.233611111111109</v>
      </c>
      <c r="Q12" s="146">
        <v>15.233611111111109</v>
      </c>
      <c r="R12" s="146">
        <v>15.233611111111109</v>
      </c>
      <c r="S12" s="146">
        <v>15.233611111111109</v>
      </c>
    </row>
    <row r="13" spans="1:19" x14ac:dyDescent="0.25">
      <c r="A13" s="214" t="s">
        <v>277</v>
      </c>
      <c r="B13" s="143"/>
      <c r="C13" s="143"/>
      <c r="D13" s="218">
        <f t="shared" ref="D13:E13" si="2">IF(D11=0,0,D11/D12)</f>
        <v>1.2249229590999435</v>
      </c>
      <c r="E13" s="218">
        <f t="shared" si="2"/>
        <v>0.90523513429733238</v>
      </c>
      <c r="F13" s="218">
        <f t="shared" ref="F13" si="3">IF(F11=0,0,F11/F12)</f>
        <v>1.0673765978009155</v>
      </c>
      <c r="G13" s="218">
        <f t="shared" ref="G13" si="4">IF(G11=0,0,G11/G12)</f>
        <v>3.1082584197954088</v>
      </c>
      <c r="H13" s="218">
        <f t="shared" ref="H13" si="5">IF(H11=0,0,H11/H12)</f>
        <v>0.33412957458835546</v>
      </c>
      <c r="I13" s="218">
        <f t="shared" ref="I13" si="6">IF(I11=0,0,I11/I12)</f>
        <v>0.70698929632938867</v>
      </c>
      <c r="J13" s="218">
        <f t="shared" ref="J13" si="7">IF(J11=0,0,J11/J12)</f>
        <v>1.8754581426305139</v>
      </c>
      <c r="K13" s="218">
        <f t="shared" ref="K13" si="8">IF(K11=0,0,K11/K12)</f>
        <v>1.6542367936397953</v>
      </c>
      <c r="L13" s="218">
        <f t="shared" ref="L13" si="9">IF(L11=0,0,L11/L12)</f>
        <v>0.47001331120876721</v>
      </c>
      <c r="M13" s="218">
        <f t="shared" ref="M13" si="10">IF(M11=0,0,M11/M12)</f>
        <v>0.64790941084225306</v>
      </c>
      <c r="N13" s="218">
        <f t="shared" ref="N13" si="11">IF(N11=0,0,N11/N12)</f>
        <v>1.651611020951478</v>
      </c>
      <c r="O13" s="218">
        <f t="shared" ref="O13" si="12">IF(O11=0,0,O11/O12)</f>
        <v>1.1980087890446929</v>
      </c>
      <c r="P13" s="218">
        <f t="shared" ref="P13" si="13">IF(P11=0,0,P11/P12)</f>
        <v>2.044820481026969</v>
      </c>
      <c r="Q13" s="218">
        <f t="shared" ref="Q13" si="14">IF(Q11=0,0,Q11/Q12)</f>
        <v>3.0439269889316387</v>
      </c>
      <c r="R13" s="218">
        <f t="shared" ref="R13" si="15">IF(R11=0,0,R11/R12)</f>
        <v>0.64003209277730178</v>
      </c>
      <c r="S13" s="218">
        <f t="shared" ref="S13" si="16">IF(S11=0,0,S11/S12)</f>
        <v>4.4185189912656595</v>
      </c>
    </row>
    <row r="14" spans="1:19" x14ac:dyDescent="0.25">
      <c r="A14" s="185"/>
      <c r="B14" s="140"/>
      <c r="C14" s="140"/>
      <c r="D14" s="140"/>
      <c r="E14" s="140"/>
      <c r="F14" s="140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</row>
    <row r="15" spans="1:19" x14ac:dyDescent="0.2">
      <c r="A15" s="181" t="s">
        <v>251</v>
      </c>
      <c r="B15" s="182"/>
      <c r="C15" s="182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</row>
    <row r="16" spans="1:19" x14ac:dyDescent="0.25">
      <c r="A16" s="170" t="s">
        <v>152</v>
      </c>
      <c r="B16" s="139"/>
      <c r="C16" s="139"/>
      <c r="D16" s="145">
        <v>254069.62913623714</v>
      </c>
      <c r="E16" s="145">
        <v>257289.14608393321</v>
      </c>
      <c r="F16" s="145">
        <v>261538.07112454294</v>
      </c>
      <c r="G16" s="145">
        <v>263999.11189042096</v>
      </c>
      <c r="H16" s="145">
        <v>271219.62956745562</v>
      </c>
      <c r="I16" s="145">
        <v>277307.85182598064</v>
      </c>
      <c r="J16" s="145">
        <v>286885.14932087925</v>
      </c>
      <c r="K16" s="145">
        <v>297580.40008802357</v>
      </c>
      <c r="L16" s="145">
        <v>301925.97845749056</v>
      </c>
      <c r="M16" s="145">
        <v>290557.32082513743</v>
      </c>
      <c r="N16" s="145">
        <v>295896.59999999998</v>
      </c>
      <c r="O16" s="145">
        <v>304546.36512721807</v>
      </c>
      <c r="P16" s="145">
        <v>306618.23430358432</v>
      </c>
      <c r="Q16" s="145">
        <v>306695.38787838619</v>
      </c>
      <c r="R16" s="145">
        <v>309235.96861798427</v>
      </c>
      <c r="S16" s="145">
        <v>312612.933084085</v>
      </c>
    </row>
    <row r="17" spans="1:19" x14ac:dyDescent="0.25">
      <c r="A17" s="183" t="s">
        <v>154</v>
      </c>
      <c r="B17" s="143"/>
      <c r="C17" s="143"/>
      <c r="D17" s="176">
        <v>137429.44162436549</v>
      </c>
      <c r="E17" s="176">
        <v>139189.67468010404</v>
      </c>
      <c r="F17" s="176">
        <v>140138.76062061323</v>
      </c>
      <c r="G17" s="176">
        <v>142581.60979658665</v>
      </c>
      <c r="H17" s="176">
        <v>145889.86744752666</v>
      </c>
      <c r="I17" s="176">
        <v>149169.79443983766</v>
      </c>
      <c r="J17" s="176">
        <v>152291.47522065268</v>
      </c>
      <c r="K17" s="176">
        <v>153972.16865586076</v>
      </c>
      <c r="L17" s="176">
        <v>155429.19857069934</v>
      </c>
      <c r="M17" s="176">
        <v>156751.3253355312</v>
      </c>
      <c r="N17" s="176">
        <v>158310.39999999999</v>
      </c>
      <c r="O17" s="176">
        <v>160439.12272370447</v>
      </c>
      <c r="P17" s="176">
        <v>161277.81038759396</v>
      </c>
      <c r="Q17" s="176">
        <v>161149.89523650592</v>
      </c>
      <c r="R17" s="176">
        <v>161622.10533009912</v>
      </c>
      <c r="S17" s="176">
        <v>162464.40699226764</v>
      </c>
    </row>
    <row r="18" spans="1:19" x14ac:dyDescent="0.25">
      <c r="A18" s="185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</row>
    <row r="19" spans="1:19" ht="11.25" customHeight="1" x14ac:dyDescent="0.2">
      <c r="A19" s="181" t="s">
        <v>264</v>
      </c>
      <c r="B19" s="182"/>
      <c r="C19" s="182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</row>
    <row r="20" spans="1:19" ht="11.25" customHeight="1" x14ac:dyDescent="0.25">
      <c r="A20" s="170" t="s">
        <v>152</v>
      </c>
      <c r="B20" s="139"/>
      <c r="C20" s="139"/>
      <c r="D20" s="145">
        <f>1000000*D16/D$3</f>
        <v>31750.027946893155</v>
      </c>
      <c r="E20" s="145">
        <f t="shared" ref="E20:S20" si="17">1000000*E16/E$3</f>
        <v>32077.157243538757</v>
      </c>
      <c r="F20" s="145">
        <f t="shared" si="17"/>
        <v>32434.244475763171</v>
      </c>
      <c r="G20" s="145">
        <f t="shared" si="17"/>
        <v>32591.384499068237</v>
      </c>
      <c r="H20" s="145">
        <f t="shared" si="17"/>
        <v>33308.836109600197</v>
      </c>
      <c r="I20" s="145">
        <f t="shared" si="17"/>
        <v>33812.426919243582</v>
      </c>
      <c r="J20" s="145">
        <f t="shared" si="17"/>
        <v>34755.850748407589</v>
      </c>
      <c r="K20" s="145">
        <f t="shared" si="17"/>
        <v>35926.714344495122</v>
      </c>
      <c r="L20" s="145">
        <f t="shared" si="17"/>
        <v>36341.643983579001</v>
      </c>
      <c r="M20" s="145">
        <f t="shared" si="17"/>
        <v>34859.893970660531</v>
      </c>
      <c r="N20" s="145">
        <f t="shared" si="17"/>
        <v>35429.747176693258</v>
      </c>
      <c r="O20" s="145">
        <f t="shared" si="17"/>
        <v>36363.033025647987</v>
      </c>
      <c r="P20" s="145">
        <f t="shared" si="17"/>
        <v>36466.915057904655</v>
      </c>
      <c r="Q20" s="145">
        <f t="shared" si="17"/>
        <v>36287.32466917178</v>
      </c>
      <c r="R20" s="145">
        <f t="shared" si="17"/>
        <v>36351.240579015932</v>
      </c>
      <c r="S20" s="145">
        <f t="shared" si="17"/>
        <v>36450.958416970403</v>
      </c>
    </row>
    <row r="21" spans="1:19" ht="11.25" customHeight="1" x14ac:dyDescent="0.25">
      <c r="A21" s="183" t="s">
        <v>154</v>
      </c>
      <c r="B21" s="143"/>
      <c r="C21" s="143"/>
      <c r="D21" s="176">
        <f>1000000*D17/D$3</f>
        <v>17173.987410985632</v>
      </c>
      <c r="E21" s="176">
        <f t="shared" ref="E21:S21" si="18">1000000*E17/E$3</f>
        <v>17353.274125035132</v>
      </c>
      <c r="F21" s="176">
        <f t="shared" si="18"/>
        <v>17379.094381769675</v>
      </c>
      <c r="G21" s="176">
        <f t="shared" si="18"/>
        <v>17602.07462101421</v>
      </c>
      <c r="H21" s="176">
        <f t="shared" si="18"/>
        <v>17916.924717472804</v>
      </c>
      <c r="I21" s="176">
        <f t="shared" si="18"/>
        <v>18188.423947767395</v>
      </c>
      <c r="J21" s="176">
        <f t="shared" si="18"/>
        <v>18449.960883487933</v>
      </c>
      <c r="K21" s="176">
        <f t="shared" si="18"/>
        <v>18588.973328435834</v>
      </c>
      <c r="L21" s="176">
        <f t="shared" si="18"/>
        <v>18708.402065854847</v>
      </c>
      <c r="M21" s="176">
        <f t="shared" si="18"/>
        <v>18806.390991764638</v>
      </c>
      <c r="N21" s="176">
        <f t="shared" si="18"/>
        <v>18955.59951496969</v>
      </c>
      <c r="O21" s="176">
        <f t="shared" si="18"/>
        <v>19156.535050979834</v>
      </c>
      <c r="P21" s="176">
        <f t="shared" si="18"/>
        <v>19181.195226328684</v>
      </c>
      <c r="Q21" s="176">
        <f t="shared" si="18"/>
        <v>19066.79656744266</v>
      </c>
      <c r="R21" s="176">
        <f t="shared" si="18"/>
        <v>18998.967228807043</v>
      </c>
      <c r="S21" s="176">
        <f t="shared" si="18"/>
        <v>18943.500785746568</v>
      </c>
    </row>
    <row r="22" spans="1:19" ht="11.25" customHeight="1" x14ac:dyDescent="0.25">
      <c r="A22" s="18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</row>
    <row r="23" spans="1:19" x14ac:dyDescent="0.25">
      <c r="A23" s="188" t="s">
        <v>266</v>
      </c>
      <c r="B23" s="189"/>
      <c r="C23" s="189"/>
      <c r="D23" s="190">
        <v>224674.17054629029</v>
      </c>
      <c r="E23" s="190">
        <v>227810.51682483903</v>
      </c>
      <c r="F23" s="190">
        <v>231443.53833308554</v>
      </c>
      <c r="G23" s="190">
        <v>234019.53477868112</v>
      </c>
      <c r="H23" s="190">
        <v>240855.87543607404</v>
      </c>
      <c r="I23" s="190">
        <v>246487.02028523729</v>
      </c>
      <c r="J23" s="190">
        <v>255770.11543440353</v>
      </c>
      <c r="K23" s="190">
        <v>265654.80181010644</v>
      </c>
      <c r="L23" s="190">
        <v>269993.51805171155</v>
      </c>
      <c r="M23" s="190">
        <v>258678.34394904459</v>
      </c>
      <c r="N23" s="190">
        <v>263633.5</v>
      </c>
      <c r="O23" s="190">
        <v>272241.42855735798</v>
      </c>
      <c r="P23" s="190">
        <v>273679.32359129784</v>
      </c>
      <c r="Q23" s="190">
        <v>274071.02839236538</v>
      </c>
      <c r="R23" s="190">
        <v>276477.26003945066</v>
      </c>
      <c r="S23" s="190">
        <v>279067.87511124834</v>
      </c>
    </row>
    <row r="24" spans="1:19" x14ac:dyDescent="0.25">
      <c r="A24" s="191" t="s">
        <v>46</v>
      </c>
      <c r="B24" s="192"/>
      <c r="C24" s="192"/>
      <c r="D24" s="193">
        <v>4147.2096175378629</v>
      </c>
      <c r="E24" s="193">
        <v>4258.8632396629255</v>
      </c>
      <c r="F24" s="193">
        <v>4052.7959190676079</v>
      </c>
      <c r="G24" s="193">
        <v>3906.0523938572719</v>
      </c>
      <c r="H24" s="193">
        <v>3988.1410149240423</v>
      </c>
      <c r="I24" s="193">
        <v>3491.5923747585739</v>
      </c>
      <c r="J24" s="193">
        <v>3734.0194494666907</v>
      </c>
      <c r="K24" s="193">
        <v>4213.3160144138101</v>
      </c>
      <c r="L24" s="193">
        <v>4056.7736359614378</v>
      </c>
      <c r="M24" s="193">
        <v>3329.1340804644037</v>
      </c>
      <c r="N24" s="193">
        <v>3750</v>
      </c>
      <c r="O24" s="193">
        <v>4282.2247830669075</v>
      </c>
      <c r="P24" s="193">
        <v>4147.6362372835556</v>
      </c>
      <c r="Q24" s="193">
        <v>3859.272623682461</v>
      </c>
      <c r="R24" s="193">
        <v>3721.6680933417692</v>
      </c>
      <c r="S24" s="193">
        <v>3477.486968051292</v>
      </c>
    </row>
    <row r="25" spans="1:19" x14ac:dyDescent="0.25">
      <c r="A25" s="194" t="s">
        <v>69</v>
      </c>
      <c r="B25" s="195"/>
      <c r="C25" s="195"/>
      <c r="D25" s="196">
        <v>829.15905474689146</v>
      </c>
      <c r="E25" s="196">
        <v>910.65669467916632</v>
      </c>
      <c r="F25" s="196">
        <v>920.38293053951122</v>
      </c>
      <c r="G25" s="196">
        <v>928.74887082204157</v>
      </c>
      <c r="H25" s="196">
        <v>1015.2584121888966</v>
      </c>
      <c r="I25" s="196">
        <v>1076.3506214331701</v>
      </c>
      <c r="J25" s="196">
        <v>1128.5611887924856</v>
      </c>
      <c r="K25" s="196">
        <v>1028.4505153775244</v>
      </c>
      <c r="L25" s="196">
        <v>1380.3463212371262</v>
      </c>
      <c r="M25" s="196">
        <v>1082.903329839555</v>
      </c>
      <c r="N25" s="196">
        <v>1176.0999999999999</v>
      </c>
      <c r="O25" s="196">
        <v>1475.5390085591309</v>
      </c>
      <c r="P25" s="196">
        <v>1458.0236665830164</v>
      </c>
      <c r="Q25" s="196">
        <v>1402.6208337289906</v>
      </c>
      <c r="R25" s="196">
        <v>1299.3598570843724</v>
      </c>
      <c r="S25" s="196">
        <v>1050.3659843434984</v>
      </c>
    </row>
    <row r="26" spans="1:19" x14ac:dyDescent="0.25">
      <c r="A26" s="178" t="s">
        <v>159</v>
      </c>
      <c r="B26" s="140"/>
      <c r="C26" s="140"/>
      <c r="D26" s="146">
        <v>152571.63062054332</v>
      </c>
      <c r="E26" s="146">
        <v>155030.343663665</v>
      </c>
      <c r="F26" s="146">
        <v>159742.19670368635</v>
      </c>
      <c r="G26" s="146">
        <v>161692.52484191509</v>
      </c>
      <c r="H26" s="146">
        <v>166608.8206774334</v>
      </c>
      <c r="I26" s="146">
        <v>171641.58746439993</v>
      </c>
      <c r="J26" s="146">
        <v>177699.12167149875</v>
      </c>
      <c r="K26" s="146">
        <v>183660.64694544542</v>
      </c>
      <c r="L26" s="146">
        <v>188793.74028993855</v>
      </c>
      <c r="M26" s="146">
        <v>184613.39998387487</v>
      </c>
      <c r="N26" s="146">
        <v>188992.5</v>
      </c>
      <c r="O26" s="146">
        <v>194962.81850505763</v>
      </c>
      <c r="P26" s="146">
        <v>195749.28092967591</v>
      </c>
      <c r="Q26" s="146">
        <v>196857.18355331876</v>
      </c>
      <c r="R26" s="146">
        <v>199357.34489560456</v>
      </c>
      <c r="S26" s="146">
        <v>202277.27627731254</v>
      </c>
    </row>
    <row r="27" spans="1:19" x14ac:dyDescent="0.25">
      <c r="A27" s="179" t="s">
        <v>161</v>
      </c>
      <c r="B27" s="172"/>
      <c r="C27" s="172"/>
      <c r="D27" s="175">
        <v>63670.811479757205</v>
      </c>
      <c r="E27" s="175">
        <v>64187.425585777193</v>
      </c>
      <c r="F27" s="175">
        <v>65899.051823723858</v>
      </c>
      <c r="G27" s="175">
        <v>67008.355916892498</v>
      </c>
      <c r="H27" s="175">
        <v>68646.2478126637</v>
      </c>
      <c r="I27" s="175">
        <v>69908.121733247506</v>
      </c>
      <c r="J27" s="175">
        <v>71895.520631626248</v>
      </c>
      <c r="K27" s="175">
        <v>73595.491494175818</v>
      </c>
      <c r="L27" s="175">
        <v>76369.491630055665</v>
      </c>
      <c r="M27" s="175">
        <v>76783.036362170445</v>
      </c>
      <c r="N27" s="175">
        <v>77879.5</v>
      </c>
      <c r="O27" s="175">
        <v>79043.426016212121</v>
      </c>
      <c r="P27" s="175">
        <v>79864.583132251035</v>
      </c>
      <c r="Q27" s="175">
        <v>80337.669736967044</v>
      </c>
      <c r="R27" s="175">
        <v>81321.783467937028</v>
      </c>
      <c r="S27" s="175">
        <v>82779.66471111757</v>
      </c>
    </row>
    <row r="28" spans="1:19" x14ac:dyDescent="0.25">
      <c r="A28" s="179" t="s">
        <v>163</v>
      </c>
      <c r="B28" s="141"/>
      <c r="C28" s="141"/>
      <c r="D28" s="175">
        <v>56539.336437032238</v>
      </c>
      <c r="E28" s="175">
        <v>58261.914945265817</v>
      </c>
      <c r="F28" s="175">
        <v>60641.87759490341</v>
      </c>
      <c r="G28" s="175">
        <v>61549.909665763313</v>
      </c>
      <c r="H28" s="175">
        <v>63954.481113674614</v>
      </c>
      <c r="I28" s="175">
        <v>66958.414717981737</v>
      </c>
      <c r="J28" s="175">
        <v>69778.331710761398</v>
      </c>
      <c r="K28" s="175">
        <v>72406.666387329242</v>
      </c>
      <c r="L28" s="175">
        <v>74119.432469416526</v>
      </c>
      <c r="M28" s="175">
        <v>70868.439087317587</v>
      </c>
      <c r="N28" s="175">
        <v>72112.600000000006</v>
      </c>
      <c r="O28" s="175">
        <v>75480.503107486526</v>
      </c>
      <c r="P28" s="175">
        <v>75680.655560488769</v>
      </c>
      <c r="Q28" s="175">
        <v>77741.52502136548</v>
      </c>
      <c r="R28" s="175">
        <v>78752.000446611346</v>
      </c>
      <c r="S28" s="175">
        <v>79884.937428483216</v>
      </c>
    </row>
    <row r="29" spans="1:19" x14ac:dyDescent="0.25">
      <c r="A29" s="179" t="s">
        <v>165</v>
      </c>
      <c r="B29" s="141"/>
      <c r="C29" s="141"/>
      <c r="D29" s="175">
        <v>32361.482703753889</v>
      </c>
      <c r="E29" s="175">
        <v>32581.003132622012</v>
      </c>
      <c r="F29" s="175">
        <v>33201.267285059097</v>
      </c>
      <c r="G29" s="175">
        <v>33134.25925925927</v>
      </c>
      <c r="H29" s="175">
        <v>34008.091751095089</v>
      </c>
      <c r="I29" s="175">
        <v>34775.051013170683</v>
      </c>
      <c r="J29" s="175">
        <v>36025.269329111114</v>
      </c>
      <c r="K29" s="175">
        <v>37658.48906394036</v>
      </c>
      <c r="L29" s="175">
        <v>38304.816190466379</v>
      </c>
      <c r="M29" s="175">
        <v>36961.924534386839</v>
      </c>
      <c r="N29" s="175">
        <v>39000.400000000009</v>
      </c>
      <c r="O29" s="175">
        <v>40438.889381358968</v>
      </c>
      <c r="P29" s="175">
        <v>40204.042236936097</v>
      </c>
      <c r="Q29" s="175">
        <v>38777.988794986224</v>
      </c>
      <c r="R29" s="175">
        <v>39283.560981056216</v>
      </c>
      <c r="S29" s="175">
        <v>39612.674137711831</v>
      </c>
    </row>
    <row r="30" spans="1:19" x14ac:dyDescent="0.25">
      <c r="A30" s="194" t="s">
        <v>167</v>
      </c>
      <c r="B30" s="195"/>
      <c r="C30" s="195"/>
      <c r="D30" s="196">
        <v>6644.4693264187645</v>
      </c>
      <c r="E30" s="196">
        <v>6691.3269139627091</v>
      </c>
      <c r="F30" s="196">
        <v>6325.9027118527747</v>
      </c>
      <c r="G30" s="196">
        <v>6462.1725383920502</v>
      </c>
      <c r="H30" s="196">
        <v>6730.3084004859502</v>
      </c>
      <c r="I30" s="196">
        <v>6549.3272808616048</v>
      </c>
      <c r="J30" s="196">
        <v>6451.7026307061933</v>
      </c>
      <c r="K30" s="196">
        <v>6405.1370150004195</v>
      </c>
      <c r="L30" s="196">
        <v>6541.1089275976665</v>
      </c>
      <c r="M30" s="196">
        <v>6536.321857615093</v>
      </c>
      <c r="N30" s="196">
        <v>6025.5</v>
      </c>
      <c r="O30" s="196">
        <v>5777.1671148144869</v>
      </c>
      <c r="P30" s="196">
        <v>5940.3895527286068</v>
      </c>
      <c r="Q30" s="196">
        <v>5893.1725382204922</v>
      </c>
      <c r="R30" s="196">
        <v>5387.7144664855414</v>
      </c>
      <c r="S30" s="196">
        <v>5422.7437019815825</v>
      </c>
    </row>
    <row r="31" spans="1:19" x14ac:dyDescent="0.25">
      <c r="A31" s="194" t="s">
        <v>50</v>
      </c>
      <c r="B31" s="195"/>
      <c r="C31" s="195"/>
      <c r="D31" s="196">
        <v>16864.635511815664</v>
      </c>
      <c r="E31" s="196">
        <v>16183.634072755436</v>
      </c>
      <c r="F31" s="196">
        <v>16162.91704315403</v>
      </c>
      <c r="G31" s="196">
        <v>17033.762420957544</v>
      </c>
      <c r="H31" s="196">
        <v>17389.797260396117</v>
      </c>
      <c r="I31" s="196">
        <v>17277.588031819123</v>
      </c>
      <c r="J31" s="196">
        <v>17261.45517957057</v>
      </c>
      <c r="K31" s="196">
        <v>18263.74340065365</v>
      </c>
      <c r="L31" s="196">
        <v>18694.556192318378</v>
      </c>
      <c r="M31" s="196">
        <v>17593.525759896798</v>
      </c>
      <c r="N31" s="196">
        <v>17123.599999999999</v>
      </c>
      <c r="O31" s="196">
        <v>17213.60399491771</v>
      </c>
      <c r="P31" s="196">
        <v>17400.826206976431</v>
      </c>
      <c r="Q31" s="196">
        <v>17610.48333491596</v>
      </c>
      <c r="R31" s="196">
        <v>17621.701589192002</v>
      </c>
      <c r="S31" s="196">
        <v>17509.762609659079</v>
      </c>
    </row>
    <row r="32" spans="1:19" x14ac:dyDescent="0.25">
      <c r="A32" s="194" t="s">
        <v>71</v>
      </c>
      <c r="B32" s="195"/>
      <c r="C32" s="195"/>
      <c r="D32" s="196">
        <v>43617.06641522776</v>
      </c>
      <c r="E32" s="196">
        <v>44735.692240113742</v>
      </c>
      <c r="F32" s="196">
        <v>44239.343024785259</v>
      </c>
      <c r="G32" s="196">
        <v>43996.273712737129</v>
      </c>
      <c r="H32" s="196">
        <v>45123.549670645662</v>
      </c>
      <c r="I32" s="196">
        <v>46450.574511964907</v>
      </c>
      <c r="J32" s="196">
        <v>49495.255314368849</v>
      </c>
      <c r="K32" s="196">
        <v>52083.507919215619</v>
      </c>
      <c r="L32" s="196">
        <v>50526.992684658369</v>
      </c>
      <c r="M32" s="196">
        <v>45523.058937353868</v>
      </c>
      <c r="N32" s="196">
        <v>46565.799999999996</v>
      </c>
      <c r="O32" s="196">
        <v>48530.075150942095</v>
      </c>
      <c r="P32" s="196">
        <v>48983.166998050314</v>
      </c>
      <c r="Q32" s="196">
        <v>48448.295508498719</v>
      </c>
      <c r="R32" s="196">
        <v>49089.471137742381</v>
      </c>
      <c r="S32" s="196">
        <v>49330.239569900288</v>
      </c>
    </row>
    <row r="33" spans="1:19" x14ac:dyDescent="0.25">
      <c r="A33" s="197" t="s">
        <v>171</v>
      </c>
      <c r="B33" s="195"/>
      <c r="C33" s="195"/>
      <c r="D33" s="196">
        <v>2729.4478166067538</v>
      </c>
      <c r="E33" s="196">
        <v>2972.4074951739126</v>
      </c>
      <c r="F33" s="196">
        <v>2595.7612288547543</v>
      </c>
      <c r="G33" s="196">
        <v>2667.0054200542004</v>
      </c>
      <c r="H33" s="196">
        <v>3065.280146231094</v>
      </c>
      <c r="I33" s="196">
        <v>3648.1782569317897</v>
      </c>
      <c r="J33" s="196">
        <v>3810.1911782011916</v>
      </c>
      <c r="K33" s="196">
        <v>4102.5936478672593</v>
      </c>
      <c r="L33" s="196">
        <v>4103.6905950016981</v>
      </c>
      <c r="M33" s="196">
        <v>3013.1822946061434</v>
      </c>
      <c r="N33" s="196">
        <v>3364</v>
      </c>
      <c r="O33" s="196">
        <v>3513.9713776359463</v>
      </c>
      <c r="P33" s="196">
        <v>3624.114433527016</v>
      </c>
      <c r="Q33" s="196">
        <v>3274.712752824993</v>
      </c>
      <c r="R33" s="196">
        <v>3419.1819569020063</v>
      </c>
      <c r="S33" s="196">
        <v>3585.1935267086837</v>
      </c>
    </row>
    <row r="34" spans="1:19" x14ac:dyDescent="0.25">
      <c r="A34" s="198" t="s">
        <v>8</v>
      </c>
      <c r="B34" s="195"/>
      <c r="C34" s="195"/>
      <c r="D34" s="196">
        <v>2057.0322877613517</v>
      </c>
      <c r="E34" s="196">
        <v>2240.1374200141036</v>
      </c>
      <c r="F34" s="196">
        <v>1956.2801774724726</v>
      </c>
      <c r="G34" s="196">
        <v>2009.9729429912127</v>
      </c>
      <c r="H34" s="196">
        <v>2310.1303470494772</v>
      </c>
      <c r="I34" s="196">
        <v>2749.4280785873771</v>
      </c>
      <c r="J34" s="196">
        <v>2871.5281634682865</v>
      </c>
      <c r="K34" s="196">
        <v>3091.895564326685</v>
      </c>
      <c r="L34" s="196">
        <v>3092.722272080458</v>
      </c>
      <c r="M34" s="196">
        <v>2268.7367529143394</v>
      </c>
      <c r="N34" s="196">
        <v>2249.8938642986359</v>
      </c>
      <c r="O34" s="196">
        <v>2387.183367763414</v>
      </c>
      <c r="P34" s="196">
        <v>2471.1223816430465</v>
      </c>
      <c r="Q34" s="196">
        <v>2292.9136389315167</v>
      </c>
      <c r="R34" s="196">
        <v>2326.1889927644593</v>
      </c>
      <c r="S34" s="196">
        <v>2486.3667835226483</v>
      </c>
    </row>
    <row r="35" spans="1:19" x14ac:dyDescent="0.25">
      <c r="A35" s="177" t="s">
        <v>257</v>
      </c>
      <c r="B35" s="140"/>
      <c r="C35" s="140"/>
      <c r="D35" s="146">
        <v>1890.0191090014464</v>
      </c>
      <c r="E35" s="146">
        <v>2059.4386001076414</v>
      </c>
      <c r="F35" s="146">
        <v>1783.8855622228625</v>
      </c>
      <c r="G35" s="146">
        <v>1862.1596633038546</v>
      </c>
      <c r="H35" s="146">
        <v>2120.1940689688809</v>
      </c>
      <c r="I35" s="146">
        <v>2537.6432677990256</v>
      </c>
      <c r="J35" s="146">
        <v>2644.3346082534877</v>
      </c>
      <c r="K35" s="146">
        <v>2837.6047982764671</v>
      </c>
      <c r="L35" s="146">
        <v>2833.552011394404</v>
      </c>
      <c r="M35" s="146">
        <v>2061.7351941624529</v>
      </c>
      <c r="N35" s="146">
        <v>2086.0920421782366</v>
      </c>
      <c r="O35" s="146">
        <v>2204.268261466701</v>
      </c>
      <c r="P35" s="146">
        <v>2282.8947246973139</v>
      </c>
      <c r="Q35" s="146">
        <v>2139.4776904140422</v>
      </c>
      <c r="R35" s="146">
        <v>2160.617010842841</v>
      </c>
      <c r="S35" s="146">
        <v>2307.3589606949954</v>
      </c>
    </row>
    <row r="36" spans="1:19" x14ac:dyDescent="0.25">
      <c r="A36" s="177" t="s">
        <v>20</v>
      </c>
      <c r="B36" s="140"/>
      <c r="C36" s="140"/>
      <c r="D36" s="146">
        <v>167.01317875990526</v>
      </c>
      <c r="E36" s="146">
        <v>180.69881990646218</v>
      </c>
      <c r="F36" s="146">
        <v>172.39461524961007</v>
      </c>
      <c r="G36" s="146">
        <v>147.81327968735809</v>
      </c>
      <c r="H36" s="146">
        <v>189.93627808059637</v>
      </c>
      <c r="I36" s="146">
        <v>211.78481078835148</v>
      </c>
      <c r="J36" s="146">
        <v>227.19355521479883</v>
      </c>
      <c r="K36" s="146">
        <v>254.29076605021783</v>
      </c>
      <c r="L36" s="146">
        <v>259.17026068605401</v>
      </c>
      <c r="M36" s="146">
        <v>207.00155875188648</v>
      </c>
      <c r="N36" s="146">
        <v>163.80182212039927</v>
      </c>
      <c r="O36" s="146">
        <v>182.91510629671302</v>
      </c>
      <c r="P36" s="146">
        <v>188.22765694573263</v>
      </c>
      <c r="Q36" s="146">
        <v>153.43594851747457</v>
      </c>
      <c r="R36" s="146">
        <v>165.57198192161832</v>
      </c>
      <c r="S36" s="146">
        <v>179.00782282765294</v>
      </c>
    </row>
    <row r="37" spans="1:19" x14ac:dyDescent="0.25">
      <c r="A37" s="198" t="s">
        <v>183</v>
      </c>
      <c r="B37" s="195"/>
      <c r="C37" s="195"/>
      <c r="D37" s="196">
        <v>672.41552884540215</v>
      </c>
      <c r="E37" s="196">
        <v>732.27007515980904</v>
      </c>
      <c r="F37" s="196">
        <v>639.48105138228175</v>
      </c>
      <c r="G37" s="196">
        <v>657.03247706298771</v>
      </c>
      <c r="H37" s="196">
        <v>755.1497991816168</v>
      </c>
      <c r="I37" s="196">
        <v>898.75017834441269</v>
      </c>
      <c r="J37" s="196">
        <v>938.66301473290514</v>
      </c>
      <c r="K37" s="196">
        <v>1010.6980835405743</v>
      </c>
      <c r="L37" s="196">
        <v>1010.9683229212401</v>
      </c>
      <c r="M37" s="196">
        <v>744.44554169180401</v>
      </c>
      <c r="N37" s="196">
        <v>1114.1061357013641</v>
      </c>
      <c r="O37" s="196">
        <v>1126.7880098725323</v>
      </c>
      <c r="P37" s="196">
        <v>1152.9920518839695</v>
      </c>
      <c r="Q37" s="196">
        <v>981.79911389347626</v>
      </c>
      <c r="R37" s="196">
        <v>1092.992964137547</v>
      </c>
      <c r="S37" s="196">
        <v>1098.8267431860354</v>
      </c>
    </row>
    <row r="38" spans="1:19" x14ac:dyDescent="0.25">
      <c r="A38" s="177" t="s">
        <v>19</v>
      </c>
      <c r="B38" s="140"/>
      <c r="C38" s="140"/>
      <c r="D38" s="146">
        <v>0</v>
      </c>
      <c r="E38" s="146">
        <v>0</v>
      </c>
      <c r="F38" s="146">
        <v>0</v>
      </c>
      <c r="G38" s="146">
        <v>0</v>
      </c>
      <c r="H38" s="146">
        <v>0</v>
      </c>
      <c r="I38" s="146">
        <v>0</v>
      </c>
      <c r="J38" s="146">
        <v>0</v>
      </c>
      <c r="K38" s="146">
        <v>0</v>
      </c>
      <c r="L38" s="146">
        <v>0</v>
      </c>
      <c r="M38" s="146">
        <v>0</v>
      </c>
      <c r="N38" s="146">
        <v>0</v>
      </c>
      <c r="O38" s="146">
        <v>0</v>
      </c>
      <c r="P38" s="146">
        <v>0</v>
      </c>
      <c r="Q38" s="146">
        <v>0</v>
      </c>
      <c r="R38" s="146">
        <v>0</v>
      </c>
      <c r="S38" s="146">
        <v>0</v>
      </c>
    </row>
    <row r="39" spans="1:19" x14ac:dyDescent="0.25">
      <c r="A39" s="177" t="s">
        <v>24</v>
      </c>
      <c r="B39" s="140"/>
      <c r="C39" s="140"/>
      <c r="D39" s="146">
        <v>261.97120320210593</v>
      </c>
      <c r="E39" s="146">
        <v>285.2903664909515</v>
      </c>
      <c r="F39" s="146">
        <v>249.14002319848353</v>
      </c>
      <c r="G39" s="146">
        <v>255.97800939339197</v>
      </c>
      <c r="H39" s="146">
        <v>294.20424276804619</v>
      </c>
      <c r="I39" s="146">
        <v>350.15054753907333</v>
      </c>
      <c r="J39" s="146">
        <v>365.70047659835024</v>
      </c>
      <c r="K39" s="146">
        <v>393.76513727133471</v>
      </c>
      <c r="L39" s="146">
        <v>393.87042177573505</v>
      </c>
      <c r="M39" s="146">
        <v>392.8212465322826</v>
      </c>
      <c r="N39" s="146">
        <v>690.70681274016601</v>
      </c>
      <c r="O39" s="146">
        <v>651.06429289465655</v>
      </c>
      <c r="P39" s="146">
        <v>637.42395769518509</v>
      </c>
      <c r="Q39" s="146">
        <v>654.4595623560208</v>
      </c>
      <c r="R39" s="146">
        <v>675.13048115678225</v>
      </c>
      <c r="S39" s="146">
        <v>716.12264019816814</v>
      </c>
    </row>
    <row r="40" spans="1:19" x14ac:dyDescent="0.25">
      <c r="A40" s="180" t="s">
        <v>258</v>
      </c>
      <c r="B40" s="142"/>
      <c r="C40" s="142"/>
      <c r="D40" s="146">
        <v>0</v>
      </c>
      <c r="E40" s="146">
        <v>0</v>
      </c>
      <c r="F40" s="146">
        <v>0</v>
      </c>
      <c r="G40" s="146">
        <v>0</v>
      </c>
      <c r="H40" s="146">
        <v>0</v>
      </c>
      <c r="I40" s="146">
        <v>0</v>
      </c>
      <c r="J40" s="146">
        <v>0</v>
      </c>
      <c r="K40" s="146">
        <v>0</v>
      </c>
      <c r="L40" s="146">
        <v>0</v>
      </c>
      <c r="M40" s="146">
        <v>0</v>
      </c>
      <c r="N40" s="146">
        <v>0</v>
      </c>
      <c r="O40" s="146">
        <v>0</v>
      </c>
      <c r="P40" s="146">
        <v>0</v>
      </c>
      <c r="Q40" s="146">
        <v>0</v>
      </c>
      <c r="R40" s="146">
        <v>0</v>
      </c>
      <c r="S40" s="146">
        <v>0</v>
      </c>
    </row>
    <row r="41" spans="1:19" x14ac:dyDescent="0.25">
      <c r="A41" s="180" t="s">
        <v>259</v>
      </c>
      <c r="B41" s="142"/>
      <c r="C41" s="142"/>
      <c r="D41" s="146">
        <v>261.97120320210593</v>
      </c>
      <c r="E41" s="146">
        <v>285.2903664909515</v>
      </c>
      <c r="F41" s="146">
        <v>249.14002319848353</v>
      </c>
      <c r="G41" s="146">
        <v>255.97800939339197</v>
      </c>
      <c r="H41" s="146">
        <v>294.20424276804619</v>
      </c>
      <c r="I41" s="146">
        <v>350.15054753907333</v>
      </c>
      <c r="J41" s="146">
        <v>365.70047659835024</v>
      </c>
      <c r="K41" s="146">
        <v>393.76513727133471</v>
      </c>
      <c r="L41" s="146">
        <v>393.87042177573505</v>
      </c>
      <c r="M41" s="146">
        <v>392.8212465322826</v>
      </c>
      <c r="N41" s="146">
        <v>690.70681274016601</v>
      </c>
      <c r="O41" s="146">
        <v>651.06429289465655</v>
      </c>
      <c r="P41" s="146">
        <v>637.42395769518509</v>
      </c>
      <c r="Q41" s="146">
        <v>654.4595623560208</v>
      </c>
      <c r="R41" s="146">
        <v>675.13048115678225</v>
      </c>
      <c r="S41" s="146">
        <v>716.12264019816814</v>
      </c>
    </row>
    <row r="42" spans="1:19" x14ac:dyDescent="0.25">
      <c r="A42" s="177" t="s">
        <v>18</v>
      </c>
      <c r="B42" s="140"/>
      <c r="C42" s="140"/>
      <c r="D42" s="146">
        <v>410.44432564329622</v>
      </c>
      <c r="E42" s="146">
        <v>446.97970866885754</v>
      </c>
      <c r="F42" s="146">
        <v>390.34102818379824</v>
      </c>
      <c r="G42" s="146">
        <v>401.05446766959574</v>
      </c>
      <c r="H42" s="146">
        <v>460.94555641357061</v>
      </c>
      <c r="I42" s="146">
        <v>548.5996308053393</v>
      </c>
      <c r="J42" s="146">
        <v>572.96253813455496</v>
      </c>
      <c r="K42" s="146">
        <v>616.93294626923966</v>
      </c>
      <c r="L42" s="146">
        <v>617.09790114550503</v>
      </c>
      <c r="M42" s="146">
        <v>351.62429515952141</v>
      </c>
      <c r="N42" s="146">
        <v>423.3993229611981</v>
      </c>
      <c r="O42" s="146">
        <v>475.72371697787571</v>
      </c>
      <c r="P42" s="146">
        <v>515.56809418878436</v>
      </c>
      <c r="Q42" s="146">
        <v>327.33955153745546</v>
      </c>
      <c r="R42" s="146">
        <v>417.86248298076475</v>
      </c>
      <c r="S42" s="146">
        <v>382.70410298786726</v>
      </c>
    </row>
    <row r="43" spans="1:19" x14ac:dyDescent="0.25">
      <c r="A43" s="197" t="s">
        <v>7</v>
      </c>
      <c r="B43" s="195"/>
      <c r="C43" s="195"/>
      <c r="D43" s="196">
        <v>3104.2489245093993</v>
      </c>
      <c r="E43" s="196">
        <v>3251.4536059831926</v>
      </c>
      <c r="F43" s="196">
        <v>3068.1337283114685</v>
      </c>
      <c r="G43" s="196">
        <v>3178.0713640469739</v>
      </c>
      <c r="H43" s="196">
        <v>3038.6420124608508</v>
      </c>
      <c r="I43" s="196">
        <v>3401.350894230874</v>
      </c>
      <c r="J43" s="196">
        <v>3680.6350496934947</v>
      </c>
      <c r="K43" s="196">
        <v>4051.9986591804245</v>
      </c>
      <c r="L43" s="196">
        <v>3569.5986336464562</v>
      </c>
      <c r="M43" s="196">
        <v>3666.653229057486</v>
      </c>
      <c r="N43" s="196">
        <v>3739.8</v>
      </c>
      <c r="O43" s="196">
        <v>3948.3300337834507</v>
      </c>
      <c r="P43" s="196">
        <v>3689.7476980097681</v>
      </c>
      <c r="Q43" s="196">
        <v>3934.858987750451</v>
      </c>
      <c r="R43" s="196">
        <v>4242.3424764598603</v>
      </c>
      <c r="S43" s="196">
        <v>4454.1111938536424</v>
      </c>
    </row>
    <row r="44" spans="1:19" x14ac:dyDescent="0.25">
      <c r="A44" s="198" t="s">
        <v>26</v>
      </c>
      <c r="B44" s="195"/>
      <c r="C44" s="195"/>
      <c r="D44" s="196">
        <v>1725.6173021391951</v>
      </c>
      <c r="E44" s="196">
        <v>2002.7973968026447</v>
      </c>
      <c r="F44" s="196">
        <v>1789.067950726859</v>
      </c>
      <c r="G44" s="196">
        <v>1816.9602529358626</v>
      </c>
      <c r="H44" s="196">
        <v>1796.4579084049442</v>
      </c>
      <c r="I44" s="196">
        <v>1779.0775072836987</v>
      </c>
      <c r="J44" s="196">
        <v>2070.5444352914747</v>
      </c>
      <c r="K44" s="196">
        <v>2156.1007290706448</v>
      </c>
      <c r="L44" s="196">
        <v>2056.4238165299971</v>
      </c>
      <c r="M44" s="196">
        <v>1930.1781826977344</v>
      </c>
      <c r="N44" s="196">
        <v>1944.4</v>
      </c>
      <c r="O44" s="196">
        <v>2102.0595100907126</v>
      </c>
      <c r="P44" s="196">
        <v>1784.8387159044844</v>
      </c>
      <c r="Q44" s="196">
        <v>2057.6393504890325</v>
      </c>
      <c r="R44" s="196">
        <v>2248.1298150284711</v>
      </c>
      <c r="S44" s="196">
        <v>2533.9193926294565</v>
      </c>
    </row>
    <row r="45" spans="1:19" x14ac:dyDescent="0.25">
      <c r="A45" s="177" t="s">
        <v>25</v>
      </c>
      <c r="B45" s="140"/>
      <c r="C45" s="140"/>
      <c r="D45" s="146">
        <v>435.66906675367272</v>
      </c>
      <c r="E45" s="146">
        <v>459.54093662986196</v>
      </c>
      <c r="F45" s="146">
        <v>472.4197996271447</v>
      </c>
      <c r="G45" s="146">
        <v>476.46842255965254</v>
      </c>
      <c r="H45" s="146">
        <v>509.76526127115233</v>
      </c>
      <c r="I45" s="146">
        <v>497.53925539350672</v>
      </c>
      <c r="J45" s="146">
        <v>565.61148091031112</v>
      </c>
      <c r="K45" s="146">
        <v>641.1313808555492</v>
      </c>
      <c r="L45" s="146">
        <v>736.096444939604</v>
      </c>
      <c r="M45" s="146">
        <v>584.32121164797957</v>
      </c>
      <c r="N45" s="146">
        <v>801.64423842781844</v>
      </c>
      <c r="O45" s="146">
        <v>890.08633714351686</v>
      </c>
      <c r="P45" s="146">
        <v>579.25840791288476</v>
      </c>
      <c r="Q45" s="146">
        <v>793.9789041363872</v>
      </c>
      <c r="R45" s="146">
        <v>834.33531729311358</v>
      </c>
      <c r="S45" s="146">
        <v>1200.3206447292175</v>
      </c>
    </row>
    <row r="46" spans="1:19" x14ac:dyDescent="0.25">
      <c r="A46" s="177" t="s">
        <v>17</v>
      </c>
      <c r="B46" s="140"/>
      <c r="C46" s="140"/>
      <c r="D46" s="146">
        <v>1289.9482353855224</v>
      </c>
      <c r="E46" s="146">
        <v>1543.2564601727827</v>
      </c>
      <c r="F46" s="146">
        <v>1316.6481510997141</v>
      </c>
      <c r="G46" s="146">
        <v>1340.4918303762101</v>
      </c>
      <c r="H46" s="146">
        <v>1286.692647133792</v>
      </c>
      <c r="I46" s="146">
        <v>1281.538251890192</v>
      </c>
      <c r="J46" s="146">
        <v>1504.9329543811637</v>
      </c>
      <c r="K46" s="146">
        <v>1514.9693482150956</v>
      </c>
      <c r="L46" s="146">
        <v>1320.3273715903931</v>
      </c>
      <c r="M46" s="146">
        <v>1345.856971049755</v>
      </c>
      <c r="N46" s="146">
        <v>1142.7557615721817</v>
      </c>
      <c r="O46" s="146">
        <v>1211.9731729471957</v>
      </c>
      <c r="P46" s="146">
        <v>1205.5803079915995</v>
      </c>
      <c r="Q46" s="146">
        <v>1263.6604463526453</v>
      </c>
      <c r="R46" s="146">
        <v>1413.7944977353575</v>
      </c>
      <c r="S46" s="146">
        <v>1333.598747900239</v>
      </c>
    </row>
    <row r="47" spans="1:19" ht="22.5" x14ac:dyDescent="0.25">
      <c r="A47" s="198" t="s">
        <v>16</v>
      </c>
      <c r="B47" s="195"/>
      <c r="C47" s="195"/>
      <c r="D47" s="196">
        <v>1378.6316223702045</v>
      </c>
      <c r="E47" s="196">
        <v>1248.6562091805476</v>
      </c>
      <c r="F47" s="196">
        <v>1279.0657775846096</v>
      </c>
      <c r="G47" s="196">
        <v>1361.1111111111113</v>
      </c>
      <c r="H47" s="196">
        <v>1242.1841040559066</v>
      </c>
      <c r="I47" s="196">
        <v>1622.2733869471754</v>
      </c>
      <c r="J47" s="196">
        <v>1610.0906144020198</v>
      </c>
      <c r="K47" s="196">
        <v>1895.8979301097797</v>
      </c>
      <c r="L47" s="196">
        <v>1513.1748171164591</v>
      </c>
      <c r="M47" s="196">
        <v>1736.4750463597516</v>
      </c>
      <c r="N47" s="196">
        <v>1795.4</v>
      </c>
      <c r="O47" s="196">
        <v>1846.2705236927382</v>
      </c>
      <c r="P47" s="196">
        <v>1904.9089821052835</v>
      </c>
      <c r="Q47" s="196">
        <v>1877.2196372614187</v>
      </c>
      <c r="R47" s="196">
        <v>1994.2126614313897</v>
      </c>
      <c r="S47" s="196">
        <v>1920.1918012241858</v>
      </c>
    </row>
    <row r="48" spans="1:19" ht="22.5" x14ac:dyDescent="0.25">
      <c r="A48" s="197" t="s">
        <v>6</v>
      </c>
      <c r="B48" s="195"/>
      <c r="C48" s="195"/>
      <c r="D48" s="196">
        <v>2740.2911190995342</v>
      </c>
      <c r="E48" s="196">
        <v>2699.256724733842</v>
      </c>
      <c r="F48" s="196">
        <v>2663.4717663071451</v>
      </c>
      <c r="G48" s="196">
        <v>2754.2908762420957</v>
      </c>
      <c r="H48" s="196">
        <v>2780.9542916374085</v>
      </c>
      <c r="I48" s="196">
        <v>2866.4491559639036</v>
      </c>
      <c r="J48" s="196">
        <v>2963.4225926203285</v>
      </c>
      <c r="K48" s="196">
        <v>3060.8396882594488</v>
      </c>
      <c r="L48" s="196">
        <v>2739.9092527239623</v>
      </c>
      <c r="M48" s="196">
        <v>2343.2838829315479</v>
      </c>
      <c r="N48" s="196">
        <v>2439.1</v>
      </c>
      <c r="O48" s="196">
        <v>2413.5961153956018</v>
      </c>
      <c r="P48" s="196">
        <v>2340.115437329885</v>
      </c>
      <c r="Q48" s="196">
        <v>2354.8570885955746</v>
      </c>
      <c r="R48" s="196">
        <v>2407.700323793219</v>
      </c>
      <c r="S48" s="196">
        <v>2305.1564741994657</v>
      </c>
    </row>
    <row r="49" spans="1:19" x14ac:dyDescent="0.25">
      <c r="A49" s="173" t="s">
        <v>15</v>
      </c>
      <c r="B49" s="140"/>
      <c r="C49" s="140"/>
      <c r="D49" s="146">
        <v>1220.7116970021984</v>
      </c>
      <c r="E49" s="146">
        <v>1152.988945010203</v>
      </c>
      <c r="F49" s="146">
        <v>1124.4075560550111</v>
      </c>
      <c r="G49" s="146">
        <v>1123.2937607700442</v>
      </c>
      <c r="H49" s="146">
        <v>1195.3886851223172</v>
      </c>
      <c r="I49" s="146">
        <v>1220.3790711328936</v>
      </c>
      <c r="J49" s="146">
        <v>1304.9726984795218</v>
      </c>
      <c r="K49" s="146">
        <v>1336.1714801629266</v>
      </c>
      <c r="L49" s="146">
        <v>1170.1850331318046</v>
      </c>
      <c r="M49" s="146">
        <v>1069.8982079966929</v>
      </c>
      <c r="N49" s="146">
        <v>986.84018709548593</v>
      </c>
      <c r="O49" s="146">
        <v>979.98947881659808</v>
      </c>
      <c r="P49" s="146">
        <v>977.21505939845531</v>
      </c>
      <c r="Q49" s="146">
        <v>1028.9266383111658</v>
      </c>
      <c r="R49" s="146">
        <v>1004.698713214514</v>
      </c>
      <c r="S49" s="146">
        <v>1014.1090251526244</v>
      </c>
    </row>
    <row r="50" spans="1:19" x14ac:dyDescent="0.25">
      <c r="A50" s="173" t="s">
        <v>23</v>
      </c>
      <c r="B50" s="140"/>
      <c r="C50" s="140"/>
      <c r="D50" s="146">
        <v>772.69483540106035</v>
      </c>
      <c r="E50" s="146">
        <v>814.75550091355456</v>
      </c>
      <c r="F50" s="146">
        <v>731.77992884716593</v>
      </c>
      <c r="G50" s="146">
        <v>848.01326226021172</v>
      </c>
      <c r="H50" s="146">
        <v>698.74369594052348</v>
      </c>
      <c r="I50" s="146">
        <v>759.44440935116404</v>
      </c>
      <c r="J50" s="146">
        <v>811.83342514474759</v>
      </c>
      <c r="K50" s="146">
        <v>839.97580475093139</v>
      </c>
      <c r="L50" s="146">
        <v>743.48773957512094</v>
      </c>
      <c r="M50" s="146">
        <v>662.01497514523055</v>
      </c>
      <c r="N50" s="146">
        <v>748.77458625228564</v>
      </c>
      <c r="O50" s="146">
        <v>753.26616942064561</v>
      </c>
      <c r="P50" s="146">
        <v>667.10447398247493</v>
      </c>
      <c r="Q50" s="146">
        <v>656.31418066662457</v>
      </c>
      <c r="R50" s="146">
        <v>654.98898939304945</v>
      </c>
      <c r="S50" s="146">
        <v>586.16903277820904</v>
      </c>
    </row>
    <row r="51" spans="1:19" x14ac:dyDescent="0.25">
      <c r="A51" s="173" t="s">
        <v>14</v>
      </c>
      <c r="B51" s="140"/>
      <c r="C51" s="140"/>
      <c r="D51" s="146">
        <v>746.88458669627539</v>
      </c>
      <c r="E51" s="146">
        <v>731.51227881008447</v>
      </c>
      <c r="F51" s="146">
        <v>807.28428140496806</v>
      </c>
      <c r="G51" s="146">
        <v>782.9838532118398</v>
      </c>
      <c r="H51" s="146">
        <v>886.82191057456782</v>
      </c>
      <c r="I51" s="146">
        <v>886.625675479846</v>
      </c>
      <c r="J51" s="146">
        <v>846.6164689960591</v>
      </c>
      <c r="K51" s="146">
        <v>884.69240334559083</v>
      </c>
      <c r="L51" s="146">
        <v>826.23648001703668</v>
      </c>
      <c r="M51" s="146">
        <v>611.37069978962438</v>
      </c>
      <c r="N51" s="146">
        <v>703.48522665222845</v>
      </c>
      <c r="O51" s="146">
        <v>680.34046715835825</v>
      </c>
      <c r="P51" s="146">
        <v>695.7959039489549</v>
      </c>
      <c r="Q51" s="146">
        <v>669.61626961778427</v>
      </c>
      <c r="R51" s="146">
        <v>748.01262118565546</v>
      </c>
      <c r="S51" s="146">
        <v>704.87841626863235</v>
      </c>
    </row>
    <row r="52" spans="1:19" x14ac:dyDescent="0.25">
      <c r="A52" s="197" t="s">
        <v>5</v>
      </c>
      <c r="B52" s="195"/>
      <c r="C52" s="195"/>
      <c r="D52" s="196">
        <v>3658.0823855265489</v>
      </c>
      <c r="E52" s="196">
        <v>3716.260735877192</v>
      </c>
      <c r="F52" s="196">
        <v>3563.2670334320783</v>
      </c>
      <c r="G52" s="196">
        <v>3393.4056007226736</v>
      </c>
      <c r="H52" s="196">
        <v>3265.121877821246</v>
      </c>
      <c r="I52" s="196">
        <v>3138.4830265268483</v>
      </c>
      <c r="J52" s="196">
        <v>3159.6289837707154</v>
      </c>
      <c r="K52" s="196">
        <v>3139.9270929355566</v>
      </c>
      <c r="L52" s="196">
        <v>2956.1799718086695</v>
      </c>
      <c r="M52" s="196">
        <v>2832.3792630815124</v>
      </c>
      <c r="N52" s="196">
        <v>2812.9</v>
      </c>
      <c r="O52" s="196">
        <v>2791.0252243201458</v>
      </c>
      <c r="P52" s="196">
        <v>2754.9562766635136</v>
      </c>
      <c r="Q52" s="196">
        <v>2573.7346880638111</v>
      </c>
      <c r="R52" s="196">
        <v>2584.5770218467378</v>
      </c>
      <c r="S52" s="196">
        <v>2528.5613091886589</v>
      </c>
    </row>
    <row r="53" spans="1:19" x14ac:dyDescent="0.25">
      <c r="A53" s="198" t="s">
        <v>27</v>
      </c>
      <c r="B53" s="195"/>
      <c r="C53" s="195"/>
      <c r="D53" s="196">
        <v>2101.4791678943957</v>
      </c>
      <c r="E53" s="196">
        <v>2245.4311112138621</v>
      </c>
      <c r="F53" s="196">
        <v>2123.731857121616</v>
      </c>
      <c r="G53" s="196">
        <v>1974.2547425474254</v>
      </c>
      <c r="H53" s="196">
        <v>1911.258233858294</v>
      </c>
      <c r="I53" s="196">
        <v>1837.2379778051788</v>
      </c>
      <c r="J53" s="196">
        <v>1863.9607159286638</v>
      </c>
      <c r="K53" s="196">
        <v>1855.5685913014331</v>
      </c>
      <c r="L53" s="196">
        <v>1668.7415760394267</v>
      </c>
      <c r="M53" s="196">
        <v>1662.0978795452713</v>
      </c>
      <c r="N53" s="196">
        <v>1695</v>
      </c>
      <c r="O53" s="196">
        <v>1708.7728629258636</v>
      </c>
      <c r="P53" s="196">
        <v>1719.9776074744707</v>
      </c>
      <c r="Q53" s="196">
        <v>1640.7748551894406</v>
      </c>
      <c r="R53" s="196">
        <v>1709.9631545647401</v>
      </c>
      <c r="S53" s="196">
        <v>1667.9986196124016</v>
      </c>
    </row>
    <row r="54" spans="1:19" x14ac:dyDescent="0.25">
      <c r="A54" s="177" t="s">
        <v>13</v>
      </c>
      <c r="B54" s="140"/>
      <c r="C54" s="140"/>
      <c r="D54" s="146">
        <v>96.119993772081841</v>
      </c>
      <c r="E54" s="146">
        <v>103.92178203342449</v>
      </c>
      <c r="F54" s="146">
        <v>96.058413021756408</v>
      </c>
      <c r="G54" s="146">
        <v>89.81718601285651</v>
      </c>
      <c r="H54" s="146">
        <v>86.812183198138897</v>
      </c>
      <c r="I54" s="146">
        <v>81.775872883164439</v>
      </c>
      <c r="J54" s="146">
        <v>78.800384899414539</v>
      </c>
      <c r="K54" s="146">
        <v>81.027570134736877</v>
      </c>
      <c r="L54" s="146">
        <v>73.494336470115115</v>
      </c>
      <c r="M54" s="146">
        <v>72.647368950629627</v>
      </c>
      <c r="N54" s="146">
        <v>76.712319154095013</v>
      </c>
      <c r="O54" s="146">
        <v>79.991117754507641</v>
      </c>
      <c r="P54" s="146">
        <v>64.4571500804538</v>
      </c>
      <c r="Q54" s="146">
        <v>56.900275255337142</v>
      </c>
      <c r="R54" s="146">
        <v>57.718910412367379</v>
      </c>
      <c r="S54" s="146">
        <v>56.340026172408869</v>
      </c>
    </row>
    <row r="55" spans="1:19" x14ac:dyDescent="0.25">
      <c r="A55" s="177" t="s">
        <v>22</v>
      </c>
      <c r="B55" s="140"/>
      <c r="C55" s="140"/>
      <c r="D55" s="146">
        <v>2005.3591741223138</v>
      </c>
      <c r="E55" s="146">
        <v>2141.5093291804378</v>
      </c>
      <c r="F55" s="146">
        <v>2027.6734440998596</v>
      </c>
      <c r="G55" s="146">
        <v>1884.4375565345688</v>
      </c>
      <c r="H55" s="146">
        <v>1824.4460506601552</v>
      </c>
      <c r="I55" s="146">
        <v>1755.4621049220143</v>
      </c>
      <c r="J55" s="146">
        <v>1785.1603310292494</v>
      </c>
      <c r="K55" s="146">
        <v>1774.5410211666963</v>
      </c>
      <c r="L55" s="146">
        <v>1595.2472395693117</v>
      </c>
      <c r="M55" s="146">
        <v>1589.4505105946416</v>
      </c>
      <c r="N55" s="146">
        <v>1618.287680845905</v>
      </c>
      <c r="O55" s="146">
        <v>1628.7817451713559</v>
      </c>
      <c r="P55" s="146">
        <v>1655.5204573940168</v>
      </c>
      <c r="Q55" s="146">
        <v>1583.8745799341034</v>
      </c>
      <c r="R55" s="146">
        <v>1652.2442441523726</v>
      </c>
      <c r="S55" s="146">
        <v>1611.6585934399927</v>
      </c>
    </row>
    <row r="56" spans="1:19" ht="22.5" x14ac:dyDescent="0.25">
      <c r="A56" s="198" t="s">
        <v>21</v>
      </c>
      <c r="B56" s="195"/>
      <c r="C56" s="195"/>
      <c r="D56" s="196">
        <v>1556.6032176321532</v>
      </c>
      <c r="E56" s="196">
        <v>1470.8296246633299</v>
      </c>
      <c r="F56" s="196">
        <v>1439.5351763104622</v>
      </c>
      <c r="G56" s="196">
        <v>1419.1508581752482</v>
      </c>
      <c r="H56" s="196">
        <v>1353.863643962952</v>
      </c>
      <c r="I56" s="196">
        <v>1301.2450487216695</v>
      </c>
      <c r="J56" s="196">
        <v>1295.6682678420516</v>
      </c>
      <c r="K56" s="196">
        <v>1284.3585016341235</v>
      </c>
      <c r="L56" s="196">
        <v>1287.4383957692428</v>
      </c>
      <c r="M56" s="196">
        <v>1170.281383536241</v>
      </c>
      <c r="N56" s="196">
        <v>1117.9000000000001</v>
      </c>
      <c r="O56" s="196">
        <v>1082.2523613942822</v>
      </c>
      <c r="P56" s="196">
        <v>1034.9786691890429</v>
      </c>
      <c r="Q56" s="196">
        <v>932.95983287437048</v>
      </c>
      <c r="R56" s="196">
        <v>874.61386728199773</v>
      </c>
      <c r="S56" s="196">
        <v>860.5626895762573</v>
      </c>
    </row>
    <row r="57" spans="1:19" ht="22.5" x14ac:dyDescent="0.25">
      <c r="A57" s="197" t="s">
        <v>4</v>
      </c>
      <c r="B57" s="195"/>
      <c r="C57" s="195"/>
      <c r="D57" s="196">
        <v>4634.2153338440685</v>
      </c>
      <c r="E57" s="196">
        <v>4586.6904021546889</v>
      </c>
      <c r="F57" s="196">
        <v>4681.4059086593998</v>
      </c>
      <c r="G57" s="196">
        <v>4804.5392953929531</v>
      </c>
      <c r="H57" s="196">
        <v>4958.1480366915212</v>
      </c>
      <c r="I57" s="196">
        <v>4804.2949270538938</v>
      </c>
      <c r="J57" s="196">
        <v>4825.6715843077682</v>
      </c>
      <c r="K57" s="196">
        <v>5166.9739378194927</v>
      </c>
      <c r="L57" s="196">
        <v>4868.4576049715515</v>
      </c>
      <c r="M57" s="196">
        <v>5036.886237200677</v>
      </c>
      <c r="N57" s="196">
        <v>5099.2</v>
      </c>
      <c r="O57" s="196">
        <v>4833.4958484767894</v>
      </c>
      <c r="P57" s="196">
        <v>5194.7763643032258</v>
      </c>
      <c r="Q57" s="196">
        <v>4904.3775519893643</v>
      </c>
      <c r="R57" s="196">
        <v>5124.6789981019019</v>
      </c>
      <c r="S57" s="196">
        <v>5352.4529124362025</v>
      </c>
    </row>
    <row r="58" spans="1:19" x14ac:dyDescent="0.25">
      <c r="A58" s="197" t="s">
        <v>3</v>
      </c>
      <c r="B58" s="195"/>
      <c r="C58" s="195"/>
      <c r="D58" s="196">
        <v>3316.0469090694796</v>
      </c>
      <c r="E58" s="196">
        <v>3524.6043764232622</v>
      </c>
      <c r="F58" s="196">
        <v>3785.8425501252418</v>
      </c>
      <c r="G58" s="196">
        <v>3946.1382113821137</v>
      </c>
      <c r="H58" s="196">
        <v>4121.2202271486049</v>
      </c>
      <c r="I58" s="196">
        <v>4538.5899632268693</v>
      </c>
      <c r="J58" s="196">
        <v>4842.5748611898625</v>
      </c>
      <c r="K58" s="196">
        <v>5078.982653146737</v>
      </c>
      <c r="L58" s="196">
        <v>4924.6344901381781</v>
      </c>
      <c r="M58" s="196">
        <v>3893.9167943239536</v>
      </c>
      <c r="N58" s="196">
        <v>3860.9</v>
      </c>
      <c r="O58" s="196">
        <v>4164.9183976991799</v>
      </c>
      <c r="P58" s="196">
        <v>4285.7556512171113</v>
      </c>
      <c r="Q58" s="196">
        <v>4321.6218782641727</v>
      </c>
      <c r="R58" s="196">
        <v>4367.1145185901978</v>
      </c>
      <c r="S58" s="196">
        <v>4152.7871115389507</v>
      </c>
    </row>
    <row r="59" spans="1:19" x14ac:dyDescent="0.25">
      <c r="A59" s="197" t="s">
        <v>2</v>
      </c>
      <c r="B59" s="195"/>
      <c r="C59" s="195"/>
      <c r="D59" s="196">
        <v>14929.341740821499</v>
      </c>
      <c r="E59" s="196">
        <v>15572.368192904783</v>
      </c>
      <c r="F59" s="196">
        <v>15538.996465784447</v>
      </c>
      <c r="G59" s="196">
        <v>15524.841915085817</v>
      </c>
      <c r="H59" s="196">
        <v>15907.201212648097</v>
      </c>
      <c r="I59" s="196">
        <v>16328.797616839258</v>
      </c>
      <c r="J59" s="196">
        <v>17926.032116226073</v>
      </c>
      <c r="K59" s="196">
        <v>18803.737534568005</v>
      </c>
      <c r="L59" s="196">
        <v>19262.601216136965</v>
      </c>
      <c r="M59" s="196">
        <v>17561.073933725711</v>
      </c>
      <c r="N59" s="196">
        <v>17672.699999999997</v>
      </c>
      <c r="O59" s="196">
        <v>19089.324232485298</v>
      </c>
      <c r="P59" s="196">
        <v>19610.254232380365</v>
      </c>
      <c r="Q59" s="196">
        <v>19570.885955749691</v>
      </c>
      <c r="R59" s="196">
        <v>19264.207823141911</v>
      </c>
      <c r="S59" s="196">
        <v>19361.661550756489</v>
      </c>
    </row>
    <row r="60" spans="1:19" x14ac:dyDescent="0.25">
      <c r="A60" s="197" t="s">
        <v>1</v>
      </c>
      <c r="B60" s="195"/>
      <c r="C60" s="195"/>
      <c r="D60" s="196">
        <v>1891.920561023042</v>
      </c>
      <c r="E60" s="196">
        <v>1725.022829994567</v>
      </c>
      <c r="F60" s="196">
        <v>1569.5805835458818</v>
      </c>
      <c r="G60" s="196">
        <v>1370.7091237579043</v>
      </c>
      <c r="H60" s="196">
        <v>1452.3913019248557</v>
      </c>
      <c r="I60" s="196">
        <v>1333.2169396462359</v>
      </c>
      <c r="J60" s="196">
        <v>1336.321718571138</v>
      </c>
      <c r="K60" s="196">
        <v>1258.6943769379031</v>
      </c>
      <c r="L60" s="196">
        <v>1147.6135112610991</v>
      </c>
      <c r="M60" s="196">
        <v>1029.6903974844795</v>
      </c>
      <c r="N60" s="196">
        <v>1096.0999999999999</v>
      </c>
      <c r="O60" s="196">
        <v>1083.0403136049797</v>
      </c>
      <c r="P60" s="196">
        <v>992.51008628843897</v>
      </c>
      <c r="Q60" s="196">
        <v>951.09676194093629</v>
      </c>
      <c r="R60" s="196">
        <v>963.19178235140873</v>
      </c>
      <c r="S60" s="196">
        <v>903.15491218192051</v>
      </c>
    </row>
    <row r="61" spans="1:19" ht="11.25" customHeight="1" x14ac:dyDescent="0.25">
      <c r="A61" s="197" t="s">
        <v>0</v>
      </c>
      <c r="B61" s="195"/>
      <c r="C61" s="195"/>
      <c r="D61" s="196">
        <v>2007.1895810006483</v>
      </c>
      <c r="E61" s="196">
        <v>2041.868476112312</v>
      </c>
      <c r="F61" s="196">
        <v>2011.0715878807289</v>
      </c>
      <c r="G61" s="196">
        <v>2023.7127371273712</v>
      </c>
      <c r="H61" s="196">
        <v>2083.79309191828</v>
      </c>
      <c r="I61" s="196">
        <v>1987.0584769158584</v>
      </c>
      <c r="J61" s="196">
        <v>2263.9692745498696</v>
      </c>
      <c r="K61" s="196">
        <v>2447.4147322550912</v>
      </c>
      <c r="L61" s="196">
        <v>2185.5483419587827</v>
      </c>
      <c r="M61" s="196">
        <v>1907.9053454809321</v>
      </c>
      <c r="N61" s="196">
        <v>2049.9</v>
      </c>
      <c r="O61" s="196">
        <v>2052.5170148430498</v>
      </c>
      <c r="P61" s="196">
        <v>1964.0754396463526</v>
      </c>
      <c r="Q61" s="196">
        <v>1954.5152407178807</v>
      </c>
      <c r="R61" s="196">
        <v>1949.0863076407759</v>
      </c>
      <c r="S61" s="196">
        <v>2079.3904498973789</v>
      </c>
    </row>
    <row r="62" spans="1:19" ht="11.25" customHeight="1" x14ac:dyDescent="0.25">
      <c r="A62" s="201" t="s">
        <v>248</v>
      </c>
      <c r="B62" s="202"/>
      <c r="C62" s="202"/>
      <c r="D62" s="203">
        <v>4606.2820437267965</v>
      </c>
      <c r="E62" s="203">
        <v>4645.759400755991</v>
      </c>
      <c r="F62" s="203">
        <v>4761.8121718841148</v>
      </c>
      <c r="G62" s="203">
        <v>4333.5591689250223</v>
      </c>
      <c r="H62" s="203">
        <v>4450.7974721637074</v>
      </c>
      <c r="I62" s="203">
        <v>4404.1552546293769</v>
      </c>
      <c r="J62" s="203">
        <v>4686.8079552384115</v>
      </c>
      <c r="K62" s="203">
        <v>4972.3455962457047</v>
      </c>
      <c r="L62" s="203">
        <v>4768.7590670109985</v>
      </c>
      <c r="M62" s="203">
        <v>4238.0875594614208</v>
      </c>
      <c r="N62" s="203">
        <v>4431.2</v>
      </c>
      <c r="O62" s="203">
        <v>4639.8565926976526</v>
      </c>
      <c r="P62" s="203">
        <v>4526.8613786846327</v>
      </c>
      <c r="Q62" s="203">
        <v>4607.6346026018418</v>
      </c>
      <c r="R62" s="203">
        <v>4767.3899289143628</v>
      </c>
      <c r="S62" s="203">
        <v>4607.7701291388921</v>
      </c>
    </row>
    <row r="63" spans="1:19" ht="11.25" customHeight="1" x14ac:dyDescent="0.25">
      <c r="A63" s="174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19" ht="11.25" customHeight="1" x14ac:dyDescent="0.25">
      <c r="A64" s="188" t="s">
        <v>260</v>
      </c>
      <c r="B64" s="182"/>
      <c r="C64" s="182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</row>
    <row r="65" spans="1:19" x14ac:dyDescent="0.25">
      <c r="A65" s="207" t="s">
        <v>155</v>
      </c>
      <c r="B65" s="139"/>
      <c r="C65" s="139"/>
      <c r="D65" s="205">
        <f t="shared" ref="D65:D76" si="19">D23/D$23</f>
        <v>1</v>
      </c>
      <c r="E65" s="205">
        <f t="shared" ref="E65:S65" si="20">E23/E$23</f>
        <v>1</v>
      </c>
      <c r="F65" s="205">
        <f t="shared" si="20"/>
        <v>1</v>
      </c>
      <c r="G65" s="205">
        <f t="shared" si="20"/>
        <v>1</v>
      </c>
      <c r="H65" s="205">
        <f t="shared" si="20"/>
        <v>1</v>
      </c>
      <c r="I65" s="205">
        <f t="shared" si="20"/>
        <v>1</v>
      </c>
      <c r="J65" s="205">
        <f t="shared" si="20"/>
        <v>1</v>
      </c>
      <c r="K65" s="205">
        <f t="shared" si="20"/>
        <v>1</v>
      </c>
      <c r="L65" s="205">
        <f t="shared" si="20"/>
        <v>1</v>
      </c>
      <c r="M65" s="205">
        <f t="shared" si="20"/>
        <v>1</v>
      </c>
      <c r="N65" s="205">
        <f t="shared" si="20"/>
        <v>1</v>
      </c>
      <c r="O65" s="205">
        <f t="shared" si="20"/>
        <v>1</v>
      </c>
      <c r="P65" s="205">
        <f t="shared" si="20"/>
        <v>1</v>
      </c>
      <c r="Q65" s="205">
        <f t="shared" si="20"/>
        <v>1</v>
      </c>
      <c r="R65" s="205">
        <f t="shared" si="20"/>
        <v>1</v>
      </c>
      <c r="S65" s="205">
        <f t="shared" si="20"/>
        <v>1</v>
      </c>
    </row>
    <row r="66" spans="1:19" ht="22.5" x14ac:dyDescent="0.25">
      <c r="A66" s="194" t="s">
        <v>46</v>
      </c>
      <c r="B66" s="195"/>
      <c r="C66" s="195"/>
      <c r="D66" s="209">
        <f t="shared" si="19"/>
        <v>1.8458773464942652E-2</v>
      </c>
      <c r="E66" s="209">
        <f t="shared" ref="E66:S66" si="21">E24/E$23</f>
        <v>1.8694761326306625E-2</v>
      </c>
      <c r="F66" s="209">
        <f t="shared" si="21"/>
        <v>1.7510948667034999E-2</v>
      </c>
      <c r="G66" s="209">
        <f t="shared" si="21"/>
        <v>1.6691138188747089E-2</v>
      </c>
      <c r="H66" s="209">
        <f t="shared" si="21"/>
        <v>1.6558205224196581E-2</v>
      </c>
      <c r="I66" s="209">
        <f t="shared" si="21"/>
        <v>1.4165420843329063E-2</v>
      </c>
      <c r="J66" s="209">
        <f t="shared" si="21"/>
        <v>1.4599123291338318E-2</v>
      </c>
      <c r="K66" s="209">
        <f t="shared" si="21"/>
        <v>1.5860116157153235E-2</v>
      </c>
      <c r="L66" s="209">
        <f t="shared" si="21"/>
        <v>1.5025448259778031E-2</v>
      </c>
      <c r="M66" s="209">
        <f t="shared" si="21"/>
        <v>1.2869782717954113E-2</v>
      </c>
      <c r="N66" s="209">
        <f t="shared" si="21"/>
        <v>1.4224292436279911E-2</v>
      </c>
      <c r="O66" s="209">
        <f t="shared" si="21"/>
        <v>1.5729511873923678E-2</v>
      </c>
      <c r="P66" s="209">
        <f t="shared" si="21"/>
        <v>1.5155095324181215E-2</v>
      </c>
      <c r="Q66" s="209">
        <f t="shared" si="21"/>
        <v>1.4081286323184266E-2</v>
      </c>
      <c r="R66" s="209">
        <f t="shared" si="21"/>
        <v>1.3461027835745779E-2</v>
      </c>
      <c r="S66" s="209">
        <f t="shared" si="21"/>
        <v>1.2461079465578105E-2</v>
      </c>
    </row>
    <row r="67" spans="1:19" x14ac:dyDescent="0.25">
      <c r="A67" s="194" t="s">
        <v>69</v>
      </c>
      <c r="B67" s="195"/>
      <c r="C67" s="195"/>
      <c r="D67" s="209">
        <f t="shared" si="19"/>
        <v>3.6904956752741515E-3</v>
      </c>
      <c r="E67" s="209">
        <f t="shared" ref="E67:S67" si="22">E25/E$23</f>
        <v>3.9974304407524794E-3</v>
      </c>
      <c r="F67" s="209">
        <f t="shared" si="22"/>
        <v>3.9767060993291933E-3</v>
      </c>
      <c r="G67" s="209">
        <f t="shared" si="22"/>
        <v>3.9686809552048107E-3</v>
      </c>
      <c r="H67" s="209">
        <f t="shared" si="22"/>
        <v>4.2152113181825124E-3</v>
      </c>
      <c r="I67" s="209">
        <f t="shared" si="22"/>
        <v>4.3667638976997904E-3</v>
      </c>
      <c r="J67" s="209">
        <f t="shared" si="22"/>
        <v>4.412404423697904E-3</v>
      </c>
      <c r="K67" s="209">
        <f t="shared" si="22"/>
        <v>3.8713793553510636E-3</v>
      </c>
      <c r="L67" s="209">
        <f t="shared" si="22"/>
        <v>5.1125165196475196E-3</v>
      </c>
      <c r="M67" s="209">
        <f t="shared" si="22"/>
        <v>4.186292958690308E-3</v>
      </c>
      <c r="N67" s="209">
        <f t="shared" si="22"/>
        <v>4.4611174224823474E-3</v>
      </c>
      <c r="O67" s="209">
        <f t="shared" si="22"/>
        <v>5.4199649787991496E-3</v>
      </c>
      <c r="P67" s="209">
        <f t="shared" si="22"/>
        <v>5.327489294589067E-3</v>
      </c>
      <c r="Q67" s="209">
        <f t="shared" si="22"/>
        <v>5.1177274809250236E-3</v>
      </c>
      <c r="R67" s="209">
        <f t="shared" si="22"/>
        <v>4.6996988356256359E-3</v>
      </c>
      <c r="S67" s="209">
        <f t="shared" si="22"/>
        <v>3.7638369659165455E-3</v>
      </c>
    </row>
    <row r="68" spans="1:19" x14ac:dyDescent="0.25">
      <c r="A68" s="194" t="s">
        <v>159</v>
      </c>
      <c r="B68" s="195"/>
      <c r="C68" s="195"/>
      <c r="D68" s="209">
        <f t="shared" si="19"/>
        <v>0.67907953214901728</v>
      </c>
      <c r="E68" s="209">
        <f t="shared" ref="E68:S68" si="23">E26/E$23</f>
        <v>0.68052320772735053</v>
      </c>
      <c r="F68" s="209">
        <f t="shared" si="23"/>
        <v>0.69019942338502838</v>
      </c>
      <c r="G68" s="209">
        <f t="shared" si="23"/>
        <v>0.69093601521271408</v>
      </c>
      <c r="H68" s="209">
        <f t="shared" si="23"/>
        <v>0.69173658469316979</v>
      </c>
      <c r="I68" s="209">
        <f t="shared" si="23"/>
        <v>0.69635142355883295</v>
      </c>
      <c r="J68" s="209">
        <f t="shared" si="23"/>
        <v>0.69476108015861071</v>
      </c>
      <c r="K68" s="209">
        <f t="shared" si="23"/>
        <v>0.6913507517802312</v>
      </c>
      <c r="L68" s="209">
        <f t="shared" si="23"/>
        <v>0.69925286226234173</v>
      </c>
      <c r="M68" s="209">
        <f t="shared" si="23"/>
        <v>0.71367937943904847</v>
      </c>
      <c r="N68" s="209">
        <f t="shared" si="23"/>
        <v>0.71687589020363496</v>
      </c>
      <c r="O68" s="209">
        <f t="shared" si="23"/>
        <v>0.71613941911115597</v>
      </c>
      <c r="P68" s="209">
        <f t="shared" si="23"/>
        <v>0.71525052883425111</v>
      </c>
      <c r="Q68" s="209">
        <f t="shared" si="23"/>
        <v>0.71827067861946436</v>
      </c>
      <c r="R68" s="209">
        <f t="shared" si="23"/>
        <v>0.72106235741470448</v>
      </c>
      <c r="S68" s="209">
        <f t="shared" si="23"/>
        <v>0.72483182163721349</v>
      </c>
    </row>
    <row r="69" spans="1:19" x14ac:dyDescent="0.25">
      <c r="A69" s="179" t="s">
        <v>161</v>
      </c>
      <c r="B69" s="172"/>
      <c r="C69" s="172"/>
      <c r="D69" s="206">
        <f t="shared" si="19"/>
        <v>0.28339177273890909</v>
      </c>
      <c r="E69" s="206">
        <f t="shared" ref="E69:S69" si="24">E27/E$23</f>
        <v>0.28175795604348763</v>
      </c>
      <c r="F69" s="206">
        <f t="shared" si="24"/>
        <v>0.28473057532020712</v>
      </c>
      <c r="G69" s="206">
        <f t="shared" si="24"/>
        <v>0.28633659143141271</v>
      </c>
      <c r="H69" s="206">
        <f t="shared" si="24"/>
        <v>0.28500964607310653</v>
      </c>
      <c r="I69" s="206">
        <f t="shared" si="24"/>
        <v>0.28361786211845602</v>
      </c>
      <c r="J69" s="206">
        <f t="shared" si="24"/>
        <v>0.28109429637437466</v>
      </c>
      <c r="K69" s="206">
        <f t="shared" si="24"/>
        <v>0.2770342978659307</v>
      </c>
      <c r="L69" s="206">
        <f t="shared" si="24"/>
        <v>0.28285675960349799</v>
      </c>
      <c r="M69" s="206">
        <f t="shared" si="24"/>
        <v>0.29682823536745484</v>
      </c>
      <c r="N69" s="206">
        <f t="shared" si="24"/>
        <v>0.29540820874433638</v>
      </c>
      <c r="O69" s="206">
        <f t="shared" si="24"/>
        <v>0.29034312093891551</v>
      </c>
      <c r="P69" s="206">
        <f t="shared" si="24"/>
        <v>0.2918181106422118</v>
      </c>
      <c r="Q69" s="206">
        <f t="shared" si="24"/>
        <v>0.29312718753313133</v>
      </c>
      <c r="R69" s="206">
        <f t="shared" si="24"/>
        <v>0.29413552295886175</v>
      </c>
      <c r="S69" s="206">
        <f t="shared" si="24"/>
        <v>0.2966291432796343</v>
      </c>
    </row>
    <row r="70" spans="1:19" x14ac:dyDescent="0.25">
      <c r="A70" s="179" t="s">
        <v>163</v>
      </c>
      <c r="B70" s="141"/>
      <c r="C70" s="141"/>
      <c r="D70" s="206">
        <f t="shared" si="19"/>
        <v>0.25165036238726546</v>
      </c>
      <c r="E70" s="206">
        <f t="shared" ref="E70:S70" si="25">E28/E$23</f>
        <v>0.25574725766529366</v>
      </c>
      <c r="F70" s="206">
        <f t="shared" si="25"/>
        <v>0.26201585938264438</v>
      </c>
      <c r="G70" s="206">
        <f t="shared" si="25"/>
        <v>0.26301184524605092</v>
      </c>
      <c r="H70" s="206">
        <f t="shared" si="25"/>
        <v>0.26553008515106319</v>
      </c>
      <c r="I70" s="206">
        <f t="shared" si="25"/>
        <v>0.27165087492435414</v>
      </c>
      <c r="J70" s="206">
        <f t="shared" si="25"/>
        <v>0.2728165938864629</v>
      </c>
      <c r="K70" s="206">
        <f t="shared" si="25"/>
        <v>0.27255922307433572</v>
      </c>
      <c r="L70" s="206">
        <f t="shared" si="25"/>
        <v>0.27452300708649058</v>
      </c>
      <c r="M70" s="206">
        <f t="shared" si="25"/>
        <v>0.27396355645943643</v>
      </c>
      <c r="N70" s="206">
        <f t="shared" si="25"/>
        <v>0.27353352286412769</v>
      </c>
      <c r="O70" s="206">
        <f t="shared" si="25"/>
        <v>0.27725575606720598</v>
      </c>
      <c r="P70" s="206">
        <f t="shared" si="25"/>
        <v>0.27653040999731254</v>
      </c>
      <c r="Q70" s="206">
        <f t="shared" si="25"/>
        <v>0.28365466236025944</v>
      </c>
      <c r="R70" s="206">
        <f t="shared" si="25"/>
        <v>0.2848407873955861</v>
      </c>
      <c r="S70" s="206">
        <f t="shared" si="25"/>
        <v>0.28625630018015391</v>
      </c>
    </row>
    <row r="71" spans="1:19" x14ac:dyDescent="0.25">
      <c r="A71" s="179" t="s">
        <v>165</v>
      </c>
      <c r="B71" s="141"/>
      <c r="C71" s="141"/>
      <c r="D71" s="206">
        <f t="shared" si="19"/>
        <v>0.14403739702284271</v>
      </c>
      <c r="E71" s="206">
        <f t="shared" ref="E71:S71" si="26">E29/E$23</f>
        <v>0.14301799401856932</v>
      </c>
      <c r="F71" s="206">
        <f t="shared" si="26"/>
        <v>0.1434529886821769</v>
      </c>
      <c r="G71" s="206">
        <f t="shared" si="26"/>
        <v>0.14158757853525039</v>
      </c>
      <c r="H71" s="206">
        <f t="shared" si="26"/>
        <v>0.1411968534690001</v>
      </c>
      <c r="I71" s="206">
        <f t="shared" si="26"/>
        <v>0.14108268651602279</v>
      </c>
      <c r="J71" s="206">
        <f t="shared" si="26"/>
        <v>0.1408501898977732</v>
      </c>
      <c r="K71" s="206">
        <f t="shared" si="26"/>
        <v>0.1417572308399648</v>
      </c>
      <c r="L71" s="206">
        <f t="shared" si="26"/>
        <v>0.14187309557235334</v>
      </c>
      <c r="M71" s="206">
        <f t="shared" si="26"/>
        <v>0.1428875876121572</v>
      </c>
      <c r="N71" s="206">
        <f t="shared" si="26"/>
        <v>0.14793415859517098</v>
      </c>
      <c r="O71" s="206">
        <f t="shared" si="26"/>
        <v>0.14854054210503448</v>
      </c>
      <c r="P71" s="206">
        <f t="shared" si="26"/>
        <v>0.14690200819472671</v>
      </c>
      <c r="Q71" s="206">
        <f t="shared" si="26"/>
        <v>0.14148882872607355</v>
      </c>
      <c r="R71" s="206">
        <f t="shared" si="26"/>
        <v>0.14208604706025671</v>
      </c>
      <c r="S71" s="206">
        <f t="shared" si="26"/>
        <v>0.14194637817742559</v>
      </c>
    </row>
    <row r="72" spans="1:19" x14ac:dyDescent="0.25">
      <c r="A72" s="194" t="s">
        <v>167</v>
      </c>
      <c r="B72" s="195"/>
      <c r="C72" s="195"/>
      <c r="D72" s="209">
        <f t="shared" si="19"/>
        <v>2.9573801520054059E-2</v>
      </c>
      <c r="E72" s="209">
        <f t="shared" ref="E72:S72" si="27">E30/E$23</f>
        <v>2.9372335426935518E-2</v>
      </c>
      <c r="F72" s="209">
        <f t="shared" si="27"/>
        <v>2.7332379885882812E-2</v>
      </c>
      <c r="G72" s="209">
        <f t="shared" si="27"/>
        <v>2.7613816703394054E-2</v>
      </c>
      <c r="H72" s="209">
        <f t="shared" si="27"/>
        <v>2.7943301728889119E-2</v>
      </c>
      <c r="I72" s="209">
        <f t="shared" si="27"/>
        <v>2.6570678136652617E-2</v>
      </c>
      <c r="J72" s="209">
        <f t="shared" si="27"/>
        <v>2.522461476685238E-2</v>
      </c>
      <c r="K72" s="209">
        <f t="shared" si="27"/>
        <v>2.4110751890639253E-2</v>
      </c>
      <c r="L72" s="209">
        <f t="shared" si="27"/>
        <v>2.4226910982154969E-2</v>
      </c>
      <c r="M72" s="209">
        <f t="shared" si="27"/>
        <v>2.5268144823528953E-2</v>
      </c>
      <c r="N72" s="209">
        <f t="shared" si="27"/>
        <v>2.2855593086614563E-2</v>
      </c>
      <c r="O72" s="209">
        <f t="shared" si="27"/>
        <v>2.1220749337925646E-2</v>
      </c>
      <c r="P72" s="209">
        <f t="shared" si="27"/>
        <v>2.1705657098158266E-2</v>
      </c>
      <c r="Q72" s="209">
        <f t="shared" si="27"/>
        <v>2.1502354965384055E-2</v>
      </c>
      <c r="R72" s="209">
        <f t="shared" si="27"/>
        <v>1.9487007595911383E-2</v>
      </c>
      <c r="S72" s="209">
        <f t="shared" si="27"/>
        <v>1.943163002842891E-2</v>
      </c>
    </row>
    <row r="73" spans="1:19" x14ac:dyDescent="0.25">
      <c r="A73" s="194" t="s">
        <v>50</v>
      </c>
      <c r="B73" s="195"/>
      <c r="C73" s="195"/>
      <c r="D73" s="209">
        <f t="shared" si="19"/>
        <v>7.5062636131290369E-2</v>
      </c>
      <c r="E73" s="209">
        <f t="shared" ref="E73:S73" si="28">E31/E$23</f>
        <v>7.1039890073199968E-2</v>
      </c>
      <c r="F73" s="209">
        <f t="shared" si="28"/>
        <v>6.9835248629378094E-2</v>
      </c>
      <c r="G73" s="209">
        <f t="shared" si="28"/>
        <v>7.2787780033264554E-2</v>
      </c>
      <c r="H73" s="209">
        <f t="shared" si="28"/>
        <v>7.2200012679414879E-2</v>
      </c>
      <c r="I73" s="209">
        <f t="shared" si="28"/>
        <v>7.0095325960066054E-2</v>
      </c>
      <c r="J73" s="209">
        <f t="shared" si="28"/>
        <v>6.7488162759959169E-2</v>
      </c>
      <c r="K73" s="209">
        <f t="shared" si="28"/>
        <v>6.8749908814781421E-2</v>
      </c>
      <c r="L73" s="209">
        <f t="shared" si="28"/>
        <v>6.9240759286442688E-2</v>
      </c>
      <c r="M73" s="209">
        <f t="shared" si="28"/>
        <v>6.801313744053672E-2</v>
      </c>
      <c r="N73" s="209">
        <f t="shared" si="28"/>
        <v>6.4952291723168715E-2</v>
      </c>
      <c r="O73" s="209">
        <f t="shared" si="28"/>
        <v>6.3229186263585202E-2</v>
      </c>
      <c r="P73" s="209">
        <f t="shared" si="28"/>
        <v>6.3581077220733542E-2</v>
      </c>
      <c r="Q73" s="209">
        <f t="shared" si="28"/>
        <v>6.4255180265549453E-2</v>
      </c>
      <c r="R73" s="209">
        <f t="shared" si="28"/>
        <v>6.3736531484280309E-2</v>
      </c>
      <c r="S73" s="209">
        <f t="shared" si="28"/>
        <v>6.2743741473929748E-2</v>
      </c>
    </row>
    <row r="74" spans="1:19" x14ac:dyDescent="0.25">
      <c r="A74" s="194" t="s">
        <v>71</v>
      </c>
      <c r="B74" s="195"/>
      <c r="C74" s="195"/>
      <c r="D74" s="209">
        <f t="shared" si="19"/>
        <v>0.1941347610594214</v>
      </c>
      <c r="E74" s="209">
        <f t="shared" ref="E74:S74" si="29">E32/E$23</f>
        <v>0.19637237500545474</v>
      </c>
      <c r="F74" s="209">
        <f t="shared" si="29"/>
        <v>0.19114529333334648</v>
      </c>
      <c r="G74" s="209">
        <f t="shared" si="29"/>
        <v>0.18800256890667544</v>
      </c>
      <c r="H74" s="209">
        <f t="shared" si="29"/>
        <v>0.18734668435614715</v>
      </c>
      <c r="I74" s="209">
        <f t="shared" si="29"/>
        <v>0.18845038760341956</v>
      </c>
      <c r="J74" s="209">
        <f t="shared" si="29"/>
        <v>0.19351461459954153</v>
      </c>
      <c r="K74" s="209">
        <f t="shared" si="29"/>
        <v>0.19605709200184379</v>
      </c>
      <c r="L74" s="209">
        <f t="shared" si="29"/>
        <v>0.18714150268963492</v>
      </c>
      <c r="M74" s="209">
        <f t="shared" si="29"/>
        <v>0.17598326262024147</v>
      </c>
      <c r="N74" s="209">
        <f t="shared" si="29"/>
        <v>0.17663081512781947</v>
      </c>
      <c r="O74" s="209">
        <f t="shared" si="29"/>
        <v>0.17826116843461021</v>
      </c>
      <c r="P74" s="209">
        <f t="shared" si="29"/>
        <v>0.1789801522280868</v>
      </c>
      <c r="Q74" s="209">
        <f t="shared" si="29"/>
        <v>0.17677277234549288</v>
      </c>
      <c r="R74" s="209">
        <f t="shared" si="29"/>
        <v>0.17755337683373232</v>
      </c>
      <c r="S74" s="209">
        <f t="shared" si="29"/>
        <v>0.17676789042893293</v>
      </c>
    </row>
    <row r="75" spans="1:19" x14ac:dyDescent="0.25">
      <c r="A75" s="199" t="s">
        <v>171</v>
      </c>
      <c r="B75" s="200"/>
      <c r="C75" s="200"/>
      <c r="D75" s="210">
        <f t="shared" si="19"/>
        <v>1.2148471762331031E-2</v>
      </c>
      <c r="E75" s="210">
        <f t="shared" ref="E75:S75" si="30">E33/E$23</f>
        <v>1.3047718501334E-2</v>
      </c>
      <c r="F75" s="210">
        <f t="shared" si="30"/>
        <v>1.1215526895026227E-2</v>
      </c>
      <c r="G75" s="210">
        <f t="shared" si="30"/>
        <v>1.13965076572623E-2</v>
      </c>
      <c r="H75" s="210">
        <f t="shared" si="30"/>
        <v>1.2726615618910468E-2</v>
      </c>
      <c r="I75" s="210">
        <f t="shared" si="30"/>
        <v>1.4800691138665559E-2</v>
      </c>
      <c r="J75" s="210">
        <f t="shared" si="30"/>
        <v>1.4896936539008514E-2</v>
      </c>
      <c r="K75" s="210">
        <f t="shared" si="30"/>
        <v>1.5443325774325162E-2</v>
      </c>
      <c r="L75" s="210">
        <f t="shared" si="30"/>
        <v>1.5199218946492348E-2</v>
      </c>
      <c r="M75" s="210">
        <f t="shared" si="30"/>
        <v>1.1648374767698725E-2</v>
      </c>
      <c r="N75" s="210">
        <f t="shared" si="30"/>
        <v>1.2760138601505499E-2</v>
      </c>
      <c r="O75" s="210">
        <f t="shared" si="30"/>
        <v>1.2907555607010028E-2</v>
      </c>
      <c r="P75" s="210">
        <f t="shared" si="30"/>
        <v>1.3242193038079591E-2</v>
      </c>
      <c r="Q75" s="210">
        <f t="shared" si="30"/>
        <v>1.1948409038465937E-2</v>
      </c>
      <c r="R75" s="210">
        <f t="shared" si="30"/>
        <v>1.2366955446585812E-2</v>
      </c>
      <c r="S75" s="210">
        <f t="shared" si="30"/>
        <v>1.284703058451093E-2</v>
      </c>
    </row>
    <row r="76" spans="1:19" x14ac:dyDescent="0.25">
      <c r="A76" s="211" t="s">
        <v>8</v>
      </c>
      <c r="B76" s="140"/>
      <c r="C76" s="140"/>
      <c r="D76" s="204">
        <f t="shared" si="19"/>
        <v>9.1556242658411644E-3</v>
      </c>
      <c r="E76" s="204">
        <f t="shared" ref="E76:S76" si="31">E34/E$23</f>
        <v>9.833336279801869E-3</v>
      </c>
      <c r="F76" s="204">
        <f t="shared" si="31"/>
        <v>8.4525158557551168E-3</v>
      </c>
      <c r="G76" s="204">
        <f t="shared" si="31"/>
        <v>8.5889109423796638E-3</v>
      </c>
      <c r="H76" s="204">
        <f t="shared" si="31"/>
        <v>9.5913389817331354E-3</v>
      </c>
      <c r="I76" s="204">
        <f t="shared" si="31"/>
        <v>1.115445379397954E-2</v>
      </c>
      <c r="J76" s="204">
        <f t="shared" si="31"/>
        <v>1.1226988573669926E-2</v>
      </c>
      <c r="K76" s="204">
        <f t="shared" si="31"/>
        <v>1.1638771606081537E-2</v>
      </c>
      <c r="L76" s="204">
        <f t="shared" si="31"/>
        <v>1.1454801931534194E-2</v>
      </c>
      <c r="M76" s="204">
        <f t="shared" si="31"/>
        <v>8.7704935723619884E-3</v>
      </c>
      <c r="N76" s="204">
        <f t="shared" si="31"/>
        <v>8.5341728737001778E-3</v>
      </c>
      <c r="O76" s="204">
        <f t="shared" si="31"/>
        <v>8.7686263637882112E-3</v>
      </c>
      <c r="P76" s="204">
        <f t="shared" si="31"/>
        <v>9.0292622373377585E-3</v>
      </c>
      <c r="Q76" s="204">
        <f t="shared" si="31"/>
        <v>8.3661292197909267E-3</v>
      </c>
      <c r="R76" s="204">
        <f t="shared" si="31"/>
        <v>8.4136720409936586E-3</v>
      </c>
      <c r="S76" s="204">
        <f t="shared" si="31"/>
        <v>8.9095413885653327E-3</v>
      </c>
    </row>
    <row r="77" spans="1:19" x14ac:dyDescent="0.25">
      <c r="A77" s="211" t="s">
        <v>183</v>
      </c>
      <c r="B77" s="140"/>
      <c r="C77" s="140"/>
      <c r="D77" s="204">
        <f>D37/D$23</f>
        <v>2.9928474964898664E-3</v>
      </c>
      <c r="E77" s="204">
        <f t="shared" ref="E77:S77" si="32">E37/E$23</f>
        <v>3.2143822215321312E-3</v>
      </c>
      <c r="F77" s="204">
        <f t="shared" si="32"/>
        <v>2.7630110392711103E-3</v>
      </c>
      <c r="G77" s="204">
        <f t="shared" si="32"/>
        <v>2.8075967148826352E-3</v>
      </c>
      <c r="H77" s="204">
        <f t="shared" si="32"/>
        <v>3.1352766371773328E-3</v>
      </c>
      <c r="I77" s="204">
        <f t="shared" si="32"/>
        <v>3.6462373446860198E-3</v>
      </c>
      <c r="J77" s="204">
        <f t="shared" si="32"/>
        <v>3.6699479653385884E-3</v>
      </c>
      <c r="K77" s="204">
        <f t="shared" si="32"/>
        <v>3.8045541682436242E-3</v>
      </c>
      <c r="L77" s="204">
        <f t="shared" si="32"/>
        <v>3.7444170149581535E-3</v>
      </c>
      <c r="M77" s="204">
        <f t="shared" si="32"/>
        <v>2.8778811953367369E-3</v>
      </c>
      <c r="N77" s="204">
        <f t="shared" si="32"/>
        <v>4.2259657278053211E-3</v>
      </c>
      <c r="O77" s="204">
        <f t="shared" si="32"/>
        <v>4.1389292432218181E-3</v>
      </c>
      <c r="P77" s="204">
        <f t="shared" si="32"/>
        <v>4.2129308007418324E-3</v>
      </c>
      <c r="Q77" s="204">
        <f t="shared" si="32"/>
        <v>3.5822798186750104E-3</v>
      </c>
      <c r="R77" s="204">
        <f t="shared" si="32"/>
        <v>3.9532834055921538E-3</v>
      </c>
      <c r="S77" s="204">
        <f t="shared" si="32"/>
        <v>3.9374891959455963E-3</v>
      </c>
    </row>
    <row r="78" spans="1:19" x14ac:dyDescent="0.25">
      <c r="A78" s="179" t="s">
        <v>7</v>
      </c>
      <c r="B78" s="140"/>
      <c r="C78" s="140"/>
      <c r="D78" s="204">
        <f>D43/D$23</f>
        <v>1.3816670233883523E-2</v>
      </c>
      <c r="E78" s="204">
        <f t="shared" ref="E78:S78" si="33">E43/E$23</f>
        <v>1.4272622929358433E-2</v>
      </c>
      <c r="F78" s="204">
        <f t="shared" si="33"/>
        <v>1.3256510639307271E-2</v>
      </c>
      <c r="G78" s="204">
        <f t="shared" si="33"/>
        <v>1.3580367840029106E-2</v>
      </c>
      <c r="H78" s="204">
        <f t="shared" si="33"/>
        <v>1.2616017803009093E-2</v>
      </c>
      <c r="I78" s="204">
        <f t="shared" si="33"/>
        <v>1.3799310366504476E-2</v>
      </c>
      <c r="J78" s="204">
        <f t="shared" si="33"/>
        <v>1.4390403051749235E-2</v>
      </c>
      <c r="K78" s="204">
        <f t="shared" si="33"/>
        <v>1.5252871890781205E-2</v>
      </c>
      <c r="L78" s="204">
        <f t="shared" si="33"/>
        <v>1.3221053080847575E-2</v>
      </c>
      <c r="M78" s="204">
        <f t="shared" si="33"/>
        <v>1.4174565883952607E-2</v>
      </c>
      <c r="N78" s="204">
        <f t="shared" si="33"/>
        <v>1.4185602360853231E-2</v>
      </c>
      <c r="O78" s="204">
        <f t="shared" si="33"/>
        <v>1.4503046265611207E-2</v>
      </c>
      <c r="P78" s="204">
        <f t="shared" si="33"/>
        <v>1.3482011171292923E-2</v>
      </c>
      <c r="Q78" s="204">
        <f t="shared" si="33"/>
        <v>1.4357077473060125E-2</v>
      </c>
      <c r="R78" s="204">
        <f t="shared" si="33"/>
        <v>1.5344272711088494E-2</v>
      </c>
      <c r="S78" s="204">
        <f t="shared" si="33"/>
        <v>1.5960673338262399E-2</v>
      </c>
    </row>
    <row r="79" spans="1:19" ht="22.5" x14ac:dyDescent="0.25">
      <c r="A79" s="211" t="s">
        <v>26</v>
      </c>
      <c r="B79" s="140"/>
      <c r="C79" s="140"/>
      <c r="D79" s="204">
        <f>D44/D$23</f>
        <v>7.6805326484276973E-3</v>
      </c>
      <c r="E79" s="204">
        <f t="shared" ref="E79:S79" si="34">E44/E$23</f>
        <v>8.7915054349425557E-3</v>
      </c>
      <c r="F79" s="204">
        <f t="shared" si="34"/>
        <v>7.7300406121172159E-3</v>
      </c>
      <c r="G79" s="204">
        <f t="shared" si="34"/>
        <v>7.7641392401459697E-3</v>
      </c>
      <c r="H79" s="204">
        <f t="shared" si="34"/>
        <v>7.4586426640098511E-3</v>
      </c>
      <c r="I79" s="204">
        <f t="shared" si="34"/>
        <v>7.2177330279904073E-3</v>
      </c>
      <c r="J79" s="204">
        <f t="shared" si="34"/>
        <v>8.095333701417122E-3</v>
      </c>
      <c r="K79" s="204">
        <f t="shared" si="34"/>
        <v>8.1161745030750628E-3</v>
      </c>
      <c r="L79" s="204">
        <f t="shared" si="34"/>
        <v>7.6165673582435141E-3</v>
      </c>
      <c r="M79" s="204">
        <f t="shared" si="34"/>
        <v>7.4616922051965358E-3</v>
      </c>
      <c r="N79" s="204">
        <f t="shared" si="34"/>
        <v>7.3753904568273762E-3</v>
      </c>
      <c r="O79" s="204">
        <f t="shared" si="34"/>
        <v>7.7213064933937267E-3</v>
      </c>
      <c r="P79" s="204">
        <f t="shared" si="34"/>
        <v>6.5216425285013263E-3</v>
      </c>
      <c r="Q79" s="204">
        <f t="shared" si="34"/>
        <v>7.507686465653262E-3</v>
      </c>
      <c r="R79" s="204">
        <f t="shared" si="34"/>
        <v>8.1313371476109259E-3</v>
      </c>
      <c r="S79" s="204">
        <f t="shared" si="34"/>
        <v>9.07993939330827E-3</v>
      </c>
    </row>
    <row r="80" spans="1:19" ht="22.5" x14ac:dyDescent="0.25">
      <c r="A80" s="211" t="s">
        <v>16</v>
      </c>
      <c r="B80" s="140"/>
      <c r="C80" s="140"/>
      <c r="D80" s="204">
        <f>D47/D$23</f>
        <v>6.1361375854558278E-3</v>
      </c>
      <c r="E80" s="204">
        <f t="shared" ref="E80:S80" si="35">E47/E$23</f>
        <v>5.4811174944158769E-3</v>
      </c>
      <c r="F80" s="204">
        <f t="shared" si="35"/>
        <v>5.5264700271900544E-3</v>
      </c>
      <c r="G80" s="204">
        <f t="shared" si="35"/>
        <v>5.8162285998831359E-3</v>
      </c>
      <c r="H80" s="204">
        <f t="shared" si="35"/>
        <v>5.1573751389992423E-3</v>
      </c>
      <c r="I80" s="204">
        <f t="shared" si="35"/>
        <v>6.5815773385140691E-3</v>
      </c>
      <c r="J80" s="204">
        <f t="shared" si="35"/>
        <v>6.2950693503321118E-3</v>
      </c>
      <c r="K80" s="204">
        <f t="shared" si="35"/>
        <v>7.1366973877061432E-3</v>
      </c>
      <c r="L80" s="204">
        <f t="shared" si="35"/>
        <v>5.6044857226040601E-3</v>
      </c>
      <c r="M80" s="204">
        <f t="shared" si="35"/>
        <v>6.7128736787560725E-3</v>
      </c>
      <c r="N80" s="204">
        <f t="shared" si="35"/>
        <v>6.8102119040258542E-3</v>
      </c>
      <c r="O80" s="204">
        <f t="shared" si="35"/>
        <v>6.7817397722174794E-3</v>
      </c>
      <c r="P80" s="204">
        <f t="shared" si="35"/>
        <v>6.9603686427915949E-3</v>
      </c>
      <c r="Q80" s="204">
        <f t="shared" si="35"/>
        <v>6.849391007406864E-3</v>
      </c>
      <c r="R80" s="204">
        <f t="shared" si="35"/>
        <v>7.2129355634775703E-3</v>
      </c>
      <c r="S80" s="204">
        <f t="shared" si="35"/>
        <v>6.880733944954128E-3</v>
      </c>
    </row>
    <row r="81" spans="1:19" ht="22.5" x14ac:dyDescent="0.25">
      <c r="A81" s="179" t="s">
        <v>6</v>
      </c>
      <c r="B81" s="140"/>
      <c r="C81" s="140"/>
      <c r="D81" s="204">
        <f>D48/D$23</f>
        <v>1.2196734108048899E-2</v>
      </c>
      <c r="E81" s="204">
        <f t="shared" ref="E81:S81" si="36">E48/E$23</f>
        <v>1.184869233587346E-2</v>
      </c>
      <c r="F81" s="204">
        <f t="shared" si="36"/>
        <v>1.1508084371204041E-2</v>
      </c>
      <c r="G81" s="204">
        <f t="shared" si="36"/>
        <v>1.1769491289891274E-2</v>
      </c>
      <c r="H81" s="204">
        <f t="shared" si="36"/>
        <v>1.1546134328682824E-2</v>
      </c>
      <c r="I81" s="204">
        <f t="shared" si="36"/>
        <v>1.162920932975221E-2</v>
      </c>
      <c r="J81" s="204">
        <f t="shared" si="36"/>
        <v>1.1586273820877041E-2</v>
      </c>
      <c r="K81" s="204">
        <f t="shared" si="36"/>
        <v>1.1521868482721338E-2</v>
      </c>
      <c r="L81" s="204">
        <f t="shared" si="36"/>
        <v>1.0148055673689139E-2</v>
      </c>
      <c r="M81" s="204">
        <f t="shared" si="36"/>
        <v>9.0586782301077997E-3</v>
      </c>
      <c r="N81" s="204">
        <f t="shared" si="36"/>
        <v>9.2518591150214206E-3</v>
      </c>
      <c r="O81" s="204">
        <f t="shared" si="36"/>
        <v>8.865645938553714E-3</v>
      </c>
      <c r="P81" s="204">
        <f t="shared" si="36"/>
        <v>8.5505744702311648E-3</v>
      </c>
      <c r="Q81" s="204">
        <f t="shared" si="36"/>
        <v>8.5921416152907482E-3</v>
      </c>
      <c r="R81" s="204">
        <f t="shared" si="36"/>
        <v>8.708493144968462E-3</v>
      </c>
      <c r="S81" s="204">
        <f t="shared" si="36"/>
        <v>8.2602000437367873E-3</v>
      </c>
    </row>
    <row r="82" spans="1:19" x14ac:dyDescent="0.25">
      <c r="A82" s="179" t="s">
        <v>5</v>
      </c>
      <c r="B82" s="140"/>
      <c r="C82" s="140"/>
      <c r="D82" s="204">
        <f>D52/D$23</f>
        <v>1.6281722000495217E-2</v>
      </c>
      <c r="E82" s="204">
        <f t="shared" ref="E82:S82" si="37">E52/E$23</f>
        <v>1.6312946336602113E-2</v>
      </c>
      <c r="F82" s="204">
        <f t="shared" si="37"/>
        <v>1.5395837183857548E-2</v>
      </c>
      <c r="G82" s="204">
        <f t="shared" si="37"/>
        <v>1.4500522804354403E-2</v>
      </c>
      <c r="H82" s="204">
        <f t="shared" si="37"/>
        <v>1.3556330614354671E-2</v>
      </c>
      <c r="I82" s="204">
        <f t="shared" si="37"/>
        <v>1.273285312506502E-2</v>
      </c>
      <c r="J82" s="204">
        <f t="shared" si="37"/>
        <v>1.2353393899847749E-2</v>
      </c>
      <c r="K82" s="204">
        <f t="shared" si="37"/>
        <v>1.1819575899027107E-2</v>
      </c>
      <c r="L82" s="204">
        <f t="shared" si="37"/>
        <v>1.0949077567271358E-2</v>
      </c>
      <c r="M82" s="204">
        <f t="shared" si="37"/>
        <v>1.0949425529179376E-2</v>
      </c>
      <c r="N82" s="204">
        <f t="shared" si="37"/>
        <v>1.0669736585069804E-2</v>
      </c>
      <c r="O82" s="204">
        <f t="shared" si="37"/>
        <v>1.0252022401991292E-2</v>
      </c>
      <c r="P82" s="204">
        <f t="shared" si="37"/>
        <v>1.0066366141629535E-2</v>
      </c>
      <c r="Q82" s="204">
        <f t="shared" si="37"/>
        <v>9.3907579475317714E-3</v>
      </c>
      <c r="R82" s="204">
        <f t="shared" si="37"/>
        <v>9.3482444866458212E-3</v>
      </c>
      <c r="S82" s="204">
        <f t="shared" si="37"/>
        <v>9.0607394641202127E-3</v>
      </c>
    </row>
    <row r="83" spans="1:19" x14ac:dyDescent="0.25">
      <c r="A83" s="211" t="s">
        <v>27</v>
      </c>
      <c r="B83" s="140"/>
      <c r="C83" s="140"/>
      <c r="D83" s="204">
        <f>D53/D$23</f>
        <v>9.3534524364091137E-3</v>
      </c>
      <c r="E83" s="204">
        <f t="shared" ref="E83:S83" si="38">E53/E$23</f>
        <v>9.8565735353664512E-3</v>
      </c>
      <c r="F83" s="204">
        <f t="shared" si="38"/>
        <v>9.1760257055231095E-3</v>
      </c>
      <c r="G83" s="204">
        <f t="shared" si="38"/>
        <v>8.436281801921082E-3</v>
      </c>
      <c r="H83" s="204">
        <f t="shared" si="38"/>
        <v>7.9352776028316745E-3</v>
      </c>
      <c r="I83" s="204">
        <f t="shared" si="38"/>
        <v>7.4536905662582493E-3</v>
      </c>
      <c r="J83" s="204">
        <f t="shared" si="38"/>
        <v>7.2876407502216866E-3</v>
      </c>
      <c r="K83" s="204">
        <f t="shared" si="38"/>
        <v>6.9848863211131344E-3</v>
      </c>
      <c r="L83" s="204">
        <f t="shared" si="38"/>
        <v>6.1806727364462676E-3</v>
      </c>
      <c r="M83" s="204">
        <f t="shared" si="38"/>
        <v>6.4253460655859058E-3</v>
      </c>
      <c r="N83" s="204">
        <f t="shared" si="38"/>
        <v>6.4293801811985199E-3</v>
      </c>
      <c r="O83" s="204">
        <f t="shared" si="38"/>
        <v>6.2766819582929338E-3</v>
      </c>
      <c r="P83" s="204">
        <f t="shared" si="38"/>
        <v>6.2846457850905058E-3</v>
      </c>
      <c r="Q83" s="204">
        <f t="shared" si="38"/>
        <v>5.986677485810268E-3</v>
      </c>
      <c r="R83" s="204">
        <f t="shared" si="38"/>
        <v>6.1848238597298913E-3</v>
      </c>
      <c r="S83" s="204">
        <f t="shared" si="38"/>
        <v>5.9770355830009681E-3</v>
      </c>
    </row>
    <row r="84" spans="1:19" ht="22.5" x14ac:dyDescent="0.25">
      <c r="A84" s="211" t="s">
        <v>21</v>
      </c>
      <c r="B84" s="140"/>
      <c r="C84" s="140"/>
      <c r="D84" s="204">
        <f t="shared" ref="D84:D90" si="39">D56/D$23</f>
        <v>6.9282695640861024E-3</v>
      </c>
      <c r="E84" s="204">
        <f t="shared" ref="E84:S84" si="40">E56/E$23</f>
        <v>6.4563728012356622E-3</v>
      </c>
      <c r="F84" s="204">
        <f t="shared" si="40"/>
        <v>6.2198114783344393E-3</v>
      </c>
      <c r="G84" s="204">
        <f t="shared" si="40"/>
        <v>6.0642410024333198E-3</v>
      </c>
      <c r="H84" s="204">
        <f t="shared" si="40"/>
        <v>5.6210530115229978E-3</v>
      </c>
      <c r="I84" s="204">
        <f t="shared" si="40"/>
        <v>5.2791625588067695E-3</v>
      </c>
      <c r="J84" s="204">
        <f t="shared" si="40"/>
        <v>5.0657531496260634E-3</v>
      </c>
      <c r="K84" s="204">
        <f t="shared" si="40"/>
        <v>4.8346895779139724E-3</v>
      </c>
      <c r="L84" s="204">
        <f t="shared" si="40"/>
        <v>4.7684048308250914E-3</v>
      </c>
      <c r="M84" s="204">
        <f t="shared" si="40"/>
        <v>4.5240794635934712E-3</v>
      </c>
      <c r="N84" s="204">
        <f t="shared" si="40"/>
        <v>4.2403564038712835E-3</v>
      </c>
      <c r="O84" s="204">
        <f t="shared" si="40"/>
        <v>3.9753404436983575E-3</v>
      </c>
      <c r="P84" s="204">
        <f t="shared" si="40"/>
        <v>3.781720356539028E-3</v>
      </c>
      <c r="Q84" s="204">
        <f t="shared" si="40"/>
        <v>3.4040804617215038E-3</v>
      </c>
      <c r="R84" s="204">
        <f t="shared" si="40"/>
        <v>3.1634206269159303E-3</v>
      </c>
      <c r="S84" s="204">
        <f t="shared" si="40"/>
        <v>3.083703881119245E-3</v>
      </c>
    </row>
    <row r="85" spans="1:19" ht="22.5" x14ac:dyDescent="0.25">
      <c r="A85" s="179" t="s">
        <v>4</v>
      </c>
      <c r="B85" s="140"/>
      <c r="C85" s="140"/>
      <c r="D85" s="204">
        <f t="shared" si="39"/>
        <v>2.0626382296532245E-2</v>
      </c>
      <c r="E85" s="204">
        <f t="shared" ref="E85:S85" si="41">E57/E$23</f>
        <v>2.0133795691624476E-2</v>
      </c>
      <c r="F85" s="204">
        <f t="shared" si="41"/>
        <v>2.0226989020199312E-2</v>
      </c>
      <c r="G85" s="204">
        <f t="shared" si="41"/>
        <v>2.053050528425647E-2</v>
      </c>
      <c r="H85" s="204">
        <f t="shared" si="41"/>
        <v>2.0585539081057092E-2</v>
      </c>
      <c r="I85" s="204">
        <f t="shared" si="41"/>
        <v>1.9491066594477531E-2</v>
      </c>
      <c r="J85" s="204">
        <f t="shared" si="41"/>
        <v>1.8867222138566814E-2</v>
      </c>
      <c r="K85" s="204">
        <f t="shared" si="41"/>
        <v>1.9449954989004543E-2</v>
      </c>
      <c r="L85" s="204">
        <f t="shared" si="41"/>
        <v>1.8031757355149176E-2</v>
      </c>
      <c r="M85" s="204">
        <f t="shared" si="41"/>
        <v>1.9471619310323332E-2</v>
      </c>
      <c r="N85" s="204">
        <f t="shared" si="41"/>
        <v>1.934200319762094E-2</v>
      </c>
      <c r="O85" s="204">
        <f t="shared" si="41"/>
        <v>1.7754446390066712E-2</v>
      </c>
      <c r="P85" s="204">
        <f t="shared" si="41"/>
        <v>1.8981252570109772E-2</v>
      </c>
      <c r="Q85" s="204">
        <f t="shared" si="41"/>
        <v>1.7894549382899978E-2</v>
      </c>
      <c r="R85" s="204">
        <f t="shared" si="41"/>
        <v>1.8535625669071878E-2</v>
      </c>
      <c r="S85" s="204">
        <f t="shared" si="41"/>
        <v>1.9179752991283883E-2</v>
      </c>
    </row>
    <row r="86" spans="1:19" x14ac:dyDescent="0.25">
      <c r="A86" s="179" t="s">
        <v>3</v>
      </c>
      <c r="B86" s="140"/>
      <c r="C86" s="140"/>
      <c r="D86" s="204">
        <f t="shared" si="39"/>
        <v>1.4759359747524981E-2</v>
      </c>
      <c r="E86" s="204">
        <f t="shared" ref="E86:S86" si="42">E58/E$23</f>
        <v>1.5471649094818969E-2</v>
      </c>
      <c r="F86" s="204">
        <f t="shared" si="42"/>
        <v>1.6357521049806922E-2</v>
      </c>
      <c r="G86" s="204">
        <f t="shared" si="42"/>
        <v>1.6862430801403344E-2</v>
      </c>
      <c r="H86" s="204">
        <f t="shared" si="42"/>
        <v>1.7110731551335665E-2</v>
      </c>
      <c r="I86" s="204">
        <f t="shared" si="42"/>
        <v>1.8413099229220131E-2</v>
      </c>
      <c r="J86" s="204">
        <f t="shared" si="42"/>
        <v>1.8933309909819472E-2</v>
      </c>
      <c r="K86" s="204">
        <f t="shared" si="42"/>
        <v>1.9118730843710706E-2</v>
      </c>
      <c r="L86" s="204">
        <f t="shared" si="42"/>
        <v>1.8239824887925526E-2</v>
      </c>
      <c r="M86" s="204">
        <f t="shared" si="42"/>
        <v>1.5053122479750341E-2</v>
      </c>
      <c r="N86" s="204">
        <f t="shared" si="42"/>
        <v>1.4644952177928829E-2</v>
      </c>
      <c r="O86" s="204">
        <f t="shared" si="42"/>
        <v>1.5298620859321864E-2</v>
      </c>
      <c r="P86" s="204">
        <f t="shared" si="42"/>
        <v>1.5659771425105148E-2</v>
      </c>
      <c r="Q86" s="204">
        <f t="shared" si="42"/>
        <v>1.5768255052764114E-2</v>
      </c>
      <c r="R86" s="204">
        <f t="shared" si="42"/>
        <v>1.579556495158789E-2</v>
      </c>
      <c r="S86" s="204">
        <f t="shared" si="42"/>
        <v>1.4880921388330609E-2</v>
      </c>
    </row>
    <row r="87" spans="1:19" x14ac:dyDescent="0.25">
      <c r="A87" s="179" t="s">
        <v>2</v>
      </c>
      <c r="B87" s="140"/>
      <c r="C87" s="140"/>
      <c r="D87" s="204">
        <f t="shared" si="39"/>
        <v>6.6448856602079068E-2</v>
      </c>
      <c r="E87" s="204">
        <f t="shared" ref="E87:S87" si="43">E59/E$23</f>
        <v>6.8356669437163009E-2</v>
      </c>
      <c r="F87" s="204">
        <f t="shared" si="43"/>
        <v>6.7139469858178799E-2</v>
      </c>
      <c r="G87" s="204">
        <f t="shared" si="43"/>
        <v>6.6339940081361584E-2</v>
      </c>
      <c r="H87" s="204">
        <f t="shared" si="43"/>
        <v>6.6044480683096526E-2</v>
      </c>
      <c r="I87" s="204">
        <f t="shared" si="43"/>
        <v>6.6246074937103813E-2</v>
      </c>
      <c r="J87" s="204">
        <f t="shared" si="43"/>
        <v>7.0086499690474979E-2</v>
      </c>
      <c r="K87" s="204">
        <f t="shared" si="43"/>
        <v>7.0782599849293013E-2</v>
      </c>
      <c r="L87" s="204">
        <f t="shared" si="43"/>
        <v>7.1344680254314924E-2</v>
      </c>
      <c r="M87" s="204">
        <f t="shared" si="43"/>
        <v>6.7887685013110169E-2</v>
      </c>
      <c r="N87" s="204">
        <f t="shared" si="43"/>
        <v>6.7035107450305054E-2</v>
      </c>
      <c r="O87" s="204">
        <f t="shared" si="43"/>
        <v>7.0119101026034358E-2</v>
      </c>
      <c r="P87" s="204">
        <f t="shared" si="43"/>
        <v>7.1654131466889925E-2</v>
      </c>
      <c r="Q87" s="204">
        <f t="shared" si="43"/>
        <v>7.1408080126337301E-2</v>
      </c>
      <c r="R87" s="204">
        <f t="shared" si="43"/>
        <v>6.9677368114806598E-2</v>
      </c>
      <c r="S87" s="204">
        <f t="shared" si="43"/>
        <v>6.9379757677368301E-2</v>
      </c>
    </row>
    <row r="88" spans="1:19" x14ac:dyDescent="0.25">
      <c r="A88" s="179" t="s">
        <v>1</v>
      </c>
      <c r="B88" s="140"/>
      <c r="C88" s="140"/>
      <c r="D88" s="204">
        <f t="shared" si="39"/>
        <v>8.4207301463398252E-3</v>
      </c>
      <c r="E88" s="204">
        <f t="shared" ref="E88:S88" si="44">E60/E$23</f>
        <v>7.5721825929613157E-3</v>
      </c>
      <c r="F88" s="204">
        <f t="shared" si="44"/>
        <v>6.781699739169195E-3</v>
      </c>
      <c r="G88" s="204">
        <f t="shared" si="44"/>
        <v>5.8572423240402672E-3</v>
      </c>
      <c r="H88" s="204">
        <f t="shared" si="44"/>
        <v>6.0301261046477456E-3</v>
      </c>
      <c r="I88" s="204">
        <f t="shared" si="44"/>
        <v>5.4088728002935965E-3</v>
      </c>
      <c r="J88" s="204">
        <f t="shared" si="44"/>
        <v>5.2246984222590297E-3</v>
      </c>
      <c r="K88" s="204">
        <f t="shared" si="44"/>
        <v>4.738082535536604E-3</v>
      </c>
      <c r="L88" s="204">
        <f t="shared" si="44"/>
        <v>4.2505224552883449E-3</v>
      </c>
      <c r="M88" s="204">
        <f t="shared" si="44"/>
        <v>3.9805821460157159E-3</v>
      </c>
      <c r="N88" s="204">
        <f t="shared" si="44"/>
        <v>4.157665850508376E-3</v>
      </c>
      <c r="O88" s="204">
        <f t="shared" si="44"/>
        <v>3.9782347578182654E-3</v>
      </c>
      <c r="P88" s="204">
        <f t="shared" si="44"/>
        <v>3.6265439174009918E-3</v>
      </c>
      <c r="Q88" s="204">
        <f t="shared" si="44"/>
        <v>3.4702564788399591E-3</v>
      </c>
      <c r="R88" s="204">
        <f t="shared" si="44"/>
        <v>3.4838010989184805E-3</v>
      </c>
      <c r="S88" s="204">
        <f t="shared" si="44"/>
        <v>3.2363270470378738E-3</v>
      </c>
    </row>
    <row r="89" spans="1:19" ht="11.25" customHeight="1" x14ac:dyDescent="0.25">
      <c r="A89" s="179" t="s">
        <v>0</v>
      </c>
      <c r="B89" s="140"/>
      <c r="C89" s="140"/>
      <c r="D89" s="204">
        <f t="shared" si="39"/>
        <v>8.9337798649493667E-3</v>
      </c>
      <c r="E89" s="204">
        <f t="shared" ref="E89:S89" si="45">E61/E$23</f>
        <v>8.9630123515424976E-3</v>
      </c>
      <c r="F89" s="204">
        <f t="shared" si="45"/>
        <v>8.6892535534367106E-3</v>
      </c>
      <c r="G89" s="204">
        <f t="shared" si="45"/>
        <v>8.6476231099307729E-3</v>
      </c>
      <c r="H89" s="204">
        <f t="shared" si="45"/>
        <v>8.6516182681677743E-3</v>
      </c>
      <c r="I89" s="204">
        <f t="shared" si="45"/>
        <v>8.0615136432596497E-3</v>
      </c>
      <c r="J89" s="204">
        <f t="shared" si="45"/>
        <v>8.8515785775234637E-3</v>
      </c>
      <c r="K89" s="204">
        <f t="shared" si="45"/>
        <v>9.2127630126728737E-3</v>
      </c>
      <c r="L89" s="204">
        <f t="shared" si="45"/>
        <v>8.0948178227752375E-3</v>
      </c>
      <c r="M89" s="204">
        <f t="shared" si="45"/>
        <v>7.3755897627702386E-3</v>
      </c>
      <c r="N89" s="204">
        <f t="shared" si="45"/>
        <v>7.7755672173680512E-3</v>
      </c>
      <c r="O89" s="204">
        <f t="shared" si="45"/>
        <v>7.5393264931042968E-3</v>
      </c>
      <c r="P89" s="204">
        <f t="shared" si="45"/>
        <v>7.1765576364089057E-3</v>
      </c>
      <c r="Q89" s="204">
        <f t="shared" si="45"/>
        <v>7.1314186405713742E-3</v>
      </c>
      <c r="R89" s="204">
        <f t="shared" si="45"/>
        <v>7.0497165204930776E-3</v>
      </c>
      <c r="S89" s="204">
        <f t="shared" si="45"/>
        <v>7.4511996376094717E-3</v>
      </c>
    </row>
    <row r="90" spans="1:19" ht="11.25" customHeight="1" x14ac:dyDescent="0.25">
      <c r="A90" s="212" t="s">
        <v>248</v>
      </c>
      <c r="B90" s="143"/>
      <c r="C90" s="143"/>
      <c r="D90" s="208">
        <f t="shared" si="39"/>
        <v>2.0502054297237299E-2</v>
      </c>
      <c r="E90" s="208">
        <f t="shared" ref="E90:S90" si="46">E62/E$23</f>
        <v>2.0393085734176461E-2</v>
      </c>
      <c r="F90" s="208">
        <f t="shared" si="46"/>
        <v>2.0574401023160473E-2</v>
      </c>
      <c r="G90" s="208">
        <f t="shared" si="46"/>
        <v>1.8517937714145921E-2</v>
      </c>
      <c r="H90" s="208">
        <f t="shared" si="46"/>
        <v>1.8479090302885307E-2</v>
      </c>
      <c r="I90" s="208">
        <f t="shared" si="46"/>
        <v>1.7867696439077579E-2</v>
      </c>
      <c r="J90" s="208">
        <f t="shared" si="46"/>
        <v>1.8324298549415249E-2</v>
      </c>
      <c r="K90" s="208">
        <f t="shared" si="46"/>
        <v>1.8717318724771264E-2</v>
      </c>
      <c r="L90" s="208">
        <f t="shared" si="46"/>
        <v>1.7662494645881252E-2</v>
      </c>
      <c r="M90" s="208">
        <f t="shared" si="46"/>
        <v>1.6383619497333163E-2</v>
      </c>
      <c r="N90" s="208">
        <f t="shared" si="46"/>
        <v>1.6808182571638276E-2</v>
      </c>
      <c r="O90" s="208">
        <f t="shared" si="46"/>
        <v>1.704316869509848E-2</v>
      </c>
      <c r="P90" s="208">
        <f t="shared" si="46"/>
        <v>1.6540750390938823E-2</v>
      </c>
      <c r="Q90" s="208">
        <f t="shared" si="46"/>
        <v>1.6811826589731561E-2</v>
      </c>
      <c r="R90" s="208">
        <f t="shared" si="46"/>
        <v>1.7243334689565796E-2</v>
      </c>
      <c r="S90" s="208">
        <f t="shared" si="46"/>
        <v>1.6511288256672463E-2</v>
      </c>
    </row>
    <row r="91" spans="1:19" ht="11.25" customHeight="1" x14ac:dyDescent="0.25">
      <c r="A91" s="174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</row>
    <row r="92" spans="1:19" ht="11.25" customHeight="1" x14ac:dyDescent="0.25">
      <c r="A92" s="188" t="s">
        <v>252</v>
      </c>
      <c r="B92" s="182"/>
      <c r="C92" s="182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70" t="s">
        <v>152</v>
      </c>
      <c r="B93" s="139"/>
      <c r="C93" s="139"/>
      <c r="D93" s="139"/>
      <c r="E93" s="144">
        <f t="shared" ref="E93:E94" si="47">IF(D16=0,"",E16/D16-1)</f>
        <v>1.2671789850056125E-2</v>
      </c>
      <c r="F93" s="144">
        <f t="shared" ref="F93:F94" si="48">IF(E16=0,"",F16/E16-1)</f>
        <v>1.6514202426648916E-2</v>
      </c>
      <c r="G93" s="144">
        <f t="shared" ref="G93:G94" si="49">IF(F16=0,"",G16/F16-1)</f>
        <v>9.4098757985643378E-3</v>
      </c>
      <c r="H93" s="144">
        <f t="shared" ref="H93:H94" si="50">IF(G16=0,"",H16/G16-1)</f>
        <v>2.7350537754959214E-2</v>
      </c>
      <c r="I93" s="144">
        <f t="shared" ref="I93:I94" si="51">IF(H16=0,"",I16/H16-1)</f>
        <v>2.2447572353942791E-2</v>
      </c>
      <c r="J93" s="144">
        <f t="shared" ref="J93:J94" si="52">IF(I16=0,"",J16/I16-1)</f>
        <v>3.4536697867857846E-2</v>
      </c>
      <c r="K93" s="144">
        <f t="shared" ref="K93:K94" si="53">IF(J16=0,"",K16/J16-1)</f>
        <v>3.7280600938955244E-2</v>
      </c>
      <c r="L93" s="144">
        <f t="shared" ref="L93:L94" si="54">IF(K16=0,"",L16/K16-1)</f>
        <v>1.460303960940168E-2</v>
      </c>
      <c r="M93" s="144">
        <f t="shared" ref="M93:M94" si="55">IF(L16=0,"",M16/L16-1)</f>
        <v>-3.765379080804665E-2</v>
      </c>
      <c r="N93" s="144">
        <f t="shared" ref="N93:N94" si="56">IF(M16=0,"",N16/M16-1)</f>
        <v>1.837599259140954E-2</v>
      </c>
      <c r="O93" s="144">
        <f t="shared" ref="O93:O94" si="57">IF(N16=0,"",O16/N16-1)</f>
        <v>2.9232391069103469E-2</v>
      </c>
      <c r="P93" s="144">
        <f t="shared" ref="P93:P94" si="58">IF(O16=0,"",P16/O16-1)</f>
        <v>6.8031321782506815E-3</v>
      </c>
      <c r="Q93" s="144">
        <f t="shared" ref="Q93:Q94" si="59">IF(P16=0,"",Q16/P16-1)</f>
        <v>2.516274838548771E-4</v>
      </c>
      <c r="R93" s="144">
        <f t="shared" ref="R93:R94" si="60">IF(Q16=0,"",R16/Q16-1)</f>
        <v>8.2837265899984303E-3</v>
      </c>
      <c r="S93" s="144">
        <f t="shared" ref="S93:S94" si="61">IF(R16=0,"",S16/R16-1)</f>
        <v>1.0920348241483024E-2</v>
      </c>
    </row>
    <row r="94" spans="1:19" x14ac:dyDescent="0.25">
      <c r="A94" s="183" t="s">
        <v>154</v>
      </c>
      <c r="B94" s="143"/>
      <c r="C94" s="143"/>
      <c r="D94" s="143"/>
      <c r="E94" s="213">
        <f t="shared" si="47"/>
        <v>1.2808267536659201E-2</v>
      </c>
      <c r="F94" s="213">
        <f t="shared" si="48"/>
        <v>6.8186519056852024E-3</v>
      </c>
      <c r="G94" s="213">
        <f t="shared" si="49"/>
        <v>1.7431645357466552E-2</v>
      </c>
      <c r="H94" s="213">
        <f t="shared" si="50"/>
        <v>2.3202555053626561E-2</v>
      </c>
      <c r="I94" s="213">
        <f t="shared" si="51"/>
        <v>2.2482212436656823E-2</v>
      </c>
      <c r="J94" s="213">
        <f t="shared" si="52"/>
        <v>2.0927030117173118E-2</v>
      </c>
      <c r="K94" s="213">
        <f t="shared" si="53"/>
        <v>1.1036030958219811E-2</v>
      </c>
      <c r="L94" s="213">
        <f t="shared" si="54"/>
        <v>9.4629433848862909E-3</v>
      </c>
      <c r="M94" s="213">
        <f t="shared" si="55"/>
        <v>8.5062959662014492E-3</v>
      </c>
      <c r="N94" s="213">
        <f t="shared" si="56"/>
        <v>9.9461657573327589E-3</v>
      </c>
      <c r="O94" s="213">
        <f t="shared" si="57"/>
        <v>1.3446512191899407E-2</v>
      </c>
      <c r="P94" s="213">
        <f t="shared" si="58"/>
        <v>5.2274510708576472E-3</v>
      </c>
      <c r="Q94" s="213">
        <f t="shared" si="59"/>
        <v>-7.9313546470294316E-4</v>
      </c>
      <c r="R94" s="213">
        <f t="shared" si="60"/>
        <v>2.9302538043860515E-3</v>
      </c>
      <c r="S94" s="213">
        <f t="shared" si="61"/>
        <v>5.2115498709053298E-3</v>
      </c>
    </row>
    <row r="95" spans="1:19" x14ac:dyDescent="0.25">
      <c r="A95" s="170" t="s">
        <v>261</v>
      </c>
      <c r="B95" s="139"/>
      <c r="C95" s="139"/>
      <c r="D95" s="139"/>
      <c r="E95" s="144">
        <f t="shared" ref="E95:E96" si="62">IF(D20=0,"",E20/D20-1)</f>
        <v>1.0303275864600003E-2</v>
      </c>
      <c r="F95" s="144">
        <f t="shared" ref="F95:F96" si="63">IF(E20=0,"",F20/E20-1)</f>
        <v>1.1132134606358868E-2</v>
      </c>
      <c r="G95" s="144">
        <f t="shared" ref="G95:G96" si="64">IF(F20=0,"",G20/F20-1)</f>
        <v>4.8448800286526872E-3</v>
      </c>
      <c r="H95" s="144">
        <f t="shared" ref="H95:H96" si="65">IF(G20=0,"",H20/G20-1)</f>
        <v>2.2013535833449227E-2</v>
      </c>
      <c r="I95" s="144">
        <f t="shared" ref="I95:I96" si="66">IF(H20=0,"",I20/H20-1)</f>
        <v>1.5118835374083872E-2</v>
      </c>
      <c r="J95" s="144">
        <f t="shared" ref="J95:J96" si="67">IF(I20=0,"",J20/I20-1)</f>
        <v>2.7901689264046237E-2</v>
      </c>
      <c r="K95" s="144">
        <f t="shared" ref="K95:K96" si="68">IF(J20=0,"",K20/J20-1)</f>
        <v>3.3688244450214677E-2</v>
      </c>
      <c r="L95" s="144">
        <f t="shared" ref="L95:L96" si="69">IF(K20=0,"",L20/K20-1)</f>
        <v>1.1549334434125758E-2</v>
      </c>
      <c r="M95" s="144">
        <f t="shared" ref="M95:M96" si="70">IF(L20=0,"",M20/L20-1)</f>
        <v>-4.0772784345914581E-2</v>
      </c>
      <c r="N95" s="144">
        <f t="shared" ref="N95:N96" si="71">IF(M20=0,"",N20/M20-1)</f>
        <v>1.6346957524091765E-2</v>
      </c>
      <c r="O95" s="144">
        <f t="shared" ref="O95:O96" si="72">IF(N20=0,"",O20/N20-1)</f>
        <v>2.6341871543714257E-2</v>
      </c>
      <c r="P95" s="144">
        <f t="shared" ref="P95:P96" si="73">IF(O20=0,"",P20/O20-1)</f>
        <v>2.8568032865519122E-3</v>
      </c>
      <c r="Q95" s="144">
        <f t="shared" ref="Q95:Q96" si="74">IF(P20=0,"",Q20/P20-1)</f>
        <v>-4.9247485960276505E-3</v>
      </c>
      <c r="R95" s="144">
        <f t="shared" ref="R95:R96" si="75">IF(Q20=0,"",R20/Q20-1)</f>
        <v>1.7613839109624774E-3</v>
      </c>
      <c r="S95" s="144">
        <f t="shared" ref="S95:S96" si="76">IF(R20=0,"",S20/R20-1)</f>
        <v>2.7431756486471226E-3</v>
      </c>
    </row>
    <row r="96" spans="1:19" x14ac:dyDescent="0.25">
      <c r="A96" s="183" t="s">
        <v>262</v>
      </c>
      <c r="B96" s="143"/>
      <c r="C96" s="143"/>
      <c r="D96" s="143"/>
      <c r="E96" s="213">
        <f t="shared" si="62"/>
        <v>1.0439434346785292E-2</v>
      </c>
      <c r="F96" s="213">
        <f t="shared" si="63"/>
        <v>1.4879184497693654E-3</v>
      </c>
      <c r="G96" s="213">
        <f t="shared" si="64"/>
        <v>1.2830371614670266E-2</v>
      </c>
      <c r="H96" s="213">
        <f t="shared" si="65"/>
        <v>1.7887101562602759E-2</v>
      </c>
      <c r="I96" s="213">
        <f t="shared" si="66"/>
        <v>1.5153227162350014E-2</v>
      </c>
      <c r="J96" s="213">
        <f t="shared" si="67"/>
        <v>1.4379307216040749E-2</v>
      </c>
      <c r="K96" s="213">
        <f t="shared" si="68"/>
        <v>7.5345658359802226E-3</v>
      </c>
      <c r="L96" s="213">
        <f t="shared" si="69"/>
        <v>6.4247086328497183E-3</v>
      </c>
      <c r="M96" s="213">
        <f t="shared" si="70"/>
        <v>5.2376961733484606E-3</v>
      </c>
      <c r="N96" s="213">
        <f t="shared" si="71"/>
        <v>7.933926465231389E-3</v>
      </c>
      <c r="O96" s="213">
        <f t="shared" si="72"/>
        <v>1.0600326085780543E-2</v>
      </c>
      <c r="P96" s="213">
        <f t="shared" si="73"/>
        <v>1.2872983179486042E-3</v>
      </c>
      <c r="Q96" s="213">
        <f t="shared" si="74"/>
        <v>-5.9641048191302337E-3</v>
      </c>
      <c r="R96" s="213">
        <f t="shared" si="75"/>
        <v>-3.5574585586882757E-3</v>
      </c>
      <c r="S96" s="213">
        <f t="shared" si="76"/>
        <v>-2.9194451673338895E-3</v>
      </c>
    </row>
    <row r="97" spans="1:19" x14ac:dyDescent="0.25">
      <c r="A97" s="185" t="s">
        <v>155</v>
      </c>
      <c r="B97" s="140"/>
      <c r="C97" s="140"/>
      <c r="D97" s="204"/>
      <c r="E97" s="204">
        <f t="shared" ref="E97:E105" si="77">IF(D23=0,"",E23/D23-1)</f>
        <v>1.3959532023297472E-2</v>
      </c>
      <c r="F97" s="204">
        <f t="shared" ref="F97:F105" si="78">IF(E23=0,"",F23/E23-1)</f>
        <v>1.5947558343146762E-2</v>
      </c>
      <c r="G97" s="204">
        <f t="shared" ref="G97:G105" si="79">IF(F23=0,"",G23/F23-1)</f>
        <v>1.1130129033407155E-2</v>
      </c>
      <c r="H97" s="204">
        <f t="shared" ref="H97:H105" si="80">IF(G23=0,"",H23/G23-1)</f>
        <v>2.9212692281685992E-2</v>
      </c>
      <c r="I97" s="204">
        <f t="shared" ref="I97:I105" si="81">IF(H23=0,"",I23/H23-1)</f>
        <v>2.3379727976193143E-2</v>
      </c>
      <c r="J97" s="204">
        <f t="shared" ref="J97:J105" si="82">IF(I23=0,"",J23/I23-1)</f>
        <v>3.7661598320364975E-2</v>
      </c>
      <c r="K97" s="204">
        <f t="shared" ref="K97:K105" si="83">IF(J23=0,"",K23/J23-1)</f>
        <v>3.8646760427482274E-2</v>
      </c>
      <c r="L97" s="204">
        <f t="shared" ref="L97:L105" si="84">IF(K23=0,"",L23/K23-1)</f>
        <v>1.6332158169331645E-2</v>
      </c>
      <c r="M97" s="204">
        <f t="shared" ref="M97:M105" si="85">IF(L23=0,"",M23/L23-1)</f>
        <v>-4.1909058351911166E-2</v>
      </c>
      <c r="N97" s="204">
        <f t="shared" ref="N97:N105" si="86">IF(M23=0,"",N23/M23-1)</f>
        <v>1.9155666358879664E-2</v>
      </c>
      <c r="O97" s="204">
        <f t="shared" ref="O97:O105" si="87">IF(N23=0,"",O23/N23-1)</f>
        <v>3.265111815212407E-2</v>
      </c>
      <c r="P97" s="204">
        <f t="shared" ref="P97:P105" si="88">IF(O23=0,"",P23/O23-1)</f>
        <v>5.2816907461861184E-3</v>
      </c>
      <c r="Q97" s="204">
        <f t="shared" ref="Q97:Q105" si="89">IF(P23=0,"",Q23/P23-1)</f>
        <v>1.4312546374621871E-3</v>
      </c>
      <c r="R97" s="204">
        <f t="shared" ref="R97:R105" si="90">IF(Q23=0,"",R23/Q23-1)</f>
        <v>8.779591411757881E-3</v>
      </c>
      <c r="S97" s="204">
        <f t="shared" ref="S97:S105" si="91">IF(R23=0,"",S23/R23-1)</f>
        <v>9.3700837147621119E-3</v>
      </c>
    </row>
    <row r="98" spans="1:19" ht="22.5" x14ac:dyDescent="0.25">
      <c r="A98" s="194" t="s">
        <v>46</v>
      </c>
      <c r="B98" s="195"/>
      <c r="C98" s="195"/>
      <c r="D98" s="209"/>
      <c r="E98" s="209">
        <f t="shared" si="77"/>
        <v>2.6922589505217642E-2</v>
      </c>
      <c r="F98" s="209">
        <f t="shared" si="78"/>
        <v>-4.8385521910214502E-2</v>
      </c>
      <c r="G98" s="209">
        <f t="shared" si="79"/>
        <v>-3.6207972999562243E-2</v>
      </c>
      <c r="H98" s="209">
        <f t="shared" si="80"/>
        <v>2.1015750120470633E-2</v>
      </c>
      <c r="I98" s="209">
        <f t="shared" si="81"/>
        <v>-0.12450628959892118</v>
      </c>
      <c r="J98" s="209">
        <f t="shared" si="82"/>
        <v>6.9431665752471838E-2</v>
      </c>
      <c r="K98" s="209">
        <f t="shared" si="83"/>
        <v>0.12835941843194587</v>
      </c>
      <c r="L98" s="209">
        <f t="shared" si="84"/>
        <v>-3.7154198241204472E-2</v>
      </c>
      <c r="M98" s="209">
        <f t="shared" si="85"/>
        <v>-0.1793641008329484</v>
      </c>
      <c r="N98" s="209">
        <f t="shared" si="86"/>
        <v>0.1264190355099446</v>
      </c>
      <c r="O98" s="209">
        <f t="shared" si="87"/>
        <v>0.14192660881784191</v>
      </c>
      <c r="P98" s="209">
        <f t="shared" si="88"/>
        <v>-3.1429584527078558E-2</v>
      </c>
      <c r="Q98" s="209">
        <f t="shared" si="89"/>
        <v>-6.9524808132632843E-2</v>
      </c>
      <c r="R98" s="209">
        <f t="shared" si="90"/>
        <v>-3.5655560971847522E-2</v>
      </c>
      <c r="S98" s="209">
        <f t="shared" si="91"/>
        <v>-6.5610666820968833E-2</v>
      </c>
    </row>
    <row r="99" spans="1:19" x14ac:dyDescent="0.25">
      <c r="A99" s="194" t="s">
        <v>69</v>
      </c>
      <c r="B99" s="195"/>
      <c r="C99" s="195"/>
      <c r="D99" s="209"/>
      <c r="E99" s="209">
        <f t="shared" si="77"/>
        <v>9.8289513291454966E-2</v>
      </c>
      <c r="F99" s="209">
        <f t="shared" si="78"/>
        <v>1.0680463798458772E-2</v>
      </c>
      <c r="G99" s="209">
        <f t="shared" si="79"/>
        <v>9.089629984365688E-3</v>
      </c>
      <c r="H99" s="209">
        <f t="shared" si="80"/>
        <v>9.314632198721795E-2</v>
      </c>
      <c r="I99" s="209">
        <f t="shared" si="81"/>
        <v>6.0174048804539026E-2</v>
      </c>
      <c r="J99" s="209">
        <f t="shared" si="82"/>
        <v>4.8507025795922143E-2</v>
      </c>
      <c r="K99" s="209">
        <f t="shared" si="83"/>
        <v>-8.8706464841375121E-2</v>
      </c>
      <c r="L99" s="209">
        <f t="shared" si="84"/>
        <v>0.34216114494378713</v>
      </c>
      <c r="M99" s="209">
        <f t="shared" si="85"/>
        <v>-0.21548432217430036</v>
      </c>
      <c r="N99" s="209">
        <f t="shared" si="86"/>
        <v>8.6061855746858873E-2</v>
      </c>
      <c r="O99" s="209">
        <f t="shared" si="87"/>
        <v>0.25460335733282125</v>
      </c>
      <c r="P99" s="209">
        <f t="shared" si="88"/>
        <v>-1.1870470298998237E-2</v>
      </c>
      <c r="Q99" s="209">
        <f t="shared" si="89"/>
        <v>-3.7998582686840976E-2</v>
      </c>
      <c r="R99" s="209">
        <f t="shared" si="90"/>
        <v>-7.3620022005583596E-2</v>
      </c>
      <c r="S99" s="209">
        <f t="shared" si="91"/>
        <v>-0.19162810932114693</v>
      </c>
    </row>
    <row r="100" spans="1:19" x14ac:dyDescent="0.25">
      <c r="A100" s="194" t="s">
        <v>159</v>
      </c>
      <c r="B100" s="195"/>
      <c r="C100" s="195"/>
      <c r="D100" s="209"/>
      <c r="E100" s="209">
        <f t="shared" si="77"/>
        <v>1.611513905384343E-2</v>
      </c>
      <c r="F100" s="209">
        <f t="shared" si="78"/>
        <v>3.039310194811673E-2</v>
      </c>
      <c r="G100" s="209">
        <f t="shared" si="79"/>
        <v>1.2209223226387067E-2</v>
      </c>
      <c r="H100" s="209">
        <f t="shared" si="80"/>
        <v>3.0405214095858168E-2</v>
      </c>
      <c r="I100" s="209">
        <f t="shared" si="81"/>
        <v>3.0207084874037449E-2</v>
      </c>
      <c r="J100" s="209">
        <f t="shared" si="82"/>
        <v>3.5291762891410006E-2</v>
      </c>
      <c r="K100" s="209">
        <f t="shared" si="83"/>
        <v>3.3548422850211645E-2</v>
      </c>
      <c r="L100" s="209">
        <f t="shared" si="84"/>
        <v>2.7948792677496392E-2</v>
      </c>
      <c r="M100" s="209">
        <f t="shared" si="85"/>
        <v>-2.2142367112615857E-2</v>
      </c>
      <c r="N100" s="209">
        <f t="shared" si="86"/>
        <v>2.3720380083502191E-2</v>
      </c>
      <c r="O100" s="209">
        <f t="shared" si="87"/>
        <v>3.1590240380214185E-2</v>
      </c>
      <c r="P100" s="209">
        <f t="shared" si="88"/>
        <v>4.0339098021291431E-3</v>
      </c>
      <c r="Q100" s="209">
        <f t="shared" si="89"/>
        <v>5.6598043087621175E-3</v>
      </c>
      <c r="R100" s="209">
        <f t="shared" si="90"/>
        <v>1.2700381551525419E-2</v>
      </c>
      <c r="S100" s="209">
        <f t="shared" si="91"/>
        <v>1.4646720858150664E-2</v>
      </c>
    </row>
    <row r="101" spans="1:19" x14ac:dyDescent="0.25">
      <c r="A101" s="179" t="s">
        <v>161</v>
      </c>
      <c r="B101" s="172"/>
      <c r="C101" s="172"/>
      <c r="D101" s="206"/>
      <c r="E101" s="206">
        <f t="shared" si="77"/>
        <v>8.1138294614673256E-3</v>
      </c>
      <c r="F101" s="206">
        <f t="shared" si="78"/>
        <v>2.6666067727850074E-2</v>
      </c>
      <c r="G101" s="206">
        <f t="shared" si="79"/>
        <v>1.6833384737248824E-2</v>
      </c>
      <c r="H101" s="206">
        <f t="shared" si="80"/>
        <v>2.4443099272613233E-2</v>
      </c>
      <c r="I101" s="206">
        <f t="shared" si="81"/>
        <v>1.8382270856631022E-2</v>
      </c>
      <c r="J101" s="206">
        <f t="shared" si="82"/>
        <v>2.8428726864700771E-2</v>
      </c>
      <c r="K101" s="206">
        <f t="shared" si="83"/>
        <v>2.36450177648726E-2</v>
      </c>
      <c r="L101" s="206">
        <f t="shared" si="84"/>
        <v>3.7692528163894012E-2</v>
      </c>
      <c r="M101" s="206">
        <f t="shared" si="85"/>
        <v>5.4150515249995479E-3</v>
      </c>
      <c r="N101" s="206">
        <f t="shared" si="86"/>
        <v>1.4280024466051922E-2</v>
      </c>
      <c r="O101" s="206">
        <f t="shared" si="87"/>
        <v>1.494521685696637E-2</v>
      </c>
      <c r="P101" s="206">
        <f t="shared" si="88"/>
        <v>1.038868325204545E-2</v>
      </c>
      <c r="Q101" s="206">
        <f t="shared" si="89"/>
        <v>5.9236095170320802E-3</v>
      </c>
      <c r="R101" s="206">
        <f t="shared" si="90"/>
        <v>1.2249717152514661E-2</v>
      </c>
      <c r="S101" s="206">
        <f t="shared" si="91"/>
        <v>1.792731517939905E-2</v>
      </c>
    </row>
    <row r="102" spans="1:19" x14ac:dyDescent="0.25">
      <c r="A102" s="179" t="s">
        <v>163</v>
      </c>
      <c r="B102" s="141"/>
      <c r="C102" s="141"/>
      <c r="D102" s="206"/>
      <c r="E102" s="206">
        <f t="shared" si="77"/>
        <v>3.046690351861514E-2</v>
      </c>
      <c r="F102" s="206">
        <f t="shared" si="78"/>
        <v>4.0849372216368973E-2</v>
      </c>
      <c r="G102" s="206">
        <f t="shared" si="79"/>
        <v>1.4973680019040536E-2</v>
      </c>
      <c r="H102" s="206">
        <f t="shared" si="80"/>
        <v>3.9067018310326329E-2</v>
      </c>
      <c r="I102" s="206">
        <f t="shared" si="81"/>
        <v>4.6969869069343861E-2</v>
      </c>
      <c r="J102" s="206">
        <f t="shared" si="82"/>
        <v>4.2114452748869713E-2</v>
      </c>
      <c r="K102" s="206">
        <f t="shared" si="83"/>
        <v>3.7666917682448675E-2</v>
      </c>
      <c r="L102" s="206">
        <f t="shared" si="84"/>
        <v>2.3654812015858839E-2</v>
      </c>
      <c r="M102" s="206">
        <f t="shared" si="85"/>
        <v>-4.386155254818469E-2</v>
      </c>
      <c r="N102" s="206">
        <f t="shared" si="86"/>
        <v>1.7555923746951363E-2</v>
      </c>
      <c r="O102" s="206">
        <f t="shared" si="87"/>
        <v>4.670339313083316E-2</v>
      </c>
      <c r="P102" s="206">
        <f t="shared" si="88"/>
        <v>2.6517106373444843E-3</v>
      </c>
      <c r="Q102" s="206">
        <f t="shared" si="89"/>
        <v>2.7231125914726428E-2</v>
      </c>
      <c r="R102" s="206">
        <f t="shared" si="90"/>
        <v>1.2997885299627976E-2</v>
      </c>
      <c r="S102" s="206">
        <f t="shared" si="91"/>
        <v>1.4386135913333709E-2</v>
      </c>
    </row>
    <row r="103" spans="1:19" x14ac:dyDescent="0.25">
      <c r="A103" s="179" t="s">
        <v>165</v>
      </c>
      <c r="B103" s="141"/>
      <c r="C103" s="141"/>
      <c r="D103" s="206"/>
      <c r="E103" s="206">
        <f t="shared" si="77"/>
        <v>6.7833860048278627E-3</v>
      </c>
      <c r="F103" s="206">
        <f t="shared" si="78"/>
        <v>1.9037601448681052E-2</v>
      </c>
      <c r="G103" s="206">
        <f t="shared" si="79"/>
        <v>-2.018236991513267E-3</v>
      </c>
      <c r="H103" s="206">
        <f t="shared" si="80"/>
        <v>2.637247704855894E-2</v>
      </c>
      <c r="I103" s="206">
        <f t="shared" si="81"/>
        <v>2.2552258082839893E-2</v>
      </c>
      <c r="J103" s="206">
        <f t="shared" si="82"/>
        <v>3.595158826559075E-2</v>
      </c>
      <c r="K103" s="206">
        <f t="shared" si="83"/>
        <v>4.5335392774134897E-2</v>
      </c>
      <c r="L103" s="206">
        <f t="shared" si="84"/>
        <v>1.7162853385557231E-2</v>
      </c>
      <c r="M103" s="206">
        <f t="shared" si="85"/>
        <v>-3.5058036811928872E-2</v>
      </c>
      <c r="N103" s="206">
        <f t="shared" si="86"/>
        <v>5.5150685233305685E-2</v>
      </c>
      <c r="O103" s="206">
        <f t="shared" si="87"/>
        <v>3.6883964814693249E-2</v>
      </c>
      <c r="P103" s="206">
        <f t="shared" si="88"/>
        <v>-5.8074578213102024E-3</v>
      </c>
      <c r="Q103" s="206">
        <f t="shared" si="89"/>
        <v>-3.547039955698128E-2</v>
      </c>
      <c r="R103" s="206">
        <f t="shared" si="90"/>
        <v>1.303760720399616E-2</v>
      </c>
      <c r="S103" s="206">
        <f t="shared" si="91"/>
        <v>8.3778850093128021E-3</v>
      </c>
    </row>
    <row r="104" spans="1:19" x14ac:dyDescent="0.25">
      <c r="A104" s="194" t="s">
        <v>167</v>
      </c>
      <c r="B104" s="195"/>
      <c r="C104" s="195"/>
      <c r="D104" s="209"/>
      <c r="E104" s="209">
        <f t="shared" si="77"/>
        <v>7.0521188739085527E-3</v>
      </c>
      <c r="F104" s="209">
        <f t="shared" si="78"/>
        <v>-5.4611619908662368E-2</v>
      </c>
      <c r="G104" s="209">
        <f t="shared" si="79"/>
        <v>2.154156216850267E-2</v>
      </c>
      <c r="H104" s="209">
        <f t="shared" si="80"/>
        <v>4.1493144991238351E-2</v>
      </c>
      <c r="I104" s="209">
        <f t="shared" si="81"/>
        <v>-2.6890464575334727E-2</v>
      </c>
      <c r="J104" s="209">
        <f t="shared" si="82"/>
        <v>-1.4906057671096873E-2</v>
      </c>
      <c r="K104" s="209">
        <f t="shared" si="83"/>
        <v>-7.2175700541667887E-3</v>
      </c>
      <c r="L104" s="209">
        <f t="shared" si="84"/>
        <v>2.1228572047531369E-2</v>
      </c>
      <c r="M104" s="209">
        <f t="shared" si="85"/>
        <v>-7.3184379522805987E-4</v>
      </c>
      <c r="N104" s="209">
        <f t="shared" si="86"/>
        <v>-7.8151270506969239E-2</v>
      </c>
      <c r="O104" s="209">
        <f t="shared" si="87"/>
        <v>-4.121365615891015E-2</v>
      </c>
      <c r="P104" s="209">
        <f t="shared" si="88"/>
        <v>2.825302344042746E-2</v>
      </c>
      <c r="Q104" s="209">
        <f t="shared" si="89"/>
        <v>-7.9484710706263506E-3</v>
      </c>
      <c r="R104" s="209">
        <f t="shared" si="90"/>
        <v>-8.5770112525430875E-2</v>
      </c>
      <c r="S104" s="209">
        <f t="shared" si="91"/>
        <v>6.5016874435239735E-3</v>
      </c>
    </row>
    <row r="105" spans="1:19" x14ac:dyDescent="0.25">
      <c r="A105" s="194" t="s">
        <v>50</v>
      </c>
      <c r="B105" s="195"/>
      <c r="C105" s="195"/>
      <c r="D105" s="209"/>
      <c r="E105" s="209">
        <f t="shared" si="77"/>
        <v>-4.0380442173393316E-2</v>
      </c>
      <c r="F105" s="209">
        <f t="shared" si="78"/>
        <v>-1.2801222215153008E-3</v>
      </c>
      <c r="G105" s="209">
        <f t="shared" si="79"/>
        <v>5.3879220902910641E-2</v>
      </c>
      <c r="H105" s="209">
        <f t="shared" si="80"/>
        <v>2.0901714526705195E-2</v>
      </c>
      <c r="I105" s="209">
        <f t="shared" si="81"/>
        <v>-6.4525898086541522E-3</v>
      </c>
      <c r="J105" s="209">
        <f t="shared" si="82"/>
        <v>-9.3374446820015944E-4</v>
      </c>
      <c r="K105" s="209">
        <f t="shared" si="83"/>
        <v>5.8065105789534943E-2</v>
      </c>
      <c r="L105" s="209">
        <f t="shared" si="84"/>
        <v>2.358841680010193E-2</v>
      </c>
      <c r="M105" s="209">
        <f t="shared" si="85"/>
        <v>-5.8895778059390058E-2</v>
      </c>
      <c r="N105" s="209">
        <f t="shared" si="86"/>
        <v>-2.6710152718107394E-2</v>
      </c>
      <c r="O105" s="209">
        <f t="shared" si="87"/>
        <v>5.2561374312476428E-3</v>
      </c>
      <c r="P105" s="209">
        <f t="shared" si="88"/>
        <v>1.0876409850836488E-2</v>
      </c>
      <c r="Q105" s="209">
        <f t="shared" si="89"/>
        <v>1.2048688116629291E-2</v>
      </c>
      <c r="R105" s="209">
        <f t="shared" si="90"/>
        <v>6.3702137316123952E-4</v>
      </c>
      <c r="S105" s="209">
        <f t="shared" si="91"/>
        <v>-6.3523365758036965E-3</v>
      </c>
    </row>
    <row r="106" spans="1:19" x14ac:dyDescent="0.25">
      <c r="A106" s="194" t="s">
        <v>71</v>
      </c>
      <c r="B106" s="195"/>
      <c r="C106" s="195"/>
      <c r="D106" s="209"/>
      <c r="E106" s="209">
        <f t="shared" ref="E106" si="92">IF(D23=14,"",E32/D32-1)</f>
        <v>2.5646516761050231E-2</v>
      </c>
      <c r="F106" s="209">
        <f t="shared" ref="F106" si="93">IF(E23=14,"",F32/E32-1)</f>
        <v>-1.1095149990401065E-2</v>
      </c>
      <c r="G106" s="209">
        <f t="shared" ref="G106" si="94">IF(F23=14,"",G32/F32-1)</f>
        <v>-5.4944150484320664E-3</v>
      </c>
      <c r="H106" s="209">
        <f t="shared" ref="H106" si="95">IF(G23=14,"",H32/G32-1)</f>
        <v>2.5622078025716588E-2</v>
      </c>
      <c r="I106" s="209">
        <f t="shared" ref="I106" si="96">IF(H23=14,"",I32/H32-1)</f>
        <v>2.9408697919492743E-2</v>
      </c>
      <c r="J106" s="209">
        <f t="shared" ref="J106" si="97">IF(I23=14,"",J32/I32-1)</f>
        <v>6.5546676965635431E-2</v>
      </c>
      <c r="K106" s="209">
        <f t="shared" ref="K106" si="98">IF(J23=14,"",K32/J32-1)</f>
        <v>5.2292943806583114E-2</v>
      </c>
      <c r="L106" s="209">
        <f t="shared" ref="L106" si="99">IF(K23=14,"",L32/K32-1)</f>
        <v>-2.9884992327542381E-2</v>
      </c>
      <c r="M106" s="209">
        <f t="shared" ref="M106" si="100">IF(L23=14,"",M32/L32-1)</f>
        <v>-9.9034861990190404E-2</v>
      </c>
      <c r="N106" s="209">
        <f t="shared" ref="N106" si="101">IF(M23=14,"",N32/M32-1)</f>
        <v>2.2905777577053588E-2</v>
      </c>
      <c r="O106" s="209">
        <f t="shared" ref="O106" si="102">IF(N23=14,"",O32/N32-1)</f>
        <v>4.2182785455035621E-2</v>
      </c>
      <c r="P106" s="209">
        <f t="shared" ref="P106" si="103">IF(O23=14,"",P32/O32-1)</f>
        <v>9.336310436342421E-3</v>
      </c>
      <c r="Q106" s="209">
        <f t="shared" ref="Q106" si="104">IF(P23=14,"",Q32/P32-1)</f>
        <v>-1.0919495866261286E-2</v>
      </c>
      <c r="R106" s="209">
        <f t="shared" ref="R106" si="105">IF(Q23=14,"",R32/Q32-1)</f>
        <v>1.3234224703141173E-2</v>
      </c>
      <c r="S106" s="209">
        <f t="shared" ref="S106" si="106">IF(R23=14,"",S32/R32-1)</f>
        <v>4.9046858028338747E-3</v>
      </c>
    </row>
    <row r="107" spans="1:19" x14ac:dyDescent="0.25">
      <c r="A107" s="199" t="s">
        <v>171</v>
      </c>
      <c r="B107" s="200"/>
      <c r="C107" s="200"/>
      <c r="D107" s="210"/>
      <c r="E107" s="210">
        <f t="shared" ref="E107:E108" si="107">IF(D33=0,"",E33/D33-1)</f>
        <v>8.9014223715478735E-2</v>
      </c>
      <c r="F107" s="210">
        <f t="shared" ref="F107:F108" si="108">IF(E33=0,"",F33/E33-1)</f>
        <v>-0.12671420958623347</v>
      </c>
      <c r="G107" s="210">
        <f t="shared" ref="G107:G108" si="109">IF(F33=0,"",G33/F33-1)</f>
        <v>2.7446357703277302E-2</v>
      </c>
      <c r="H107" s="210">
        <f t="shared" ref="H107:H108" si="110">IF(G33=0,"",H33/G33-1)</f>
        <v>0.14933405203533479</v>
      </c>
      <c r="I107" s="210">
        <f t="shared" ref="I107:I108" si="111">IF(H33=0,"",I33/H33-1)</f>
        <v>0.1901614478589817</v>
      </c>
      <c r="J107" s="210">
        <f t="shared" ref="J107:J108" si="112">IF(I33=0,"",J33/I33-1)</f>
        <v>4.4409266724170227E-2</v>
      </c>
      <c r="K107" s="210">
        <f t="shared" ref="K107:K108" si="113">IF(J33=0,"",K33/J33-1)</f>
        <v>7.6742204259711677E-2</v>
      </c>
      <c r="L107" s="210">
        <f t="shared" ref="L107:L108" si="114">IF(K33=0,"",L33/K33-1)</f>
        <v>2.6737893844530625E-4</v>
      </c>
      <c r="M107" s="210">
        <f t="shared" ref="M107:M108" si="115">IF(L33=0,"",M33/L33-1)</f>
        <v>-0.26573843109024731</v>
      </c>
      <c r="N107" s="210">
        <f t="shared" ref="N107:N108" si="116">IF(M33=0,"",N33/M33-1)</f>
        <v>0.11642764064485922</v>
      </c>
      <c r="O107" s="210">
        <f t="shared" ref="O107:O108" si="117">IF(N33=0,"",O33/N33-1)</f>
        <v>4.4581265646832957E-2</v>
      </c>
      <c r="P107" s="210">
        <f t="shared" ref="P107:P108" si="118">IF(O33=0,"",P33/O33-1)</f>
        <v>3.1344323574191923E-2</v>
      </c>
      <c r="Q107" s="210">
        <f t="shared" ref="Q107:Q108" si="119">IF(P33=0,"",Q33/P33-1)</f>
        <v>-9.6410222996734296E-2</v>
      </c>
      <c r="R107" s="210">
        <f t="shared" ref="R107:R108" si="120">IF(Q33=0,"",R33/Q33-1)</f>
        <v>4.4116603495187201E-2</v>
      </c>
      <c r="S107" s="210">
        <f t="shared" ref="S107:S108" si="121">IF(R33=0,"",S33/R33-1)</f>
        <v>4.8553008263150232E-2</v>
      </c>
    </row>
    <row r="108" spans="1:19" x14ac:dyDescent="0.25">
      <c r="A108" s="211" t="s">
        <v>8</v>
      </c>
      <c r="B108" s="140"/>
      <c r="C108" s="140"/>
      <c r="D108" s="204"/>
      <c r="E108" s="204">
        <f t="shared" si="107"/>
        <v>8.9014223715478735E-2</v>
      </c>
      <c r="F108" s="204">
        <f t="shared" si="108"/>
        <v>-0.12671420958623325</v>
      </c>
      <c r="G108" s="204">
        <f t="shared" si="109"/>
        <v>2.7446357703277302E-2</v>
      </c>
      <c r="H108" s="204">
        <f t="shared" si="110"/>
        <v>0.14933405203533479</v>
      </c>
      <c r="I108" s="204">
        <f t="shared" si="111"/>
        <v>0.19016144785898148</v>
      </c>
      <c r="J108" s="204">
        <f t="shared" si="112"/>
        <v>4.4409266724170227E-2</v>
      </c>
      <c r="K108" s="204">
        <f t="shared" si="113"/>
        <v>7.6742204259711899E-2</v>
      </c>
      <c r="L108" s="204">
        <f t="shared" si="114"/>
        <v>2.673789384450842E-4</v>
      </c>
      <c r="M108" s="204">
        <f t="shared" si="115"/>
        <v>-0.26642725944215739</v>
      </c>
      <c r="N108" s="204">
        <f t="shared" si="116"/>
        <v>-8.3054539454604503E-3</v>
      </c>
      <c r="O108" s="204">
        <f t="shared" si="117"/>
        <v>6.1020435516221827E-2</v>
      </c>
      <c r="P108" s="204">
        <f t="shared" si="118"/>
        <v>3.5162365410695839E-2</v>
      </c>
      <c r="Q108" s="204">
        <f t="shared" si="119"/>
        <v>-7.2116518402880136E-2</v>
      </c>
      <c r="R108" s="204">
        <f t="shared" si="120"/>
        <v>1.4512257796350569E-2</v>
      </c>
      <c r="S108" s="204">
        <f t="shared" si="121"/>
        <v>6.885845959052217E-2</v>
      </c>
    </row>
    <row r="109" spans="1:19" x14ac:dyDescent="0.25">
      <c r="A109" s="211" t="s">
        <v>183</v>
      </c>
      <c r="B109" s="140"/>
      <c r="C109" s="140"/>
      <c r="D109" s="204"/>
      <c r="E109" s="204">
        <f t="shared" ref="E109" si="122">IF(D37=0,"",E37/D37-1)</f>
        <v>8.9014223715479179E-2</v>
      </c>
      <c r="F109" s="204">
        <f t="shared" ref="F109" si="123">IF(E37=0,"",F37/E37-1)</f>
        <v>-0.12671420958623392</v>
      </c>
      <c r="G109" s="204">
        <f t="shared" ref="G109" si="124">IF(F37=0,"",G37/F37-1)</f>
        <v>2.7446357703277302E-2</v>
      </c>
      <c r="H109" s="204">
        <f t="shared" ref="H109" si="125">IF(G37=0,"",H37/G37-1)</f>
        <v>0.14933405203533479</v>
      </c>
      <c r="I109" s="204">
        <f t="shared" ref="I109" si="126">IF(H37=0,"",I37/H37-1)</f>
        <v>0.19016144785898215</v>
      </c>
      <c r="J109" s="204">
        <f t="shared" ref="J109" si="127">IF(I37=0,"",J37/I37-1)</f>
        <v>4.4409266724170005E-2</v>
      </c>
      <c r="K109" s="204">
        <f t="shared" ref="K109" si="128">IF(J37=0,"",K37/J37-1)</f>
        <v>7.6742204259711455E-2</v>
      </c>
      <c r="L109" s="204">
        <f t="shared" ref="L109" si="129">IF(K37=0,"",L37/K37-1)</f>
        <v>2.6737893844530625E-4</v>
      </c>
      <c r="M109" s="204">
        <f t="shared" ref="M109" si="130">IF(L37=0,"",M37/L37-1)</f>
        <v>-0.26363118921402606</v>
      </c>
      <c r="N109" s="204">
        <f t="shared" ref="N109" si="131">IF(M37=0,"",N37/M37-1)</f>
        <v>0.49655827499413974</v>
      </c>
      <c r="O109" s="204">
        <f t="shared" ref="O109" si="132">IF(N37=0,"",O37/N37-1)</f>
        <v>1.1383003615884846E-2</v>
      </c>
      <c r="P109" s="204">
        <f t="shared" ref="P109" si="133">IF(O37=0,"",P37/O37-1)</f>
        <v>2.325552080945692E-2</v>
      </c>
      <c r="Q109" s="204">
        <f t="shared" ref="Q109" si="134">IF(P37=0,"",Q37/P37-1)</f>
        <v>-0.14847711891054827</v>
      </c>
      <c r="R109" s="204">
        <f t="shared" ref="R109" si="135">IF(Q37=0,"",R37/Q37-1)</f>
        <v>0.11325519515200444</v>
      </c>
      <c r="S109" s="204">
        <f t="shared" ref="S109" si="136">IF(R37=0,"",S37/R37-1)</f>
        <v>5.3374351344446236E-3</v>
      </c>
    </row>
    <row r="110" spans="1:19" x14ac:dyDescent="0.25">
      <c r="A110" s="179" t="s">
        <v>7</v>
      </c>
      <c r="B110" s="140"/>
      <c r="C110" s="140"/>
      <c r="D110" s="204"/>
      <c r="E110" s="204">
        <f t="shared" ref="E110:E111" si="137">IF(D43=0,"",E43/D43-1)</f>
        <v>4.7420385753071503E-2</v>
      </c>
      <c r="F110" s="204">
        <f t="shared" ref="F110:F111" si="138">IF(E43=0,"",F43/E43-1)</f>
        <v>-5.6380899095218928E-2</v>
      </c>
      <c r="G110" s="204">
        <f t="shared" ref="G110:G111" si="139">IF(F43=0,"",G43/F43-1)</f>
        <v>3.5832087343862007E-2</v>
      </c>
      <c r="H110" s="204">
        <f t="shared" ref="H110:H111" si="140">IF(G43=0,"",H43/G43-1)</f>
        <v>-4.3872316135963985E-2</v>
      </c>
      <c r="I110" s="204">
        <f t="shared" ref="I110:I111" si="141">IF(H43=0,"",I43/H43-1)</f>
        <v>0.11936545347646366</v>
      </c>
      <c r="J110" s="204">
        <f t="shared" ref="J110:J111" si="142">IF(I43=0,"",J43/I43-1)</f>
        <v>8.2109774659333779E-2</v>
      </c>
      <c r="K110" s="204">
        <f t="shared" ref="K110:K111" si="143">IF(J43=0,"",K43/J43-1)</f>
        <v>0.10089661280540563</v>
      </c>
      <c r="L110" s="204">
        <f t="shared" ref="L110:L111" si="144">IF(K43=0,"",L43/K43-1)</f>
        <v>-0.11905236553842813</v>
      </c>
      <c r="M110" s="204">
        <f t="shared" ref="M110:M111" si="145">IF(L43=0,"",M43/L43-1)</f>
        <v>2.7189217996726356E-2</v>
      </c>
      <c r="N110" s="204">
        <f t="shared" ref="N110:N111" si="146">IF(M43=0,"",N43/M43-1)</f>
        <v>1.9949192457808795E-2</v>
      </c>
      <c r="O110" s="204">
        <f t="shared" ref="O110:O111" si="147">IF(N43=0,"",O43/N43-1)</f>
        <v>5.5759675325806279E-2</v>
      </c>
      <c r="P110" s="204">
        <f t="shared" ref="P110:P111" si="148">IF(O43=0,"",P43/O43-1)</f>
        <v>-6.5491570755522255E-2</v>
      </c>
      <c r="Q110" s="204">
        <f t="shared" ref="Q110:Q111" si="149">IF(P43=0,"",Q43/P43-1)</f>
        <v>6.6430365922552026E-2</v>
      </c>
      <c r="R110" s="204">
        <f t="shared" ref="R110:R111" si="150">IF(Q43=0,"",R43/Q43-1)</f>
        <v>7.8143458168801416E-2</v>
      </c>
      <c r="S110" s="204">
        <f t="shared" ref="S110:S111" si="151">IF(R43=0,"",S43/R43-1)</f>
        <v>4.991787404455339E-2</v>
      </c>
    </row>
    <row r="111" spans="1:19" ht="22.5" x14ac:dyDescent="0.25">
      <c r="A111" s="211" t="s">
        <v>26</v>
      </c>
      <c r="B111" s="140"/>
      <c r="C111" s="140"/>
      <c r="D111" s="204"/>
      <c r="E111" s="204">
        <f t="shared" si="137"/>
        <v>0.16062663159429258</v>
      </c>
      <c r="F111" s="204">
        <f t="shared" si="138"/>
        <v>-0.106715460294183</v>
      </c>
      <c r="G111" s="204">
        <f t="shared" si="139"/>
        <v>1.5590409630708457E-2</v>
      </c>
      <c r="H111" s="204">
        <f t="shared" si="140"/>
        <v>-1.1283870683351793E-2</v>
      </c>
      <c r="I111" s="204">
        <f t="shared" si="141"/>
        <v>-9.6748167824747267E-3</v>
      </c>
      <c r="J111" s="204">
        <f t="shared" si="142"/>
        <v>0.16383037097286923</v>
      </c>
      <c r="K111" s="204">
        <f t="shared" si="143"/>
        <v>4.1320675046090605E-2</v>
      </c>
      <c r="L111" s="204">
        <f t="shared" si="144"/>
        <v>-4.6230174312687056E-2</v>
      </c>
      <c r="M111" s="204">
        <f t="shared" si="145"/>
        <v>-6.1390863506574855E-2</v>
      </c>
      <c r="N111" s="204">
        <f t="shared" si="146"/>
        <v>7.3681370091895904E-3</v>
      </c>
      <c r="O111" s="204">
        <f t="shared" si="147"/>
        <v>8.108388710692882E-2</v>
      </c>
      <c r="P111" s="204">
        <f t="shared" si="148"/>
        <v>-0.15090952119264156</v>
      </c>
      <c r="Q111" s="204">
        <f t="shared" si="149"/>
        <v>0.15284329735435165</v>
      </c>
      <c r="R111" s="204">
        <f t="shared" si="150"/>
        <v>9.2577187782769244E-2</v>
      </c>
      <c r="S111" s="204">
        <f t="shared" si="151"/>
        <v>0.12712325404454727</v>
      </c>
    </row>
    <row r="112" spans="1:19" ht="22.5" x14ac:dyDescent="0.25">
      <c r="A112" s="211" t="s">
        <v>16</v>
      </c>
      <c r="B112" s="140"/>
      <c r="C112" s="140"/>
      <c r="D112" s="204"/>
      <c r="E112" s="204">
        <f t="shared" ref="E112:E113" si="152">IF(D47=0,"",E47/D47-1)</f>
        <v>-9.4278566573278932E-2</v>
      </c>
      <c r="F112" s="204">
        <f t="shared" ref="F112:F113" si="153">IF(E47=0,"",F47/E47-1)</f>
        <v>2.4353835892121811E-2</v>
      </c>
      <c r="G112" s="204">
        <f t="shared" ref="G112:G113" si="154">IF(F47=0,"",G47/F47-1)</f>
        <v>6.4144733573777923E-2</v>
      </c>
      <c r="H112" s="204">
        <f t="shared" ref="H112:H113" si="155">IF(G47=0,"",H47/G47-1)</f>
        <v>-8.7374943958925866E-2</v>
      </c>
      <c r="I112" s="204">
        <f t="shared" ref="I112:I113" si="156">IF(H47=0,"",I47/H47-1)</f>
        <v>0.30598466173429806</v>
      </c>
      <c r="J112" s="204">
        <f t="shared" ref="J112:J113" si="157">IF(I47=0,"",J47/I47-1)</f>
        <v>-7.5096914263516057E-3</v>
      </c>
      <c r="K112" s="204">
        <f t="shared" ref="K112:K113" si="158">IF(J47=0,"",K47/J47-1)</f>
        <v>0.17751008120366407</v>
      </c>
      <c r="L112" s="204">
        <f t="shared" ref="L112:L113" si="159">IF(K47=0,"",L47/K47-1)</f>
        <v>-0.20186904944358453</v>
      </c>
      <c r="M112" s="204">
        <f t="shared" ref="M112:M113" si="160">IF(L47=0,"",M47/L47-1)</f>
        <v>0.14757067505843025</v>
      </c>
      <c r="N112" s="204">
        <f t="shared" ref="N112:N113" si="161">IF(M47=0,"",N47/M47-1)</f>
        <v>3.3933659895531099E-2</v>
      </c>
      <c r="O112" s="204">
        <f t="shared" ref="O112:O113" si="162">IF(N47=0,"",O47/N47-1)</f>
        <v>2.8333810678811355E-2</v>
      </c>
      <c r="P112" s="204">
        <f t="shared" ref="P112:P113" si="163">IF(O47=0,"",P47/O47-1)</f>
        <v>3.1760491033167915E-2</v>
      </c>
      <c r="Q112" s="204">
        <f t="shared" ref="Q112:Q113" si="164">IF(P47=0,"",Q47/P47-1)</f>
        <v>-1.4535783653696011E-2</v>
      </c>
      <c r="R112" s="204">
        <f t="shared" ref="R112:R113" si="165">IF(Q47=0,"",R47/Q47-1)</f>
        <v>6.2322501772166694E-2</v>
      </c>
      <c r="S112" s="204">
        <f t="shared" ref="S112:S113" si="166">IF(R47=0,"",S47/R47-1)</f>
        <v>-3.7117836847988861E-2</v>
      </c>
    </row>
    <row r="113" spans="1:19" ht="22.5" x14ac:dyDescent="0.25">
      <c r="A113" s="179" t="s">
        <v>6</v>
      </c>
      <c r="B113" s="140"/>
      <c r="C113" s="140"/>
      <c r="D113" s="204"/>
      <c r="E113" s="204">
        <f t="shared" si="152"/>
        <v>-1.4974465333149056E-2</v>
      </c>
      <c r="F113" s="204">
        <f t="shared" si="153"/>
        <v>-1.3257337880755116E-2</v>
      </c>
      <c r="G113" s="204">
        <f t="shared" si="154"/>
        <v>3.4098018640110972E-2</v>
      </c>
      <c r="H113" s="204">
        <f t="shared" si="155"/>
        <v>9.6806824672388547E-3</v>
      </c>
      <c r="I113" s="204">
        <f t="shared" si="156"/>
        <v>3.0742995159462438E-2</v>
      </c>
      <c r="J113" s="204">
        <f t="shared" si="157"/>
        <v>3.3830509937587072E-2</v>
      </c>
      <c r="K113" s="204">
        <f t="shared" si="158"/>
        <v>3.2873170327348378E-2</v>
      </c>
      <c r="L113" s="204">
        <f t="shared" si="159"/>
        <v>-0.10485045550294214</v>
      </c>
      <c r="M113" s="204">
        <f t="shared" si="160"/>
        <v>-0.14475857891939214</v>
      </c>
      <c r="N113" s="204">
        <f t="shared" si="161"/>
        <v>4.0889675282783866E-2</v>
      </c>
      <c r="O113" s="204">
        <f t="shared" si="162"/>
        <v>-1.0456268543478364E-2</v>
      </c>
      <c r="P113" s="204">
        <f t="shared" si="163"/>
        <v>-3.0444479752434805E-2</v>
      </c>
      <c r="Q113" s="204">
        <f t="shared" si="164"/>
        <v>6.2995401981151833E-3</v>
      </c>
      <c r="R113" s="204">
        <f t="shared" si="165"/>
        <v>2.2440102821339236E-2</v>
      </c>
      <c r="S113" s="204">
        <f t="shared" si="166"/>
        <v>-4.2589955477598695E-2</v>
      </c>
    </row>
    <row r="114" spans="1:19" x14ac:dyDescent="0.25">
      <c r="A114" s="179" t="s">
        <v>5</v>
      </c>
      <c r="B114" s="140"/>
      <c r="C114" s="140"/>
      <c r="D114" s="204"/>
      <c r="E114" s="204">
        <f t="shared" ref="E114:E115" si="167">IF(D52=0,"",E52/D52-1)</f>
        <v>1.5904056885331475E-2</v>
      </c>
      <c r="F114" s="204">
        <f t="shared" ref="F114:F115" si="168">IF(E52=0,"",F52/E52-1)</f>
        <v>-4.1168721281608534E-2</v>
      </c>
      <c r="G114" s="204">
        <f t="shared" ref="G114:G115" si="169">IF(F52=0,"",G52/F52-1)</f>
        <v>-4.767013841951584E-2</v>
      </c>
      <c r="H114" s="204">
        <f t="shared" ref="H114:H115" si="170">IF(G52=0,"",H52/G52-1)</f>
        <v>-3.7803828364669334E-2</v>
      </c>
      <c r="I114" s="204">
        <f t="shared" ref="I114:I115" si="171">IF(H52=0,"",I52/H52-1)</f>
        <v>-3.8785336668321069E-2</v>
      </c>
      <c r="J114" s="204">
        <f t="shared" ref="J114:J115" si="172">IF(I52=0,"",J52/I52-1)</f>
        <v>6.7376363246633986E-3</v>
      </c>
      <c r="K114" s="204">
        <f t="shared" ref="K114:K115" si="173">IF(J52=0,"",K52/J52-1)</f>
        <v>-6.2355076929464515E-3</v>
      </c>
      <c r="L114" s="204">
        <f t="shared" ref="L114:L115" si="174">IF(K52=0,"",L52/K52-1)</f>
        <v>-5.8519550196020509E-2</v>
      </c>
      <c r="M114" s="204">
        <f t="shared" ref="M114:M115" si="175">IF(L52=0,"",M52/L52-1)</f>
        <v>-4.1878610202278232E-2</v>
      </c>
      <c r="N114" s="204">
        <f t="shared" ref="N114:N115" si="176">IF(M52=0,"",N52/M52-1)</f>
        <v>-6.8773498434385738E-3</v>
      </c>
      <c r="O114" s="204">
        <f t="shared" ref="O114:O115" si="177">IF(N52=0,"",O52/N52-1)</f>
        <v>-7.7765920153060053E-3</v>
      </c>
      <c r="P114" s="204">
        <f t="shared" ref="P114:P115" si="178">IF(O52=0,"",P52/O52-1)</f>
        <v>-1.2923189422416659E-2</v>
      </c>
      <c r="Q114" s="204">
        <f t="shared" ref="Q114:Q115" si="179">IF(P52=0,"",Q52/P52-1)</f>
        <v>-6.57802049835714E-2</v>
      </c>
      <c r="R114" s="204">
        <f t="shared" ref="R114:R115" si="180">IF(Q52=0,"",R52/Q52-1)</f>
        <v>4.2126851043389202E-3</v>
      </c>
      <c r="S114" s="204">
        <f t="shared" ref="S114:S115" si="181">IF(R52=0,"",S52/R52-1)</f>
        <v>-2.1673067656561629E-2</v>
      </c>
    </row>
    <row r="115" spans="1:19" x14ac:dyDescent="0.25">
      <c r="A115" s="211" t="s">
        <v>27</v>
      </c>
      <c r="B115" s="140"/>
      <c r="C115" s="140"/>
      <c r="D115" s="204"/>
      <c r="E115" s="204">
        <f t="shared" si="167"/>
        <v>6.850029518194134E-2</v>
      </c>
      <c r="F115" s="204">
        <f t="shared" si="168"/>
        <v>-5.4198614014239976E-2</v>
      </c>
      <c r="G115" s="204">
        <f t="shared" si="169"/>
        <v>-7.0384174947953793E-2</v>
      </c>
      <c r="H115" s="204">
        <f t="shared" si="170"/>
        <v>-3.1909007146588175E-2</v>
      </c>
      <c r="I115" s="204">
        <f t="shared" si="171"/>
        <v>-3.8728547896790033E-2</v>
      </c>
      <c r="J115" s="204">
        <f t="shared" si="172"/>
        <v>1.4545060817547917E-2</v>
      </c>
      <c r="K115" s="204">
        <f t="shared" si="173"/>
        <v>-4.502307669638661E-3</v>
      </c>
      <c r="L115" s="204">
        <f t="shared" si="174"/>
        <v>-0.10068451047178606</v>
      </c>
      <c r="M115" s="204">
        <f t="shared" si="175"/>
        <v>-3.9812614424837856E-3</v>
      </c>
      <c r="N115" s="204">
        <f t="shared" si="176"/>
        <v>1.9795537230172133E-2</v>
      </c>
      <c r="O115" s="204">
        <f t="shared" si="177"/>
        <v>8.1255828471171743E-3</v>
      </c>
      <c r="P115" s="204">
        <f t="shared" si="178"/>
        <v>6.5571877876275941E-3</v>
      </c>
      <c r="Q115" s="204">
        <f t="shared" si="179"/>
        <v>-4.6048711297658973E-2</v>
      </c>
      <c r="R115" s="204">
        <f t="shared" si="180"/>
        <v>4.2168064165824415E-2</v>
      </c>
      <c r="S115" s="204">
        <f t="shared" si="181"/>
        <v>-2.4541192504829334E-2</v>
      </c>
    </row>
    <row r="116" spans="1:19" ht="22.5" x14ac:dyDescent="0.25">
      <c r="A116" s="211" t="s">
        <v>21</v>
      </c>
      <c r="B116" s="140"/>
      <c r="C116" s="140"/>
      <c r="D116" s="204"/>
      <c r="E116" s="204">
        <f t="shared" ref="E116:E122" si="182">IF(D56=0,"",E56/D56-1)</f>
        <v>-5.510305516347247E-2</v>
      </c>
      <c r="F116" s="204">
        <f t="shared" ref="F116:F122" si="183">IF(E56=0,"",F56/E56-1)</f>
        <v>-2.1276732415578703E-2</v>
      </c>
      <c r="G116" s="204">
        <f t="shared" ref="G116:G122" si="184">IF(F56=0,"",G56/F56-1)</f>
        <v>-1.4160347361194203E-2</v>
      </c>
      <c r="H116" s="204">
        <f t="shared" ref="H116:H122" si="185">IF(G56=0,"",H56/G56-1)</f>
        <v>-4.6004421472318202E-2</v>
      </c>
      <c r="I116" s="204">
        <f t="shared" ref="I116:I122" si="186">IF(H56=0,"",I56/H56-1)</f>
        <v>-3.8865505751569107E-2</v>
      </c>
      <c r="J116" s="204">
        <f t="shared" ref="J116:J122" si="187">IF(I56=0,"",J56/I56-1)</f>
        <v>-4.2857268775750024E-3</v>
      </c>
      <c r="K116" s="204">
        <f t="shared" ref="K116:K122" si="188">IF(J56=0,"",K56/J56-1)</f>
        <v>-8.7289057613215704E-3</v>
      </c>
      <c r="L116" s="204">
        <f t="shared" ref="L116:L122" si="189">IF(K56=0,"",L56/K56-1)</f>
        <v>2.3980019061660141E-3</v>
      </c>
      <c r="M116" s="204">
        <f t="shared" ref="M116:M122" si="190">IF(L56=0,"",M56/L56-1)</f>
        <v>-9.100009182419988E-2</v>
      </c>
      <c r="N116" s="204">
        <f t="shared" ref="N116:N122" si="191">IF(M56=0,"",N56/M56-1)</f>
        <v>-4.4759648639338345E-2</v>
      </c>
      <c r="O116" s="204">
        <f t="shared" ref="O116:O122" si="192">IF(N56=0,"",O56/N56-1)</f>
        <v>-3.1888038827907583E-2</v>
      </c>
      <c r="P116" s="204">
        <f t="shared" ref="P116:P122" si="193">IF(O56=0,"",P56/O56-1)</f>
        <v>-4.368083997001948E-2</v>
      </c>
      <c r="Q116" s="204">
        <f t="shared" ref="Q116:Q122" si="194">IF(P56=0,"",Q56/P56-1)</f>
        <v>-9.857095547158401E-2</v>
      </c>
      <c r="R116" s="204">
        <f t="shared" ref="R116:R122" si="195">IF(Q56=0,"",R56/Q56-1)</f>
        <v>-6.2538561186084252E-2</v>
      </c>
      <c r="S116" s="204">
        <f t="shared" ref="S116:S122" si="196">IF(R56=0,"",S56/R56-1)</f>
        <v>-1.6065578458533625E-2</v>
      </c>
    </row>
    <row r="117" spans="1:19" ht="22.5" x14ac:dyDescent="0.25">
      <c r="A117" s="179" t="s">
        <v>4</v>
      </c>
      <c r="B117" s="140"/>
      <c r="C117" s="140"/>
      <c r="D117" s="204"/>
      <c r="E117" s="204">
        <f t="shared" si="182"/>
        <v>-1.0255227318053395E-2</v>
      </c>
      <c r="F117" s="204">
        <f t="shared" si="183"/>
        <v>2.0650076242385129E-2</v>
      </c>
      <c r="G117" s="204">
        <f t="shared" si="184"/>
        <v>2.6302651198390592E-2</v>
      </c>
      <c r="H117" s="204">
        <f t="shared" si="185"/>
        <v>3.1971586005314245E-2</v>
      </c>
      <c r="I117" s="204">
        <f t="shared" si="186"/>
        <v>-3.1030358210177744E-2</v>
      </c>
      <c r="J117" s="204">
        <f t="shared" si="187"/>
        <v>4.4494889631980783E-3</v>
      </c>
      <c r="K117" s="204">
        <f t="shared" si="188"/>
        <v>7.0726394771989831E-2</v>
      </c>
      <c r="L117" s="204">
        <f t="shared" si="189"/>
        <v>-5.7773918823735615E-2</v>
      </c>
      <c r="M117" s="204">
        <f t="shared" si="190"/>
        <v>3.4595891737278395E-2</v>
      </c>
      <c r="N117" s="204">
        <f t="shared" si="191"/>
        <v>1.2371485053423559E-2</v>
      </c>
      <c r="O117" s="204">
        <f t="shared" si="192"/>
        <v>-5.2107026891122232E-2</v>
      </c>
      <c r="P117" s="204">
        <f t="shared" si="193"/>
        <v>7.4745179710930865E-2</v>
      </c>
      <c r="Q117" s="204">
        <f t="shared" si="194"/>
        <v>-5.5902081619795152E-2</v>
      </c>
      <c r="R117" s="204">
        <f t="shared" si="195"/>
        <v>4.4919348842377804E-2</v>
      </c>
      <c r="S117" s="204">
        <f t="shared" si="196"/>
        <v>4.4446474485263288E-2</v>
      </c>
    </row>
    <row r="118" spans="1:19" x14ac:dyDescent="0.25">
      <c r="A118" s="179" t="s">
        <v>3</v>
      </c>
      <c r="B118" s="140"/>
      <c r="C118" s="140"/>
      <c r="D118" s="204"/>
      <c r="E118" s="204">
        <f t="shared" si="182"/>
        <v>6.2893400809069355E-2</v>
      </c>
      <c r="F118" s="204">
        <f t="shared" si="183"/>
        <v>7.4118438781229035E-2</v>
      </c>
      <c r="G118" s="204">
        <f t="shared" si="184"/>
        <v>4.2340815587158742E-2</v>
      </c>
      <c r="H118" s="204">
        <f t="shared" si="185"/>
        <v>4.4367938067016999E-2</v>
      </c>
      <c r="I118" s="204">
        <f t="shared" si="186"/>
        <v>0.10127333970867047</v>
      </c>
      <c r="J118" s="204">
        <f t="shared" si="187"/>
        <v>6.6977828009575191E-2</v>
      </c>
      <c r="K118" s="204">
        <f t="shared" si="188"/>
        <v>4.8818613802242172E-2</v>
      </c>
      <c r="L118" s="204">
        <f t="shared" si="189"/>
        <v>-3.0389582628901235E-2</v>
      </c>
      <c r="M118" s="204">
        <f t="shared" si="190"/>
        <v>-0.2092983139922947</v>
      </c>
      <c r="N118" s="204">
        <f t="shared" si="191"/>
        <v>-8.4790703211946594E-3</v>
      </c>
      <c r="O118" s="204">
        <f t="shared" si="192"/>
        <v>7.8742883187645329E-2</v>
      </c>
      <c r="P118" s="204">
        <f t="shared" si="193"/>
        <v>2.9013114298874543E-2</v>
      </c>
      <c r="Q118" s="204">
        <f t="shared" si="194"/>
        <v>8.3687055366481466E-3</v>
      </c>
      <c r="R118" s="204">
        <f t="shared" si="195"/>
        <v>1.0526751670439483E-2</v>
      </c>
      <c r="S118" s="204">
        <f t="shared" si="196"/>
        <v>-4.9077578831259183E-2</v>
      </c>
    </row>
    <row r="119" spans="1:19" x14ac:dyDescent="0.25">
      <c r="A119" s="179" t="s">
        <v>2</v>
      </c>
      <c r="B119" s="140"/>
      <c r="C119" s="140"/>
      <c r="D119" s="204"/>
      <c r="E119" s="204">
        <f t="shared" si="182"/>
        <v>4.3071319770586314E-2</v>
      </c>
      <c r="F119" s="204">
        <f t="shared" si="183"/>
        <v>-2.1430091240419724E-3</v>
      </c>
      <c r="G119" s="204">
        <f t="shared" si="184"/>
        <v>-9.1090507226743167E-4</v>
      </c>
      <c r="H119" s="204">
        <f t="shared" si="185"/>
        <v>2.4628868986468211E-2</v>
      </c>
      <c r="I119" s="204">
        <f t="shared" si="186"/>
        <v>2.6503493515624976E-2</v>
      </c>
      <c r="J119" s="204">
        <f t="shared" si="187"/>
        <v>9.7817030798376114E-2</v>
      </c>
      <c r="K119" s="204">
        <f t="shared" si="188"/>
        <v>4.8962615522007313E-2</v>
      </c>
      <c r="L119" s="204">
        <f t="shared" si="189"/>
        <v>2.4402791238997246E-2</v>
      </c>
      <c r="M119" s="204">
        <f t="shared" si="190"/>
        <v>-8.8333203980043185E-2</v>
      </c>
      <c r="N119" s="204">
        <f t="shared" si="191"/>
        <v>6.3564487397271829E-3</v>
      </c>
      <c r="O119" s="204">
        <f t="shared" si="192"/>
        <v>8.015890228914091E-2</v>
      </c>
      <c r="P119" s="204">
        <f t="shared" si="193"/>
        <v>2.7289074958901427E-2</v>
      </c>
      <c r="Q119" s="204">
        <f t="shared" si="194"/>
        <v>-2.0075352498831744E-3</v>
      </c>
      <c r="R119" s="204">
        <f t="shared" si="195"/>
        <v>-1.5670120060031434E-2</v>
      </c>
      <c r="S119" s="204">
        <f t="shared" si="196"/>
        <v>5.0587975643363592E-3</v>
      </c>
    </row>
    <row r="120" spans="1:19" x14ac:dyDescent="0.25">
      <c r="A120" s="179" t="s">
        <v>1</v>
      </c>
      <c r="B120" s="140"/>
      <c r="C120" s="140"/>
      <c r="D120" s="204"/>
      <c r="E120" s="204">
        <f t="shared" si="182"/>
        <v>-8.8216035317162711E-2</v>
      </c>
      <c r="F120" s="204">
        <f t="shared" si="183"/>
        <v>-9.011025462728206E-2</v>
      </c>
      <c r="G120" s="204">
        <f t="shared" si="184"/>
        <v>-0.12670356773826907</v>
      </c>
      <c r="H120" s="204">
        <f t="shared" si="185"/>
        <v>5.9591182951356902E-2</v>
      </c>
      <c r="I120" s="204">
        <f t="shared" si="186"/>
        <v>-8.2053894236820302E-2</v>
      </c>
      <c r="J120" s="204">
        <f t="shared" si="187"/>
        <v>2.3287874857980118E-3</v>
      </c>
      <c r="K120" s="204">
        <f t="shared" si="188"/>
        <v>-5.8090309058388967E-2</v>
      </c>
      <c r="L120" s="204">
        <f t="shared" si="189"/>
        <v>-8.8250863523388956E-2</v>
      </c>
      <c r="M120" s="204">
        <f t="shared" si="190"/>
        <v>-0.1027550761815581</v>
      </c>
      <c r="N120" s="204">
        <f t="shared" si="191"/>
        <v>6.4494728393853284E-2</v>
      </c>
      <c r="O120" s="204">
        <f t="shared" si="192"/>
        <v>-1.1914685151920623E-2</v>
      </c>
      <c r="P120" s="204">
        <f t="shared" si="193"/>
        <v>-8.3588972801210137E-2</v>
      </c>
      <c r="Q120" s="204">
        <f t="shared" si="194"/>
        <v>-4.172584734364837E-2</v>
      </c>
      <c r="R120" s="204">
        <f t="shared" si="195"/>
        <v>1.2716918923990184E-2</v>
      </c>
      <c r="S120" s="204">
        <f t="shared" si="196"/>
        <v>-6.2331169419782784E-2</v>
      </c>
    </row>
    <row r="121" spans="1:19" x14ac:dyDescent="0.25">
      <c r="A121" s="179" t="s">
        <v>0</v>
      </c>
      <c r="B121" s="140"/>
      <c r="C121" s="140"/>
      <c r="D121" s="204"/>
      <c r="E121" s="204">
        <f t="shared" si="182"/>
        <v>1.7277339141216208E-2</v>
      </c>
      <c r="F121" s="204">
        <f t="shared" si="183"/>
        <v>-1.5082699298154534E-2</v>
      </c>
      <c r="G121" s="204">
        <f t="shared" si="184"/>
        <v>6.2857778523754959E-3</v>
      </c>
      <c r="H121" s="204">
        <f t="shared" si="185"/>
        <v>2.968818335165091E-2</v>
      </c>
      <c r="I121" s="204">
        <f t="shared" si="186"/>
        <v>-4.6422370521139622E-2</v>
      </c>
      <c r="J121" s="204">
        <f t="shared" si="187"/>
        <v>0.13935714567585777</v>
      </c>
      <c r="K121" s="204">
        <f t="shared" si="188"/>
        <v>8.1028245289104017E-2</v>
      </c>
      <c r="L121" s="204">
        <f t="shared" si="189"/>
        <v>-0.10699714553692341</v>
      </c>
      <c r="M121" s="204">
        <f t="shared" si="190"/>
        <v>-0.12703585235228199</v>
      </c>
      <c r="N121" s="204">
        <f t="shared" si="191"/>
        <v>7.4424370609053936E-2</v>
      </c>
      <c r="O121" s="204">
        <f t="shared" si="192"/>
        <v>1.2766548822136237E-3</v>
      </c>
      <c r="P121" s="204">
        <f t="shared" si="193"/>
        <v>-4.3089326206370071E-2</v>
      </c>
      <c r="Q121" s="204">
        <f t="shared" si="194"/>
        <v>-4.8675314275062886E-3</v>
      </c>
      <c r="R121" s="204">
        <f t="shared" si="195"/>
        <v>-2.7776366047218559E-3</v>
      </c>
      <c r="S121" s="204">
        <f t="shared" si="196"/>
        <v>6.6853962159493241E-2</v>
      </c>
    </row>
    <row r="122" spans="1:19" x14ac:dyDescent="0.25">
      <c r="A122" s="212" t="s">
        <v>248</v>
      </c>
      <c r="B122" s="143"/>
      <c r="C122" s="143"/>
      <c r="D122" s="208"/>
      <c r="E122" s="208">
        <f t="shared" si="182"/>
        <v>8.5703299655648379E-3</v>
      </c>
      <c r="F122" s="208">
        <f t="shared" si="183"/>
        <v>2.4980366204336635E-2</v>
      </c>
      <c r="G122" s="208">
        <f t="shared" si="184"/>
        <v>-8.9934879306599158E-2</v>
      </c>
      <c r="H122" s="208">
        <f t="shared" si="185"/>
        <v>2.7053583133091808E-2</v>
      </c>
      <c r="I122" s="208">
        <f t="shared" si="186"/>
        <v>-1.0479519193142717E-2</v>
      </c>
      <c r="J122" s="208">
        <f t="shared" si="187"/>
        <v>6.4178641366452238E-2</v>
      </c>
      <c r="K122" s="208">
        <f t="shared" si="188"/>
        <v>6.0923691291457693E-2</v>
      </c>
      <c r="L122" s="208">
        <f t="shared" si="189"/>
        <v>-4.0943760906004045E-2</v>
      </c>
      <c r="M122" s="208">
        <f t="shared" si="190"/>
        <v>-0.11128083849331405</v>
      </c>
      <c r="N122" s="208">
        <f t="shared" si="191"/>
        <v>4.5565939313231052E-2</v>
      </c>
      <c r="O122" s="208">
        <f t="shared" si="192"/>
        <v>4.7088055763146119E-2</v>
      </c>
      <c r="P122" s="208">
        <f t="shared" si="193"/>
        <v>-2.4353169490379356E-2</v>
      </c>
      <c r="Q122" s="208">
        <f t="shared" si="194"/>
        <v>1.7843096388491464E-2</v>
      </c>
      <c r="R122" s="208">
        <f t="shared" si="195"/>
        <v>3.4671873985474111E-2</v>
      </c>
      <c r="S122" s="208">
        <f t="shared" si="196"/>
        <v>-3.3481591007979428E-2</v>
      </c>
    </row>
  </sheetData>
  <pageMargins left="0.75" right="0.75" top="1" bottom="1" header="0.5" footer="0.5"/>
  <pageSetup paperSize="9" scale="68" fitToHeight="0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230"/>
  <sheetViews>
    <sheetView showGridLines="0" zoomScale="110" zoomScaleNormal="110" workbookViewId="0">
      <pane ySplit="1" topLeftCell="A2" activePane="bottomLeft" state="frozen"/>
      <selection pane="bottomLeft" activeCell="A2" sqref="A2"/>
    </sheetView>
  </sheetViews>
  <sheetFormatPr defaultRowHeight="11.25" x14ac:dyDescent="0.25"/>
  <cols>
    <col min="1" max="1" width="33.7109375" style="8" customWidth="1"/>
    <col min="2" max="2" width="14.85546875" style="8" bestFit="1" customWidth="1"/>
    <col min="3" max="3" width="92.42578125" style="138" bestFit="1" customWidth="1"/>
    <col min="4" max="4" width="38.28515625" style="8" bestFit="1" customWidth="1"/>
    <col min="5" max="16384" width="9.140625" style="8"/>
  </cols>
  <sheetData>
    <row r="1" spans="1:23" x14ac:dyDescent="0.25">
      <c r="A1" s="26" t="s">
        <v>263</v>
      </c>
      <c r="B1" s="27" t="s">
        <v>149</v>
      </c>
      <c r="C1" s="26" t="s">
        <v>150</v>
      </c>
      <c r="D1" s="26" t="s">
        <v>151</v>
      </c>
    </row>
    <row r="2" spans="1:23" x14ac:dyDescent="0.25">
      <c r="A2" s="28" t="s">
        <v>152</v>
      </c>
      <c r="B2" s="29" t="s">
        <v>37</v>
      </c>
      <c r="C2" s="30" t="s">
        <v>38</v>
      </c>
      <c r="D2" s="31" t="s">
        <v>153</v>
      </c>
    </row>
    <row r="3" spans="1:23" x14ac:dyDescent="0.25">
      <c r="A3" s="32" t="s">
        <v>154</v>
      </c>
      <c r="B3" s="33" t="s">
        <v>39</v>
      </c>
      <c r="C3" s="34" t="s">
        <v>40</v>
      </c>
      <c r="D3" s="35" t="s">
        <v>153</v>
      </c>
    </row>
    <row r="4" spans="1:23" ht="11.25" customHeight="1" x14ac:dyDescent="0.25">
      <c r="A4" s="36" t="s">
        <v>155</v>
      </c>
      <c r="B4" s="37" t="s">
        <v>41</v>
      </c>
      <c r="C4" s="38" t="s">
        <v>156</v>
      </c>
      <c r="D4" s="39" t="s">
        <v>153</v>
      </c>
    </row>
    <row r="5" spans="1:23" ht="11.25" customHeight="1" x14ac:dyDescent="0.25">
      <c r="A5" s="40" t="s">
        <v>46</v>
      </c>
      <c r="B5" s="41" t="s">
        <v>45</v>
      </c>
      <c r="C5" s="42"/>
      <c r="D5" s="43"/>
    </row>
    <row r="6" spans="1:23" ht="11.25" customHeight="1" x14ac:dyDescent="0.25">
      <c r="A6" s="44"/>
      <c r="B6" s="45" t="s">
        <v>45</v>
      </c>
      <c r="C6" s="46" t="s">
        <v>46</v>
      </c>
      <c r="D6" s="39" t="s">
        <v>157</v>
      </c>
    </row>
    <row r="7" spans="1:23" ht="11.25" customHeight="1" x14ac:dyDescent="0.25">
      <c r="A7" s="40" t="s">
        <v>69</v>
      </c>
      <c r="B7" s="41" t="s">
        <v>68</v>
      </c>
      <c r="C7" s="42"/>
      <c r="D7" s="43"/>
    </row>
    <row r="8" spans="1:23" ht="11.25" customHeight="1" x14ac:dyDescent="0.25">
      <c r="A8" s="44"/>
      <c r="B8" s="45" t="s">
        <v>68</v>
      </c>
      <c r="C8" s="46" t="s">
        <v>69</v>
      </c>
      <c r="D8" s="39" t="s">
        <v>158</v>
      </c>
    </row>
    <row r="9" spans="1:23" ht="11.25" customHeight="1" x14ac:dyDescent="0.25">
      <c r="A9" s="47" t="s">
        <v>159</v>
      </c>
      <c r="B9" s="48" t="s">
        <v>160</v>
      </c>
      <c r="C9" s="49"/>
    </row>
    <row r="10" spans="1:23" x14ac:dyDescent="0.25">
      <c r="A10" s="50" t="s">
        <v>161</v>
      </c>
      <c r="B10" s="51" t="s">
        <v>162</v>
      </c>
      <c r="C10" s="52"/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W10" s="53"/>
    </row>
    <row r="11" spans="1:23" x14ac:dyDescent="0.25">
      <c r="A11" s="54"/>
      <c r="B11" s="55" t="s">
        <v>78</v>
      </c>
      <c r="C11" s="56" t="s">
        <v>79</v>
      </c>
      <c r="D11" s="57" t="s">
        <v>158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W11" s="53"/>
    </row>
    <row r="12" spans="1:23" x14ac:dyDescent="0.25">
      <c r="A12" s="58"/>
      <c r="B12" s="59" t="s">
        <v>80</v>
      </c>
      <c r="C12" s="60" t="s">
        <v>81</v>
      </c>
      <c r="D12" s="61" t="s">
        <v>158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W12" s="53"/>
    </row>
    <row r="13" spans="1:23" x14ac:dyDescent="0.25">
      <c r="A13" s="58"/>
      <c r="B13" s="59" t="s">
        <v>86</v>
      </c>
      <c r="C13" s="60" t="s">
        <v>87</v>
      </c>
      <c r="D13" s="61" t="s">
        <v>158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W13" s="53"/>
    </row>
    <row r="14" spans="1:23" x14ac:dyDescent="0.25">
      <c r="A14" s="58"/>
      <c r="B14" s="59" t="s">
        <v>88</v>
      </c>
      <c r="C14" s="60" t="s">
        <v>89</v>
      </c>
      <c r="D14" s="61" t="s">
        <v>158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W14" s="53"/>
    </row>
    <row r="15" spans="1:23" x14ac:dyDescent="0.25">
      <c r="A15" s="58"/>
      <c r="B15" s="59" t="s">
        <v>90</v>
      </c>
      <c r="C15" s="60" t="s">
        <v>91</v>
      </c>
      <c r="D15" s="61" t="s">
        <v>158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W15" s="53"/>
    </row>
    <row r="16" spans="1:23" ht="11.25" customHeight="1" x14ac:dyDescent="0.25">
      <c r="A16" s="62"/>
      <c r="B16" s="63" t="s">
        <v>92</v>
      </c>
      <c r="C16" s="64" t="s">
        <v>93</v>
      </c>
      <c r="D16" s="65" t="s">
        <v>158</v>
      </c>
    </row>
    <row r="17" spans="1:4" ht="11.25" customHeight="1" x14ac:dyDescent="0.25">
      <c r="A17" s="50" t="s">
        <v>163</v>
      </c>
      <c r="B17" s="51" t="s">
        <v>164</v>
      </c>
      <c r="C17" s="52"/>
      <c r="D17" s="66"/>
    </row>
    <row r="18" spans="1:4" ht="11.25" customHeight="1" x14ac:dyDescent="0.25">
      <c r="A18" s="54"/>
      <c r="B18" s="55" t="s">
        <v>53</v>
      </c>
      <c r="C18" s="56" t="s">
        <v>54</v>
      </c>
      <c r="D18" s="57" t="s">
        <v>158</v>
      </c>
    </row>
    <row r="19" spans="1:4" ht="11.25" customHeight="1" x14ac:dyDescent="0.25">
      <c r="A19" s="58"/>
      <c r="B19" s="59" t="s">
        <v>55</v>
      </c>
      <c r="C19" s="60" t="s">
        <v>56</v>
      </c>
      <c r="D19" s="67" t="s">
        <v>158</v>
      </c>
    </row>
    <row r="20" spans="1:4" ht="11.25" customHeight="1" x14ac:dyDescent="0.25">
      <c r="A20" s="58"/>
      <c r="B20" s="59" t="s">
        <v>57</v>
      </c>
      <c r="C20" s="60" t="s">
        <v>58</v>
      </c>
      <c r="D20" s="67" t="s">
        <v>158</v>
      </c>
    </row>
    <row r="21" spans="1:4" ht="11.25" customHeight="1" x14ac:dyDescent="0.25">
      <c r="A21" s="58"/>
      <c r="B21" s="59" t="s">
        <v>82</v>
      </c>
      <c r="C21" s="60" t="s">
        <v>83</v>
      </c>
      <c r="D21" s="67" t="s">
        <v>158</v>
      </c>
    </row>
    <row r="22" spans="1:4" ht="11.25" customHeight="1" x14ac:dyDescent="0.25">
      <c r="A22" s="58"/>
      <c r="B22" s="59" t="s">
        <v>84</v>
      </c>
      <c r="C22" s="60" t="s">
        <v>85</v>
      </c>
      <c r="D22" s="67" t="s">
        <v>158</v>
      </c>
    </row>
    <row r="23" spans="1:4" ht="11.25" customHeight="1" x14ac:dyDescent="0.25">
      <c r="A23" s="58"/>
      <c r="B23" s="59" t="s">
        <v>94</v>
      </c>
      <c r="C23" s="60" t="s">
        <v>95</v>
      </c>
      <c r="D23" s="67" t="s">
        <v>158</v>
      </c>
    </row>
    <row r="24" spans="1:4" ht="11.25" customHeight="1" x14ac:dyDescent="0.25">
      <c r="A24" s="58"/>
      <c r="B24" s="59" t="s">
        <v>96</v>
      </c>
      <c r="C24" s="60" t="s">
        <v>97</v>
      </c>
      <c r="D24" s="67" t="s">
        <v>158</v>
      </c>
    </row>
    <row r="25" spans="1:4" ht="11.25" customHeight="1" x14ac:dyDescent="0.25">
      <c r="A25" s="62"/>
      <c r="B25" s="63" t="s">
        <v>98</v>
      </c>
      <c r="C25" s="64" t="s">
        <v>99</v>
      </c>
      <c r="D25" s="65" t="s">
        <v>158</v>
      </c>
    </row>
    <row r="26" spans="1:4" ht="11.25" customHeight="1" x14ac:dyDescent="0.25">
      <c r="A26" s="68" t="s">
        <v>165</v>
      </c>
      <c r="B26" s="69" t="s">
        <v>166</v>
      </c>
      <c r="C26" s="70"/>
      <c r="D26" s="66"/>
    </row>
    <row r="27" spans="1:4" ht="11.25" customHeight="1" x14ac:dyDescent="0.25">
      <c r="A27" s="54"/>
      <c r="B27" s="55" t="s">
        <v>147</v>
      </c>
      <c r="C27" s="56" t="s">
        <v>148</v>
      </c>
      <c r="D27" s="57" t="s">
        <v>158</v>
      </c>
    </row>
    <row r="28" spans="1:4" ht="11.25" customHeight="1" x14ac:dyDescent="0.25">
      <c r="A28" s="58"/>
      <c r="B28" s="59" t="s">
        <v>74</v>
      </c>
      <c r="C28" s="60" t="s">
        <v>75</v>
      </c>
      <c r="D28" s="67" t="s">
        <v>158</v>
      </c>
    </row>
    <row r="29" spans="1:4" ht="11.25" customHeight="1" x14ac:dyDescent="0.25">
      <c r="A29" s="58"/>
      <c r="B29" s="59" t="s">
        <v>76</v>
      </c>
      <c r="C29" s="60" t="s">
        <v>77</v>
      </c>
      <c r="D29" s="67" t="s">
        <v>158</v>
      </c>
    </row>
    <row r="30" spans="1:4" ht="11.25" customHeight="1" x14ac:dyDescent="0.25">
      <c r="A30" s="40" t="s">
        <v>167</v>
      </c>
      <c r="B30" s="71" t="s">
        <v>168</v>
      </c>
      <c r="C30" s="72"/>
      <c r="D30" s="43"/>
    </row>
    <row r="31" spans="1:4" ht="11.25" customHeight="1" x14ac:dyDescent="0.25">
      <c r="A31" s="73"/>
      <c r="B31" s="74" t="s">
        <v>107</v>
      </c>
      <c r="C31" s="75" t="s">
        <v>108</v>
      </c>
      <c r="D31" s="35" t="s">
        <v>169</v>
      </c>
    </row>
    <row r="32" spans="1:4" ht="11.25" customHeight="1" x14ac:dyDescent="0.25">
      <c r="A32" s="76"/>
      <c r="B32" s="45" t="s">
        <v>72</v>
      </c>
      <c r="C32" s="77" t="s">
        <v>73</v>
      </c>
      <c r="D32" s="39" t="s">
        <v>158</v>
      </c>
    </row>
    <row r="33" spans="1:4" ht="11.25" customHeight="1" x14ac:dyDescent="0.25">
      <c r="A33" s="40" t="s">
        <v>50</v>
      </c>
      <c r="B33" s="41" t="s">
        <v>49</v>
      </c>
      <c r="C33" s="42"/>
      <c r="D33" s="43"/>
    </row>
    <row r="34" spans="1:4" ht="11.25" customHeight="1" x14ac:dyDescent="0.25">
      <c r="A34" s="78"/>
      <c r="B34" s="45" t="s">
        <v>49</v>
      </c>
      <c r="C34" s="46" t="s">
        <v>50</v>
      </c>
      <c r="D34" s="39" t="s">
        <v>157</v>
      </c>
    </row>
    <row r="35" spans="1:4" ht="11.25" customHeight="1" x14ac:dyDescent="0.25">
      <c r="A35" s="40" t="s">
        <v>71</v>
      </c>
      <c r="B35" s="79" t="s">
        <v>170</v>
      </c>
      <c r="C35" s="42"/>
      <c r="D35" s="80"/>
    </row>
    <row r="36" spans="1:4" ht="11.25" customHeight="1" x14ac:dyDescent="0.25">
      <c r="A36" s="81" t="s">
        <v>171</v>
      </c>
      <c r="B36" s="82" t="s">
        <v>137</v>
      </c>
      <c r="C36" s="83"/>
      <c r="D36" s="84"/>
    </row>
    <row r="37" spans="1:4" ht="11.25" customHeight="1" x14ac:dyDescent="0.25">
      <c r="A37" s="58"/>
      <c r="B37" s="59" t="s">
        <v>137</v>
      </c>
      <c r="C37" s="60" t="s">
        <v>138</v>
      </c>
      <c r="D37" s="61" t="s">
        <v>169</v>
      </c>
    </row>
    <row r="38" spans="1:4" ht="11.25" customHeight="1" x14ac:dyDescent="0.25">
      <c r="A38" s="85" t="s">
        <v>8</v>
      </c>
      <c r="B38" s="86"/>
      <c r="C38" s="87"/>
      <c r="D38" s="88"/>
    </row>
    <row r="39" spans="1:4" ht="11.25" customHeight="1" x14ac:dyDescent="0.25">
      <c r="A39" s="89"/>
      <c r="B39" s="90" t="s">
        <v>172</v>
      </c>
      <c r="C39" s="91" t="s">
        <v>173</v>
      </c>
      <c r="D39" s="92" t="s">
        <v>174</v>
      </c>
    </row>
    <row r="40" spans="1:4" ht="11.25" customHeight="1" x14ac:dyDescent="0.25">
      <c r="A40" s="89"/>
      <c r="B40" s="90" t="s">
        <v>175</v>
      </c>
      <c r="C40" s="91" t="s">
        <v>176</v>
      </c>
      <c r="D40" s="92" t="s">
        <v>174</v>
      </c>
    </row>
    <row r="41" spans="1:4" ht="11.25" customHeight="1" x14ac:dyDescent="0.25">
      <c r="A41" s="89"/>
      <c r="B41" s="90" t="s">
        <v>177</v>
      </c>
      <c r="C41" s="91" t="s">
        <v>178</v>
      </c>
      <c r="D41" s="92" t="s">
        <v>174</v>
      </c>
    </row>
    <row r="42" spans="1:4" ht="11.25" customHeight="1" x14ac:dyDescent="0.25">
      <c r="A42" s="89"/>
      <c r="B42" s="90" t="s">
        <v>179</v>
      </c>
      <c r="C42" s="91" t="s">
        <v>180</v>
      </c>
      <c r="D42" s="92" t="s">
        <v>174</v>
      </c>
    </row>
    <row r="43" spans="1:4" ht="11.25" customHeight="1" x14ac:dyDescent="0.25">
      <c r="A43" s="93"/>
      <c r="B43" s="94" t="s">
        <v>181</v>
      </c>
      <c r="C43" s="95" t="s">
        <v>182</v>
      </c>
      <c r="D43" s="96" t="s">
        <v>174</v>
      </c>
    </row>
    <row r="44" spans="1:4" ht="11.25" customHeight="1" x14ac:dyDescent="0.25">
      <c r="A44" s="85" t="s">
        <v>183</v>
      </c>
      <c r="B44" s="86"/>
      <c r="C44" s="87"/>
      <c r="D44" s="88"/>
    </row>
    <row r="45" spans="1:4" ht="11.25" customHeight="1" x14ac:dyDescent="0.25">
      <c r="A45" s="97" t="s">
        <v>19</v>
      </c>
      <c r="B45" s="98"/>
      <c r="C45" s="99"/>
      <c r="D45" s="100"/>
    </row>
    <row r="46" spans="1:4" x14ac:dyDescent="0.25">
      <c r="A46" s="97" t="s">
        <v>24</v>
      </c>
      <c r="B46" s="100"/>
      <c r="C46" s="100"/>
      <c r="D46" s="100"/>
    </row>
    <row r="47" spans="1:4" x14ac:dyDescent="0.25">
      <c r="A47" s="101" t="s">
        <v>18</v>
      </c>
      <c r="B47" s="102"/>
      <c r="C47" s="102"/>
      <c r="D47" s="102"/>
    </row>
    <row r="48" spans="1:4" x14ac:dyDescent="0.25">
      <c r="A48" s="89"/>
      <c r="B48" s="90" t="s">
        <v>184</v>
      </c>
      <c r="C48" s="91" t="s">
        <v>24</v>
      </c>
      <c r="D48" s="92" t="s">
        <v>174</v>
      </c>
    </row>
    <row r="49" spans="1:4" x14ac:dyDescent="0.25">
      <c r="A49" s="89"/>
      <c r="B49" s="90" t="s">
        <v>185</v>
      </c>
      <c r="C49" s="91" t="s">
        <v>186</v>
      </c>
      <c r="D49" s="92" t="s">
        <v>174</v>
      </c>
    </row>
    <row r="50" spans="1:4" x14ac:dyDescent="0.25">
      <c r="A50" s="89"/>
      <c r="B50" s="90" t="s">
        <v>187</v>
      </c>
      <c r="C50" s="91" t="s">
        <v>188</v>
      </c>
      <c r="D50" s="92" t="s">
        <v>174</v>
      </c>
    </row>
    <row r="51" spans="1:4" x14ac:dyDescent="0.25">
      <c r="A51" s="89"/>
      <c r="B51" s="90" t="s">
        <v>189</v>
      </c>
      <c r="C51" s="91" t="s">
        <v>190</v>
      </c>
      <c r="D51" s="92" t="s">
        <v>174</v>
      </c>
    </row>
    <row r="52" spans="1:4" x14ac:dyDescent="0.25">
      <c r="A52" s="89"/>
      <c r="B52" s="90" t="s">
        <v>191</v>
      </c>
      <c r="C52" s="91" t="s">
        <v>192</v>
      </c>
      <c r="D52" s="92" t="s">
        <v>174</v>
      </c>
    </row>
    <row r="53" spans="1:4" x14ac:dyDescent="0.25">
      <c r="A53" s="89"/>
      <c r="B53" s="90" t="s">
        <v>193</v>
      </c>
      <c r="C53" s="91" t="s">
        <v>194</v>
      </c>
      <c r="D53" s="92" t="s">
        <v>174</v>
      </c>
    </row>
    <row r="54" spans="1:4" x14ac:dyDescent="0.25">
      <c r="A54" s="89"/>
      <c r="B54" s="90" t="s">
        <v>195</v>
      </c>
      <c r="C54" s="91" t="s">
        <v>196</v>
      </c>
      <c r="D54" s="92" t="s">
        <v>174</v>
      </c>
    </row>
    <row r="55" spans="1:4" ht="11.25" customHeight="1" thickBot="1" x14ac:dyDescent="0.3">
      <c r="A55" s="103"/>
      <c r="B55" s="104" t="s">
        <v>197</v>
      </c>
      <c r="C55" s="105" t="s">
        <v>198</v>
      </c>
      <c r="D55" s="106" t="s">
        <v>174</v>
      </c>
    </row>
    <row r="56" spans="1:4" ht="11.25" customHeight="1" x14ac:dyDescent="0.25">
      <c r="A56" s="68" t="s">
        <v>7</v>
      </c>
      <c r="B56" s="69" t="s">
        <v>199</v>
      </c>
      <c r="C56" s="70"/>
      <c r="D56" s="107"/>
    </row>
    <row r="57" spans="1:4" x14ac:dyDescent="0.25">
      <c r="A57" s="108" t="s">
        <v>26</v>
      </c>
      <c r="B57" s="109" t="s">
        <v>109</v>
      </c>
      <c r="C57" s="110"/>
      <c r="D57" s="111"/>
    </row>
    <row r="58" spans="1:4" ht="11.25" customHeight="1" x14ac:dyDescent="0.25">
      <c r="A58" s="112"/>
      <c r="B58" s="113" t="s">
        <v>109</v>
      </c>
      <c r="C58" s="114" t="s">
        <v>110</v>
      </c>
      <c r="D58" s="115" t="s">
        <v>169</v>
      </c>
    </row>
    <row r="59" spans="1:4" ht="11.25" customHeight="1" x14ac:dyDescent="0.25">
      <c r="A59" s="97" t="s">
        <v>25</v>
      </c>
      <c r="B59" s="98"/>
      <c r="C59" s="99"/>
      <c r="D59" s="100"/>
    </row>
    <row r="60" spans="1:4" ht="11.25" customHeight="1" x14ac:dyDescent="0.25">
      <c r="A60" s="116"/>
      <c r="B60" s="90" t="s">
        <v>200</v>
      </c>
      <c r="C60" s="91" t="s">
        <v>201</v>
      </c>
      <c r="D60" s="92" t="s">
        <v>174</v>
      </c>
    </row>
    <row r="61" spans="1:4" ht="11.25" customHeight="1" x14ac:dyDescent="0.25">
      <c r="A61" s="116"/>
      <c r="B61" s="90" t="s">
        <v>202</v>
      </c>
      <c r="C61" s="91" t="s">
        <v>203</v>
      </c>
      <c r="D61" s="92" t="s">
        <v>174</v>
      </c>
    </row>
    <row r="62" spans="1:4" ht="11.25" customHeight="1" x14ac:dyDescent="0.25">
      <c r="A62" s="116"/>
      <c r="B62" s="90" t="s">
        <v>204</v>
      </c>
      <c r="C62" s="91" t="s">
        <v>205</v>
      </c>
      <c r="D62" s="92" t="s">
        <v>174</v>
      </c>
    </row>
    <row r="63" spans="1:4" ht="11.25" customHeight="1" x14ac:dyDescent="0.25">
      <c r="A63" s="117"/>
      <c r="B63" s="118" t="s">
        <v>206</v>
      </c>
      <c r="C63" s="119" t="s">
        <v>207</v>
      </c>
      <c r="D63" s="120" t="s">
        <v>174</v>
      </c>
    </row>
    <row r="64" spans="1:4" ht="11.25" customHeight="1" x14ac:dyDescent="0.25">
      <c r="A64" s="97" t="s">
        <v>17</v>
      </c>
      <c r="B64" s="98"/>
      <c r="C64" s="99"/>
      <c r="D64" s="100"/>
    </row>
    <row r="65" spans="1:4" ht="11.25" customHeight="1" x14ac:dyDescent="0.25">
      <c r="A65" s="116"/>
      <c r="B65" s="90" t="s">
        <v>208</v>
      </c>
      <c r="C65" s="91" t="s">
        <v>209</v>
      </c>
      <c r="D65" s="92" t="s">
        <v>174</v>
      </c>
    </row>
    <row r="66" spans="1:4" ht="11.25" customHeight="1" x14ac:dyDescent="0.25">
      <c r="A66" s="116"/>
      <c r="B66" s="90" t="s">
        <v>210</v>
      </c>
      <c r="C66" s="91" t="s">
        <v>211</v>
      </c>
      <c r="D66" s="92" t="s">
        <v>174</v>
      </c>
    </row>
    <row r="67" spans="1:4" ht="11.25" customHeight="1" x14ac:dyDescent="0.25">
      <c r="A67" s="116"/>
      <c r="B67" s="90" t="s">
        <v>212</v>
      </c>
      <c r="C67" s="91" t="s">
        <v>213</v>
      </c>
      <c r="D67" s="92" t="s">
        <v>174</v>
      </c>
    </row>
    <row r="68" spans="1:4" ht="11.25" customHeight="1" x14ac:dyDescent="0.25">
      <c r="A68" s="116"/>
      <c r="B68" s="90" t="s">
        <v>214</v>
      </c>
      <c r="C68" s="91" t="s">
        <v>215</v>
      </c>
      <c r="D68" s="92" t="s">
        <v>174</v>
      </c>
    </row>
    <row r="69" spans="1:4" ht="11.25" customHeight="1" x14ac:dyDescent="0.25">
      <c r="A69" s="116"/>
      <c r="B69" s="90" t="s">
        <v>216</v>
      </c>
      <c r="C69" s="91" t="s">
        <v>217</v>
      </c>
      <c r="D69" s="92" t="s">
        <v>174</v>
      </c>
    </row>
    <row r="70" spans="1:4" ht="11.25" customHeight="1" x14ac:dyDescent="0.25">
      <c r="A70" s="116"/>
      <c r="B70" s="90" t="s">
        <v>218</v>
      </c>
      <c r="C70" s="91" t="s">
        <v>219</v>
      </c>
      <c r="D70" s="92" t="s">
        <v>174</v>
      </c>
    </row>
    <row r="71" spans="1:4" ht="11.25" customHeight="1" x14ac:dyDescent="0.25">
      <c r="A71" s="121"/>
      <c r="B71" s="94" t="s">
        <v>220</v>
      </c>
      <c r="C71" s="95" t="s">
        <v>221</v>
      </c>
      <c r="D71" s="96" t="s">
        <v>174</v>
      </c>
    </row>
    <row r="72" spans="1:4" x14ac:dyDescent="0.25">
      <c r="A72" s="108" t="s">
        <v>16</v>
      </c>
      <c r="B72" s="109" t="s">
        <v>111</v>
      </c>
      <c r="C72" s="110"/>
      <c r="D72" s="111"/>
    </row>
    <row r="73" spans="1:4" ht="11.25" customHeight="1" thickBot="1" x14ac:dyDescent="0.3">
      <c r="A73" s="103"/>
      <c r="B73" s="122" t="s">
        <v>111</v>
      </c>
      <c r="C73" s="123" t="s">
        <v>112</v>
      </c>
      <c r="D73" s="124" t="s">
        <v>169</v>
      </c>
    </row>
    <row r="74" spans="1:4" ht="11.25" customHeight="1" x14ac:dyDescent="0.25">
      <c r="A74" s="68" t="s">
        <v>6</v>
      </c>
      <c r="B74" s="69" t="s">
        <v>135</v>
      </c>
      <c r="C74" s="70"/>
      <c r="D74" s="107"/>
    </row>
    <row r="75" spans="1:4" ht="11.25" customHeight="1" x14ac:dyDescent="0.25">
      <c r="A75" s="125"/>
      <c r="B75" s="126" t="s">
        <v>135</v>
      </c>
      <c r="C75" s="127" t="s">
        <v>136</v>
      </c>
      <c r="D75" s="128" t="s">
        <v>169</v>
      </c>
    </row>
    <row r="76" spans="1:4" ht="11.25" customHeight="1" x14ac:dyDescent="0.25">
      <c r="A76" s="85" t="s">
        <v>222</v>
      </c>
      <c r="B76" s="86"/>
      <c r="C76" s="87"/>
      <c r="D76" s="88"/>
    </row>
    <row r="77" spans="1:4" ht="11.25" customHeight="1" x14ac:dyDescent="0.25">
      <c r="A77" s="116"/>
      <c r="B77" s="90" t="s">
        <v>223</v>
      </c>
      <c r="C77" s="91" t="s">
        <v>224</v>
      </c>
      <c r="D77" s="92" t="s">
        <v>174</v>
      </c>
    </row>
    <row r="78" spans="1:4" ht="11.25" customHeight="1" x14ac:dyDescent="0.25">
      <c r="A78" s="117"/>
      <c r="B78" s="118" t="s">
        <v>225</v>
      </c>
      <c r="C78" s="119" t="s">
        <v>226</v>
      </c>
      <c r="D78" s="120" t="s">
        <v>174</v>
      </c>
    </row>
    <row r="79" spans="1:4" ht="11.25" customHeight="1" x14ac:dyDescent="0.25">
      <c r="A79" s="85" t="s">
        <v>23</v>
      </c>
      <c r="B79" s="86"/>
      <c r="C79" s="87"/>
      <c r="D79" s="88"/>
    </row>
    <row r="80" spans="1:4" ht="11.25" customHeight="1" x14ac:dyDescent="0.25">
      <c r="A80" s="117"/>
      <c r="B80" s="118" t="s">
        <v>227</v>
      </c>
      <c r="C80" s="119" t="s">
        <v>228</v>
      </c>
      <c r="D80" s="120" t="s">
        <v>174</v>
      </c>
    </row>
    <row r="81" spans="1:4" ht="11.25" customHeight="1" x14ac:dyDescent="0.25">
      <c r="A81" s="85" t="s">
        <v>14</v>
      </c>
      <c r="B81" s="86"/>
      <c r="C81" s="87"/>
      <c r="D81" s="88"/>
    </row>
    <row r="82" spans="1:4" ht="11.25" customHeight="1" x14ac:dyDescent="0.25">
      <c r="A82" s="116"/>
      <c r="B82" s="90" t="s">
        <v>229</v>
      </c>
      <c r="C82" s="91" t="s">
        <v>230</v>
      </c>
      <c r="D82" s="92" t="s">
        <v>174</v>
      </c>
    </row>
    <row r="83" spans="1:4" ht="11.25" customHeight="1" x14ac:dyDescent="0.25">
      <c r="A83" s="116"/>
      <c r="B83" s="90" t="s">
        <v>231</v>
      </c>
      <c r="C83" s="91" t="s">
        <v>232</v>
      </c>
      <c r="D83" s="92" t="s">
        <v>174</v>
      </c>
    </row>
    <row r="84" spans="1:4" ht="11.25" customHeight="1" x14ac:dyDescent="0.25">
      <c r="A84" s="116"/>
      <c r="B84" s="90" t="s">
        <v>233</v>
      </c>
      <c r="C84" s="91" t="s">
        <v>234</v>
      </c>
      <c r="D84" s="92" t="s">
        <v>174</v>
      </c>
    </row>
    <row r="85" spans="1:4" ht="11.25" customHeight="1" x14ac:dyDescent="0.25">
      <c r="A85" s="116"/>
      <c r="B85" s="90" t="s">
        <v>235</v>
      </c>
      <c r="C85" s="91" t="s">
        <v>236</v>
      </c>
      <c r="D85" s="92" t="s">
        <v>174</v>
      </c>
    </row>
    <row r="86" spans="1:4" ht="11.25" customHeight="1" thickBot="1" x14ac:dyDescent="0.3">
      <c r="A86" s="129"/>
      <c r="B86" s="104" t="s">
        <v>237</v>
      </c>
      <c r="C86" s="105" t="s">
        <v>238</v>
      </c>
      <c r="D86" s="106" t="s">
        <v>174</v>
      </c>
    </row>
    <row r="87" spans="1:4" ht="11.25" customHeight="1" x14ac:dyDescent="0.25">
      <c r="A87" s="68" t="s">
        <v>5</v>
      </c>
      <c r="B87" s="69" t="s">
        <v>239</v>
      </c>
      <c r="C87" s="70"/>
      <c r="D87" s="107"/>
    </row>
    <row r="88" spans="1:4" x14ac:dyDescent="0.25">
      <c r="A88" s="108" t="s">
        <v>27</v>
      </c>
      <c r="B88" s="109" t="s">
        <v>130</v>
      </c>
      <c r="C88" s="110"/>
      <c r="D88" s="111"/>
    </row>
    <row r="89" spans="1:4" ht="11.25" customHeight="1" x14ac:dyDescent="0.25">
      <c r="A89" s="112"/>
      <c r="B89" s="113" t="s">
        <v>130</v>
      </c>
      <c r="C89" s="114" t="s">
        <v>131</v>
      </c>
      <c r="D89" s="115" t="s">
        <v>169</v>
      </c>
    </row>
    <row r="90" spans="1:4" ht="11.25" customHeight="1" x14ac:dyDescent="0.25">
      <c r="A90" s="97" t="s">
        <v>13</v>
      </c>
      <c r="B90" s="98"/>
      <c r="C90" s="99"/>
      <c r="D90" s="100"/>
    </row>
    <row r="91" spans="1:4" ht="11.25" customHeight="1" x14ac:dyDescent="0.25">
      <c r="A91" s="117"/>
      <c r="B91" s="118" t="s">
        <v>240</v>
      </c>
      <c r="C91" s="119" t="s">
        <v>241</v>
      </c>
      <c r="D91" s="120" t="s">
        <v>174</v>
      </c>
    </row>
    <row r="92" spans="1:4" ht="11.25" customHeight="1" x14ac:dyDescent="0.25">
      <c r="A92" s="97" t="s">
        <v>22</v>
      </c>
      <c r="B92" s="98"/>
      <c r="C92" s="99"/>
      <c r="D92" s="100"/>
    </row>
    <row r="93" spans="1:4" ht="11.25" customHeight="1" x14ac:dyDescent="0.25">
      <c r="A93" s="116"/>
      <c r="B93" s="90" t="s">
        <v>242</v>
      </c>
      <c r="C93" s="91" t="s">
        <v>243</v>
      </c>
      <c r="D93" s="92" t="s">
        <v>174</v>
      </c>
    </row>
    <row r="94" spans="1:4" ht="11.25" customHeight="1" x14ac:dyDescent="0.25">
      <c r="A94" s="121"/>
      <c r="B94" s="94" t="s">
        <v>244</v>
      </c>
      <c r="C94" s="95" t="s">
        <v>245</v>
      </c>
      <c r="D94" s="96" t="s">
        <v>174</v>
      </c>
    </row>
    <row r="95" spans="1:4" x14ac:dyDescent="0.25">
      <c r="A95" s="108" t="s">
        <v>21</v>
      </c>
      <c r="B95" s="109" t="s">
        <v>132</v>
      </c>
      <c r="C95" s="110"/>
      <c r="D95" s="111"/>
    </row>
    <row r="96" spans="1:4" ht="11.25" customHeight="1" thickBot="1" x14ac:dyDescent="0.3">
      <c r="A96" s="103"/>
      <c r="B96" s="122" t="s">
        <v>132</v>
      </c>
      <c r="C96" s="123" t="s">
        <v>12</v>
      </c>
      <c r="D96" s="124" t="s">
        <v>169</v>
      </c>
    </row>
    <row r="97" spans="1:4" ht="11.25" customHeight="1" x14ac:dyDescent="0.25">
      <c r="A97" s="81" t="s">
        <v>4</v>
      </c>
      <c r="B97" s="82" t="s">
        <v>101</v>
      </c>
      <c r="C97" s="83"/>
      <c r="D97" s="84"/>
    </row>
    <row r="98" spans="1:4" ht="11.25" customHeight="1" thickBot="1" x14ac:dyDescent="0.3">
      <c r="A98" s="130"/>
      <c r="B98" s="131" t="s">
        <v>101</v>
      </c>
      <c r="C98" s="132" t="s">
        <v>102</v>
      </c>
      <c r="D98" s="133" t="s">
        <v>246</v>
      </c>
    </row>
    <row r="99" spans="1:4" ht="11.25" customHeight="1" x14ac:dyDescent="0.25">
      <c r="A99" s="81" t="s">
        <v>3</v>
      </c>
      <c r="B99" s="82" t="s">
        <v>123</v>
      </c>
      <c r="C99" s="83"/>
      <c r="D99" s="84"/>
    </row>
    <row r="100" spans="1:4" ht="11.25" customHeight="1" thickBot="1" x14ac:dyDescent="0.3">
      <c r="A100" s="130"/>
      <c r="B100" s="131" t="s">
        <v>123</v>
      </c>
      <c r="C100" s="132" t="s">
        <v>124</v>
      </c>
      <c r="D100" s="133" t="s">
        <v>246</v>
      </c>
    </row>
    <row r="101" spans="1:4" ht="11.25" customHeight="1" x14ac:dyDescent="0.25">
      <c r="A101" s="81" t="s">
        <v>2</v>
      </c>
      <c r="B101" s="82" t="s">
        <v>247</v>
      </c>
      <c r="C101" s="83"/>
      <c r="D101" s="84"/>
    </row>
    <row r="102" spans="1:4" ht="11.25" customHeight="1" x14ac:dyDescent="0.25">
      <c r="A102" s="134"/>
      <c r="B102" s="59" t="s">
        <v>139</v>
      </c>
      <c r="C102" s="60" t="s">
        <v>140</v>
      </c>
      <c r="D102" s="67" t="s">
        <v>169</v>
      </c>
    </row>
    <row r="103" spans="1:4" ht="11.25" customHeight="1" x14ac:dyDescent="0.25">
      <c r="A103" s="134"/>
      <c r="B103" s="59" t="s">
        <v>117</v>
      </c>
      <c r="C103" s="60" t="s">
        <v>118</v>
      </c>
      <c r="D103" s="67" t="s">
        <v>169</v>
      </c>
    </row>
    <row r="104" spans="1:4" ht="11.25" customHeight="1" x14ac:dyDescent="0.25">
      <c r="A104" s="134"/>
      <c r="B104" s="59" t="s">
        <v>119</v>
      </c>
      <c r="C104" s="60" t="s">
        <v>120</v>
      </c>
      <c r="D104" s="67" t="s">
        <v>169</v>
      </c>
    </row>
    <row r="105" spans="1:4" ht="11.25" customHeight="1" thickBot="1" x14ac:dyDescent="0.3">
      <c r="A105" s="130"/>
      <c r="B105" s="131" t="s">
        <v>121</v>
      </c>
      <c r="C105" s="132" t="s">
        <v>122</v>
      </c>
      <c r="D105" s="133" t="s">
        <v>169</v>
      </c>
    </row>
    <row r="106" spans="1:4" ht="11.25" customHeight="1" x14ac:dyDescent="0.25">
      <c r="A106" s="81" t="s">
        <v>1</v>
      </c>
      <c r="B106" s="82" t="s">
        <v>103</v>
      </c>
      <c r="C106" s="83"/>
      <c r="D106" s="84"/>
    </row>
    <row r="107" spans="1:4" ht="11.25" customHeight="1" thickBot="1" x14ac:dyDescent="0.3">
      <c r="A107" s="130"/>
      <c r="B107" s="131" t="s">
        <v>103</v>
      </c>
      <c r="C107" s="132" t="s">
        <v>104</v>
      </c>
      <c r="D107" s="133" t="s">
        <v>246</v>
      </c>
    </row>
    <row r="108" spans="1:4" ht="11.25" customHeight="1" x14ac:dyDescent="0.25">
      <c r="A108" s="81" t="s">
        <v>0</v>
      </c>
      <c r="B108" s="82" t="s">
        <v>128</v>
      </c>
      <c r="C108" s="83"/>
      <c r="D108" s="84"/>
    </row>
    <row r="109" spans="1:4" ht="11.25" customHeight="1" thickBot="1" x14ac:dyDescent="0.3">
      <c r="A109" s="130"/>
      <c r="B109" s="131" t="s">
        <v>128</v>
      </c>
      <c r="C109" s="132" t="s">
        <v>129</v>
      </c>
      <c r="D109" s="133" t="s">
        <v>169</v>
      </c>
    </row>
    <row r="110" spans="1:4" ht="11.25" customHeight="1" x14ac:dyDescent="0.25">
      <c r="A110" s="81" t="s">
        <v>248</v>
      </c>
      <c r="B110" s="82" t="s">
        <v>249</v>
      </c>
      <c r="C110" s="83"/>
      <c r="D110" s="84"/>
    </row>
    <row r="111" spans="1:4" ht="11.25" customHeight="1" x14ac:dyDescent="0.25">
      <c r="A111" s="134"/>
      <c r="B111" s="59" t="s">
        <v>133</v>
      </c>
      <c r="C111" s="60" t="s">
        <v>134</v>
      </c>
      <c r="D111" s="67" t="s">
        <v>169</v>
      </c>
    </row>
    <row r="112" spans="1:4" ht="11.25" customHeight="1" thickBot="1" x14ac:dyDescent="0.3">
      <c r="A112" s="130"/>
      <c r="B112" s="131" t="s">
        <v>145</v>
      </c>
      <c r="C112" s="132" t="s">
        <v>146</v>
      </c>
      <c r="D112" s="133" t="s">
        <v>169</v>
      </c>
    </row>
    <row r="113" spans="1:3" ht="11.25" customHeight="1" x14ac:dyDescent="0.25">
      <c r="A113" s="135"/>
      <c r="B113" s="135"/>
      <c r="C113" s="136"/>
    </row>
    <row r="114" spans="1:3" x14ac:dyDescent="0.25">
      <c r="C114" s="137"/>
    </row>
    <row r="116" spans="1:3" x14ac:dyDescent="0.25">
      <c r="C116" s="8"/>
    </row>
    <row r="117" spans="1:3" x14ac:dyDescent="0.25">
      <c r="C117" s="8"/>
    </row>
    <row r="118" spans="1:3" x14ac:dyDescent="0.25">
      <c r="C118" s="8"/>
    </row>
    <row r="119" spans="1:3" x14ac:dyDescent="0.25">
      <c r="C119" s="8"/>
    </row>
    <row r="120" spans="1:3" x14ac:dyDescent="0.25">
      <c r="C120" s="8"/>
    </row>
    <row r="121" spans="1:3" x14ac:dyDescent="0.25">
      <c r="C121" s="8"/>
    </row>
    <row r="122" spans="1:3" x14ac:dyDescent="0.25">
      <c r="C122" s="8"/>
    </row>
    <row r="123" spans="1:3" x14ac:dyDescent="0.25">
      <c r="C123" s="8"/>
    </row>
    <row r="124" spans="1:3" x14ac:dyDescent="0.25">
      <c r="C124" s="8"/>
    </row>
    <row r="125" spans="1:3" x14ac:dyDescent="0.25">
      <c r="C125" s="8"/>
    </row>
    <row r="126" spans="1:3" x14ac:dyDescent="0.25">
      <c r="C126" s="8"/>
    </row>
    <row r="127" spans="1:3" x14ac:dyDescent="0.25">
      <c r="C127" s="8"/>
    </row>
    <row r="128" spans="1:3" x14ac:dyDescent="0.25">
      <c r="C128" s="8"/>
    </row>
    <row r="129" spans="3:3" x14ac:dyDescent="0.25">
      <c r="C129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6" spans="3:3" x14ac:dyDescent="0.25">
      <c r="C166" s="8"/>
    </row>
    <row r="167" spans="3:3" x14ac:dyDescent="0.25">
      <c r="C167" s="8"/>
    </row>
    <row r="168" spans="3:3" x14ac:dyDescent="0.25">
      <c r="C168" s="8"/>
    </row>
    <row r="169" spans="3:3" x14ac:dyDescent="0.25">
      <c r="C169" s="8"/>
    </row>
    <row r="171" spans="3:3" x14ac:dyDescent="0.25">
      <c r="C171" s="8"/>
    </row>
    <row r="172" spans="3:3" x14ac:dyDescent="0.25">
      <c r="C172" s="8"/>
    </row>
    <row r="173" spans="3:3" x14ac:dyDescent="0.25">
      <c r="C173" s="8"/>
    </row>
    <row r="174" spans="3:3" x14ac:dyDescent="0.25">
      <c r="C174" s="8"/>
    </row>
    <row r="175" spans="3:3" x14ac:dyDescent="0.25">
      <c r="C175" s="8"/>
    </row>
    <row r="176" spans="3:3" x14ac:dyDescent="0.25">
      <c r="C176" s="8"/>
    </row>
    <row r="177" spans="3:3" x14ac:dyDescent="0.25">
      <c r="C177" s="8"/>
    </row>
    <row r="178" spans="3:3" x14ac:dyDescent="0.25">
      <c r="C178" s="8"/>
    </row>
    <row r="179" spans="3:3" x14ac:dyDescent="0.25">
      <c r="C179" s="8"/>
    </row>
    <row r="180" spans="3:3" x14ac:dyDescent="0.25">
      <c r="C180" s="8"/>
    </row>
    <row r="181" spans="3:3" x14ac:dyDescent="0.25">
      <c r="C181" s="8"/>
    </row>
    <row r="182" spans="3:3" x14ac:dyDescent="0.25">
      <c r="C182" s="8"/>
    </row>
    <row r="183" spans="3:3" x14ac:dyDescent="0.25">
      <c r="C183" s="8"/>
    </row>
    <row r="184" spans="3:3" x14ac:dyDescent="0.25">
      <c r="C184" s="8"/>
    </row>
    <row r="185" spans="3:3" x14ac:dyDescent="0.25">
      <c r="C185" s="8"/>
    </row>
    <row r="186" spans="3:3" x14ac:dyDescent="0.25">
      <c r="C186" s="8"/>
    </row>
    <row r="187" spans="3:3" x14ac:dyDescent="0.25">
      <c r="C187" s="8"/>
    </row>
    <row r="188" spans="3:3" x14ac:dyDescent="0.25">
      <c r="C188" s="8"/>
    </row>
    <row r="189" spans="3:3" x14ac:dyDescent="0.25">
      <c r="C189" s="8"/>
    </row>
    <row r="190" spans="3:3" x14ac:dyDescent="0.25">
      <c r="C190" s="8"/>
    </row>
    <row r="191" spans="3:3" x14ac:dyDescent="0.25">
      <c r="C191" s="8"/>
    </row>
    <row r="192" spans="3:3" x14ac:dyDescent="0.25">
      <c r="C192" s="8"/>
    </row>
    <row r="193" spans="3:3" x14ac:dyDescent="0.25">
      <c r="C193" s="8"/>
    </row>
    <row r="194" spans="3:3" x14ac:dyDescent="0.25">
      <c r="C194" s="8"/>
    </row>
    <row r="195" spans="3:3" x14ac:dyDescent="0.25">
      <c r="C195" s="8"/>
    </row>
    <row r="196" spans="3:3" x14ac:dyDescent="0.25">
      <c r="C196" s="8"/>
    </row>
    <row r="197" spans="3:3" x14ac:dyDescent="0.25">
      <c r="C197" s="8"/>
    </row>
    <row r="198" spans="3:3" x14ac:dyDescent="0.25">
      <c r="C198" s="8"/>
    </row>
    <row r="199" spans="3:3" x14ac:dyDescent="0.25">
      <c r="C199" s="8"/>
    </row>
    <row r="200" spans="3:3" x14ac:dyDescent="0.25">
      <c r="C200" s="8"/>
    </row>
    <row r="201" spans="3:3" x14ac:dyDescent="0.25">
      <c r="C201" s="8"/>
    </row>
    <row r="202" spans="3:3" x14ac:dyDescent="0.25">
      <c r="C202" s="8"/>
    </row>
    <row r="203" spans="3:3" x14ac:dyDescent="0.25">
      <c r="C203" s="8"/>
    </row>
    <row r="204" spans="3:3" x14ac:dyDescent="0.25">
      <c r="C204" s="8"/>
    </row>
    <row r="205" spans="3:3" x14ac:dyDescent="0.25">
      <c r="C205" s="8"/>
    </row>
    <row r="206" spans="3:3" x14ac:dyDescent="0.25">
      <c r="C206" s="8"/>
    </row>
    <row r="207" spans="3:3" x14ac:dyDescent="0.25">
      <c r="C207" s="8"/>
    </row>
    <row r="208" spans="3:3" x14ac:dyDescent="0.25">
      <c r="C208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4" spans="3:3" x14ac:dyDescent="0.25">
      <c r="C224" s="8"/>
    </row>
    <row r="225" spans="3:3" x14ac:dyDescent="0.25">
      <c r="C225" s="8"/>
    </row>
    <row r="226" spans="3:3" x14ac:dyDescent="0.25">
      <c r="C226" s="8"/>
    </row>
    <row r="227" spans="3:3" x14ac:dyDescent="0.25">
      <c r="C227" s="8"/>
    </row>
    <row r="228" spans="3:3" x14ac:dyDescent="0.25">
      <c r="C228" s="8"/>
    </row>
    <row r="229" spans="3:3" x14ac:dyDescent="0.25">
      <c r="C229" s="8"/>
    </row>
    <row r="230" spans="3:3" x14ac:dyDescent="0.25">
      <c r="C230" s="8"/>
    </row>
  </sheetData>
  <pageMargins left="0.19685039370078741" right="0.19685039370078741" top="0.19685039370078741" bottom="0.19685039370078741" header="0.11811023622047244" footer="0.11811023622047244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index</vt:lpstr>
      <vt:lpstr>Macro_CurrPrices</vt:lpstr>
      <vt:lpstr>Macro_euro2010</vt:lpstr>
      <vt:lpstr>Macro_JRC-IDEES</vt:lpstr>
      <vt:lpstr>definitions</vt:lpstr>
      <vt:lpstr>definitions!Print_Area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2018-07-16T15:34:46Z</dcterms:created>
  <dcterms:modified xsi:type="dcterms:W3CDTF">2018-07-16T15:34:47Z</dcterms:modified>
</cp:coreProperties>
</file>