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015"/>
  </bookViews>
  <sheets>
    <sheet name="cover" sheetId="54" r:id="rId1"/>
    <sheet name="index" sheetId="4" r:id="rId2"/>
    <sheet name="Macro_CurrPrices" sheetId="57" r:id="rId3"/>
    <sheet name="Macro_euro2010" sheetId="55" r:id="rId4"/>
    <sheet name="Macro_JRC-IDEES" sheetId="59" r:id="rId5"/>
    <sheet name="definitions" sheetId="58" r:id="rId6"/>
  </sheets>
  <definedNames>
    <definedName name="_xlnm.Print_Area" localSheetId="5">definitions!$A$1:$D$112</definedName>
  </definedNames>
  <calcPr calcId="145621"/>
</workbook>
</file>

<file path=xl/calcChain.xml><?xml version="1.0" encoding="utf-8"?>
<calcChain xmlns="http://schemas.openxmlformats.org/spreadsheetml/2006/main">
  <c r="D13" i="59" l="1"/>
  <c r="D10" i="59"/>
  <c r="M13" i="59"/>
  <c r="E13" i="59"/>
  <c r="S13" i="59"/>
  <c r="R13" i="59"/>
  <c r="Q13" i="59"/>
  <c r="P13" i="59"/>
  <c r="O13" i="59"/>
  <c r="N13" i="59"/>
  <c r="L13" i="59"/>
  <c r="K13" i="59"/>
  <c r="J13" i="59"/>
  <c r="I13" i="59"/>
  <c r="H13" i="59"/>
  <c r="G13" i="59"/>
  <c r="F13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B5" i="4"/>
  <c r="B6" i="4"/>
  <c r="B7" i="4"/>
  <c r="B4" i="4"/>
  <c r="S20" i="59" l="1"/>
  <c r="S21" i="59"/>
  <c r="S65" i="59"/>
  <c r="S66" i="59"/>
  <c r="S67" i="59"/>
  <c r="S68" i="59"/>
  <c r="S69" i="59"/>
  <c r="S70" i="59"/>
  <c r="S71" i="59"/>
  <c r="S72" i="59"/>
  <c r="S73" i="59"/>
  <c r="D74" i="59"/>
  <c r="E74" i="59"/>
  <c r="F74" i="59"/>
  <c r="G74" i="59"/>
  <c r="H74" i="59"/>
  <c r="I74" i="59"/>
  <c r="J74" i="59"/>
  <c r="K74" i="59"/>
  <c r="L74" i="59"/>
  <c r="M74" i="59"/>
  <c r="N74" i="59"/>
  <c r="O74" i="59"/>
  <c r="P74" i="59"/>
  <c r="Q74" i="59"/>
  <c r="R74" i="59"/>
  <c r="S74" i="59"/>
  <c r="S75" i="59"/>
  <c r="S76" i="59"/>
  <c r="S77" i="59"/>
  <c r="S79" i="59"/>
  <c r="S80" i="59"/>
  <c r="S83" i="59"/>
  <c r="S84" i="59"/>
  <c r="S85" i="59"/>
  <c r="S86" i="59"/>
  <c r="S87" i="59"/>
  <c r="S88" i="59"/>
  <c r="S89" i="59"/>
  <c r="S90" i="59"/>
  <c r="G5" i="59" l="1"/>
  <c r="G90" i="59"/>
  <c r="H122" i="59"/>
  <c r="H119" i="59"/>
  <c r="G87" i="59"/>
  <c r="H117" i="59"/>
  <c r="G85" i="59"/>
  <c r="P116" i="59"/>
  <c r="O84" i="59"/>
  <c r="P115" i="59"/>
  <c r="O83" i="59"/>
  <c r="S82" i="59"/>
  <c r="G82" i="59"/>
  <c r="H114" i="59"/>
  <c r="S81" i="59"/>
  <c r="H113" i="59"/>
  <c r="G81" i="59"/>
  <c r="L112" i="59"/>
  <c r="K80" i="59"/>
  <c r="H111" i="59"/>
  <c r="G79" i="59"/>
  <c r="L110" i="59"/>
  <c r="K78" i="59"/>
  <c r="H109" i="59"/>
  <c r="G77" i="59"/>
  <c r="L107" i="59"/>
  <c r="K75" i="59"/>
  <c r="H107" i="59"/>
  <c r="G75" i="59"/>
  <c r="H103" i="59"/>
  <c r="G71" i="59"/>
  <c r="P102" i="59"/>
  <c r="O70" i="59"/>
  <c r="H102" i="59"/>
  <c r="G70" i="59"/>
  <c r="L99" i="59"/>
  <c r="K67" i="59"/>
  <c r="P98" i="59"/>
  <c r="O66" i="59"/>
  <c r="L98" i="59"/>
  <c r="K66" i="59"/>
  <c r="P106" i="59"/>
  <c r="O65" i="59"/>
  <c r="P97" i="59"/>
  <c r="G65" i="59"/>
  <c r="H97" i="59"/>
  <c r="H106" i="59"/>
  <c r="P94" i="59"/>
  <c r="O21" i="59"/>
  <c r="H94" i="59"/>
  <c r="G21" i="59"/>
  <c r="K20" i="59"/>
  <c r="L93" i="59"/>
  <c r="S5" i="59"/>
  <c r="O5" i="59"/>
  <c r="S122" i="59"/>
  <c r="R90" i="59"/>
  <c r="O122" i="59"/>
  <c r="N90" i="59"/>
  <c r="K122" i="59"/>
  <c r="J90" i="59"/>
  <c r="G122" i="59"/>
  <c r="F90" i="59"/>
  <c r="S121" i="59"/>
  <c r="R89" i="59"/>
  <c r="O121" i="59"/>
  <c r="N89" i="59"/>
  <c r="K121" i="59"/>
  <c r="J89" i="59"/>
  <c r="G121" i="59"/>
  <c r="F89" i="59"/>
  <c r="S120" i="59"/>
  <c r="R88" i="59"/>
  <c r="O120" i="59"/>
  <c r="N88" i="59"/>
  <c r="K120" i="59"/>
  <c r="J88" i="59"/>
  <c r="G120" i="59"/>
  <c r="F88" i="59"/>
  <c r="S119" i="59"/>
  <c r="R87" i="59"/>
  <c r="O119" i="59"/>
  <c r="N87" i="59"/>
  <c r="K119" i="59"/>
  <c r="J87" i="59"/>
  <c r="G119" i="59"/>
  <c r="F87" i="59"/>
  <c r="S118" i="59"/>
  <c r="R86" i="59"/>
  <c r="O118" i="59"/>
  <c r="N86" i="59"/>
  <c r="K118" i="59"/>
  <c r="J86" i="59"/>
  <c r="G118" i="59"/>
  <c r="F86" i="59"/>
  <c r="S117" i="59"/>
  <c r="R85" i="59"/>
  <c r="O117" i="59"/>
  <c r="N85" i="59"/>
  <c r="K117" i="59"/>
  <c r="J85" i="59"/>
  <c r="G117" i="59"/>
  <c r="F85" i="59"/>
  <c r="S116" i="59"/>
  <c r="R84" i="59"/>
  <c r="O116" i="59"/>
  <c r="N84" i="59"/>
  <c r="K116" i="59"/>
  <c r="J84" i="59"/>
  <c r="G116" i="59"/>
  <c r="F84" i="59"/>
  <c r="S115" i="59"/>
  <c r="R83" i="59"/>
  <c r="O115" i="59"/>
  <c r="N83" i="59"/>
  <c r="K115" i="59"/>
  <c r="J83" i="59"/>
  <c r="G115" i="59"/>
  <c r="F83" i="59"/>
  <c r="S114" i="59"/>
  <c r="R82" i="59"/>
  <c r="O114" i="59"/>
  <c r="N82" i="59"/>
  <c r="K114" i="59"/>
  <c r="J82" i="59"/>
  <c r="G114" i="59"/>
  <c r="F82" i="59"/>
  <c r="S113" i="59"/>
  <c r="R81" i="59"/>
  <c r="O113" i="59"/>
  <c r="N81" i="59"/>
  <c r="K113" i="59"/>
  <c r="J81" i="59"/>
  <c r="G113" i="59"/>
  <c r="F81" i="59"/>
  <c r="S112" i="59"/>
  <c r="R80" i="59"/>
  <c r="O112" i="59"/>
  <c r="N80" i="59"/>
  <c r="K112" i="59"/>
  <c r="J80" i="59"/>
  <c r="G112" i="59"/>
  <c r="F80" i="59"/>
  <c r="S111" i="59"/>
  <c r="R79" i="59"/>
  <c r="O111" i="59"/>
  <c r="N79" i="59"/>
  <c r="K111" i="59"/>
  <c r="J79" i="59"/>
  <c r="G111" i="59"/>
  <c r="F79" i="59"/>
  <c r="S110" i="59"/>
  <c r="R78" i="59"/>
  <c r="O110" i="59"/>
  <c r="N78" i="59"/>
  <c r="K110" i="59"/>
  <c r="J78" i="59"/>
  <c r="G110" i="59"/>
  <c r="F78" i="59"/>
  <c r="S109" i="59"/>
  <c r="R77" i="59"/>
  <c r="O109" i="59"/>
  <c r="N77" i="59"/>
  <c r="K109" i="59"/>
  <c r="J77" i="59"/>
  <c r="G109" i="59"/>
  <c r="F77" i="59"/>
  <c r="S108" i="59"/>
  <c r="R76" i="59"/>
  <c r="O108" i="59"/>
  <c r="N76" i="59"/>
  <c r="K108" i="59"/>
  <c r="J76" i="59"/>
  <c r="G108" i="59"/>
  <c r="F76" i="59"/>
  <c r="S107" i="59"/>
  <c r="R75" i="59"/>
  <c r="O107" i="59"/>
  <c r="N75" i="59"/>
  <c r="K107" i="59"/>
  <c r="J75" i="59"/>
  <c r="G107" i="59"/>
  <c r="F75" i="59"/>
  <c r="S105" i="59"/>
  <c r="R73" i="59"/>
  <c r="O105" i="59"/>
  <c r="N73" i="59"/>
  <c r="K105" i="59"/>
  <c r="J73" i="59"/>
  <c r="G105" i="59"/>
  <c r="F73" i="59"/>
  <c r="S104" i="59"/>
  <c r="R72" i="59"/>
  <c r="O104" i="59"/>
  <c r="N72" i="59"/>
  <c r="K104" i="59"/>
  <c r="J72" i="59"/>
  <c r="G104" i="59"/>
  <c r="F72" i="59"/>
  <c r="S103" i="59"/>
  <c r="R71" i="59"/>
  <c r="O103" i="59"/>
  <c r="N71" i="59"/>
  <c r="K103" i="59"/>
  <c r="J71" i="59"/>
  <c r="G103" i="59"/>
  <c r="F71" i="59"/>
  <c r="S102" i="59"/>
  <c r="R70" i="59"/>
  <c r="O102" i="59"/>
  <c r="N70" i="59"/>
  <c r="K102" i="59"/>
  <c r="J70" i="59"/>
  <c r="G102" i="59"/>
  <c r="F70" i="59"/>
  <c r="S101" i="59"/>
  <c r="R69" i="59"/>
  <c r="O101" i="59"/>
  <c r="N69" i="59"/>
  <c r="K101" i="59"/>
  <c r="J69" i="59"/>
  <c r="G101" i="59"/>
  <c r="F69" i="59"/>
  <c r="S100" i="59"/>
  <c r="R68" i="59"/>
  <c r="O100" i="59"/>
  <c r="N68" i="59"/>
  <c r="K100" i="59"/>
  <c r="J68" i="59"/>
  <c r="G100" i="59"/>
  <c r="F68" i="59"/>
  <c r="S99" i="59"/>
  <c r="R67" i="59"/>
  <c r="O99" i="59"/>
  <c r="N67" i="59"/>
  <c r="K99" i="59"/>
  <c r="J67" i="59"/>
  <c r="G99" i="59"/>
  <c r="F67" i="59"/>
  <c r="S98" i="59"/>
  <c r="R66" i="59"/>
  <c r="O98" i="59"/>
  <c r="N66" i="59"/>
  <c r="K98" i="59"/>
  <c r="J66" i="59"/>
  <c r="G98" i="59"/>
  <c r="F66" i="59"/>
  <c r="S106" i="59"/>
  <c r="S97" i="59"/>
  <c r="R65" i="59"/>
  <c r="O106" i="59"/>
  <c r="O97" i="59"/>
  <c r="N65" i="59"/>
  <c r="K106" i="59"/>
  <c r="K97" i="59"/>
  <c r="J65" i="59"/>
  <c r="G106" i="59"/>
  <c r="G97" i="59"/>
  <c r="F65" i="59"/>
  <c r="S94" i="59"/>
  <c r="R21" i="59"/>
  <c r="S96" i="59" s="1"/>
  <c r="O94" i="59"/>
  <c r="N21" i="59"/>
  <c r="K94" i="59"/>
  <c r="J21" i="59"/>
  <c r="G94" i="59"/>
  <c r="F21" i="59"/>
  <c r="S93" i="59"/>
  <c r="R20" i="59"/>
  <c r="S95" i="59" s="1"/>
  <c r="O93" i="59"/>
  <c r="N20" i="59"/>
  <c r="K93" i="59"/>
  <c r="J20" i="59"/>
  <c r="G93" i="59"/>
  <c r="F20" i="59"/>
  <c r="R5" i="59"/>
  <c r="N5" i="59"/>
  <c r="J5" i="59"/>
  <c r="F5" i="59"/>
  <c r="L121" i="59"/>
  <c r="K89" i="59"/>
  <c r="L120" i="59"/>
  <c r="K88" i="59"/>
  <c r="H118" i="59"/>
  <c r="G86" i="59"/>
  <c r="L117" i="59"/>
  <c r="K85" i="59"/>
  <c r="K84" i="59"/>
  <c r="L116" i="59"/>
  <c r="P114" i="59"/>
  <c r="O82" i="59"/>
  <c r="L113" i="59"/>
  <c r="K81" i="59"/>
  <c r="P112" i="59"/>
  <c r="O80" i="59"/>
  <c r="L111" i="59"/>
  <c r="K79" i="59"/>
  <c r="P110" i="59"/>
  <c r="O78" i="59"/>
  <c r="L109" i="59"/>
  <c r="K77" i="59"/>
  <c r="L108" i="59"/>
  <c r="K76" i="59"/>
  <c r="L105" i="59"/>
  <c r="K73" i="59"/>
  <c r="P104" i="59"/>
  <c r="O72" i="59"/>
  <c r="H104" i="59"/>
  <c r="G72" i="59"/>
  <c r="L103" i="59"/>
  <c r="K71" i="59"/>
  <c r="H101" i="59"/>
  <c r="G69" i="59"/>
  <c r="L100" i="59"/>
  <c r="K68" i="59"/>
  <c r="P99" i="59"/>
  <c r="O67" i="59"/>
  <c r="H99" i="59"/>
  <c r="G67" i="59"/>
  <c r="H98" i="59"/>
  <c r="G66" i="59"/>
  <c r="L106" i="59"/>
  <c r="L97" i="59"/>
  <c r="K65" i="59"/>
  <c r="O20" i="59"/>
  <c r="P93" i="59"/>
  <c r="K5" i="59"/>
  <c r="R122" i="59"/>
  <c r="Q90" i="59"/>
  <c r="N122" i="59"/>
  <c r="M90" i="59"/>
  <c r="J122" i="59"/>
  <c r="I90" i="59"/>
  <c r="F122" i="59"/>
  <c r="E90" i="59"/>
  <c r="Q89" i="59"/>
  <c r="R121" i="59"/>
  <c r="N121" i="59"/>
  <c r="M89" i="59"/>
  <c r="I89" i="59"/>
  <c r="J121" i="59"/>
  <c r="E89" i="59"/>
  <c r="F121" i="59"/>
  <c r="R120" i="59"/>
  <c r="Q88" i="59"/>
  <c r="N120" i="59"/>
  <c r="M88" i="59"/>
  <c r="J120" i="59"/>
  <c r="I88" i="59"/>
  <c r="F120" i="59"/>
  <c r="E88" i="59"/>
  <c r="R119" i="59"/>
  <c r="Q87" i="59"/>
  <c r="N119" i="59"/>
  <c r="M87" i="59"/>
  <c r="J119" i="59"/>
  <c r="I87" i="59"/>
  <c r="F119" i="59"/>
  <c r="E87" i="59"/>
  <c r="R118" i="59"/>
  <c r="Q86" i="59"/>
  <c r="N118" i="59"/>
  <c r="M86" i="59"/>
  <c r="J118" i="59"/>
  <c r="I86" i="59"/>
  <c r="F118" i="59"/>
  <c r="E86" i="59"/>
  <c r="Q85" i="59"/>
  <c r="R117" i="59"/>
  <c r="M85" i="59"/>
  <c r="N117" i="59"/>
  <c r="I85" i="59"/>
  <c r="J117" i="59"/>
  <c r="F117" i="59"/>
  <c r="E85" i="59"/>
  <c r="R116" i="59"/>
  <c r="Q84" i="59"/>
  <c r="N116" i="59"/>
  <c r="M84" i="59"/>
  <c r="J116" i="59"/>
  <c r="I84" i="59"/>
  <c r="F116" i="59"/>
  <c r="E84" i="59"/>
  <c r="R115" i="59"/>
  <c r="Q83" i="59"/>
  <c r="N115" i="59"/>
  <c r="M83" i="59"/>
  <c r="I83" i="59"/>
  <c r="J115" i="59"/>
  <c r="F115" i="59"/>
  <c r="E83" i="59"/>
  <c r="R114" i="59"/>
  <c r="Q82" i="59"/>
  <c r="N114" i="59"/>
  <c r="M82" i="59"/>
  <c r="J114" i="59"/>
  <c r="I82" i="59"/>
  <c r="F114" i="59"/>
  <c r="E82" i="59"/>
  <c r="Q81" i="59"/>
  <c r="R113" i="59"/>
  <c r="N113" i="59"/>
  <c r="M81" i="59"/>
  <c r="I81" i="59"/>
  <c r="J113" i="59"/>
  <c r="E81" i="59"/>
  <c r="F113" i="59"/>
  <c r="R112" i="59"/>
  <c r="Q80" i="59"/>
  <c r="N112" i="59"/>
  <c r="M80" i="59"/>
  <c r="J112" i="59"/>
  <c r="I80" i="59"/>
  <c r="F112" i="59"/>
  <c r="E80" i="59"/>
  <c r="R111" i="59"/>
  <c r="Q79" i="59"/>
  <c r="N111" i="59"/>
  <c r="M79" i="59"/>
  <c r="J111" i="59"/>
  <c r="I79" i="59"/>
  <c r="F111" i="59"/>
  <c r="E79" i="59"/>
  <c r="R110" i="59"/>
  <c r="Q78" i="59"/>
  <c r="N110" i="59"/>
  <c r="M78" i="59"/>
  <c r="J110" i="59"/>
  <c r="I78" i="59"/>
  <c r="F110" i="59"/>
  <c r="E78" i="59"/>
  <c r="Q77" i="59"/>
  <c r="R109" i="59"/>
  <c r="M77" i="59"/>
  <c r="N109" i="59"/>
  <c r="I77" i="59"/>
  <c r="J109" i="59"/>
  <c r="F109" i="59"/>
  <c r="E77" i="59"/>
  <c r="R108" i="59"/>
  <c r="Q76" i="59"/>
  <c r="N108" i="59"/>
  <c r="M76" i="59"/>
  <c r="J108" i="59"/>
  <c r="I76" i="59"/>
  <c r="F108" i="59"/>
  <c r="E76" i="59"/>
  <c r="R107" i="59"/>
  <c r="Q75" i="59"/>
  <c r="N107" i="59"/>
  <c r="M75" i="59"/>
  <c r="I75" i="59"/>
  <c r="J107" i="59"/>
  <c r="F107" i="59"/>
  <c r="E75" i="59"/>
  <c r="R105" i="59"/>
  <c r="Q73" i="59"/>
  <c r="N105" i="59"/>
  <c r="M73" i="59"/>
  <c r="J105" i="59"/>
  <c r="I73" i="59"/>
  <c r="E73" i="59"/>
  <c r="F105" i="59"/>
  <c r="R104" i="59"/>
  <c r="Q72" i="59"/>
  <c r="N104" i="59"/>
  <c r="M72" i="59"/>
  <c r="J104" i="59"/>
  <c r="I72" i="59"/>
  <c r="F104" i="59"/>
  <c r="E72" i="59"/>
  <c r="R103" i="59"/>
  <c r="Q71" i="59"/>
  <c r="N103" i="59"/>
  <c r="M71" i="59"/>
  <c r="J103" i="59"/>
  <c r="I71" i="59"/>
  <c r="F103" i="59"/>
  <c r="E71" i="59"/>
  <c r="R102" i="59"/>
  <c r="Q70" i="59"/>
  <c r="N102" i="59"/>
  <c r="M70" i="59"/>
  <c r="J102" i="59"/>
  <c r="I70" i="59"/>
  <c r="F102" i="59"/>
  <c r="E70" i="59"/>
  <c r="R101" i="59"/>
  <c r="Q69" i="59"/>
  <c r="N101" i="59"/>
  <c r="M69" i="59"/>
  <c r="J101" i="59"/>
  <c r="I69" i="59"/>
  <c r="F101" i="59"/>
  <c r="E69" i="59"/>
  <c r="Q68" i="59"/>
  <c r="R100" i="59"/>
  <c r="N100" i="59"/>
  <c r="M68" i="59"/>
  <c r="J100" i="59"/>
  <c r="I68" i="59"/>
  <c r="F100" i="59"/>
  <c r="E68" i="59"/>
  <c r="R99" i="59"/>
  <c r="Q67" i="59"/>
  <c r="N99" i="59"/>
  <c r="M67" i="59"/>
  <c r="I67" i="59"/>
  <c r="J99" i="59"/>
  <c r="F99" i="59"/>
  <c r="E67" i="59"/>
  <c r="Q66" i="59"/>
  <c r="R98" i="59"/>
  <c r="N98" i="59"/>
  <c r="M66" i="59"/>
  <c r="J98" i="59"/>
  <c r="I66" i="59"/>
  <c r="F98" i="59"/>
  <c r="E66" i="59"/>
  <c r="R106" i="59"/>
  <c r="R97" i="59"/>
  <c r="Q65" i="59"/>
  <c r="N106" i="59"/>
  <c r="N97" i="59"/>
  <c r="M65" i="59"/>
  <c r="J106" i="59"/>
  <c r="J97" i="59"/>
  <c r="I65" i="59"/>
  <c r="F106" i="59"/>
  <c r="F97" i="59"/>
  <c r="E65" i="59"/>
  <c r="R94" i="59"/>
  <c r="Q21" i="59"/>
  <c r="N94" i="59"/>
  <c r="M21" i="59"/>
  <c r="J94" i="59"/>
  <c r="I21" i="59"/>
  <c r="F94" i="59"/>
  <c r="E21" i="59"/>
  <c r="R93" i="59"/>
  <c r="Q20" i="59"/>
  <c r="N93" i="59"/>
  <c r="M20" i="59"/>
  <c r="J93" i="59"/>
  <c r="I20" i="59"/>
  <c r="F93" i="59"/>
  <c r="E20" i="59"/>
  <c r="Q5" i="59"/>
  <c r="M5" i="59"/>
  <c r="I5" i="59"/>
  <c r="E5" i="59"/>
  <c r="P122" i="59"/>
  <c r="O90" i="59"/>
  <c r="L122" i="59"/>
  <c r="K90" i="59"/>
  <c r="P121" i="59"/>
  <c r="O89" i="59"/>
  <c r="H121" i="59"/>
  <c r="G89" i="59"/>
  <c r="O88" i="59"/>
  <c r="P120" i="59"/>
  <c r="H120" i="59"/>
  <c r="G88" i="59"/>
  <c r="P119" i="59"/>
  <c r="O87" i="59"/>
  <c r="L119" i="59"/>
  <c r="K87" i="59"/>
  <c r="O86" i="59"/>
  <c r="P118" i="59"/>
  <c r="L118" i="59"/>
  <c r="K86" i="59"/>
  <c r="P117" i="59"/>
  <c r="O85" i="59"/>
  <c r="H116" i="59"/>
  <c r="G84" i="59"/>
  <c r="L115" i="59"/>
  <c r="K83" i="59"/>
  <c r="H115" i="59"/>
  <c r="G83" i="59"/>
  <c r="L114" i="59"/>
  <c r="K82" i="59"/>
  <c r="P113" i="59"/>
  <c r="O81" i="59"/>
  <c r="H112" i="59"/>
  <c r="G80" i="59"/>
  <c r="P111" i="59"/>
  <c r="O79" i="59"/>
  <c r="S78" i="59"/>
  <c r="H110" i="59"/>
  <c r="G78" i="59"/>
  <c r="P109" i="59"/>
  <c r="O77" i="59"/>
  <c r="P108" i="59"/>
  <c r="O76" i="59"/>
  <c r="H108" i="59"/>
  <c r="G76" i="59"/>
  <c r="P107" i="59"/>
  <c r="O75" i="59"/>
  <c r="P105" i="59"/>
  <c r="O73" i="59"/>
  <c r="H105" i="59"/>
  <c r="G73" i="59"/>
  <c r="L104" i="59"/>
  <c r="K72" i="59"/>
  <c r="P103" i="59"/>
  <c r="O71" i="59"/>
  <c r="L102" i="59"/>
  <c r="K70" i="59"/>
  <c r="P101" i="59"/>
  <c r="O69" i="59"/>
  <c r="L101" i="59"/>
  <c r="K69" i="59"/>
  <c r="P100" i="59"/>
  <c r="O68" i="59"/>
  <c r="H100" i="59"/>
  <c r="G68" i="59"/>
  <c r="L94" i="59"/>
  <c r="K21" i="59"/>
  <c r="G20" i="59"/>
  <c r="H93" i="59"/>
  <c r="Q122" i="59"/>
  <c r="P90" i="59"/>
  <c r="M122" i="59"/>
  <c r="L90" i="59"/>
  <c r="I122" i="59"/>
  <c r="H90" i="59"/>
  <c r="E122" i="59"/>
  <c r="D90" i="59"/>
  <c r="Q121" i="59"/>
  <c r="P89" i="59"/>
  <c r="M121" i="59"/>
  <c r="L89" i="59"/>
  <c r="I121" i="59"/>
  <c r="H89" i="59"/>
  <c r="E121" i="59"/>
  <c r="D89" i="59"/>
  <c r="Q120" i="59"/>
  <c r="P88" i="59"/>
  <c r="M120" i="59"/>
  <c r="L88" i="59"/>
  <c r="I120" i="59"/>
  <c r="H88" i="59"/>
  <c r="E120" i="59"/>
  <c r="D88" i="59"/>
  <c r="Q119" i="59"/>
  <c r="P87" i="59"/>
  <c r="M119" i="59"/>
  <c r="L87" i="59"/>
  <c r="I119" i="59"/>
  <c r="H87" i="59"/>
  <c r="E119" i="59"/>
  <c r="D87" i="59"/>
  <c r="Q118" i="59"/>
  <c r="P86" i="59"/>
  <c r="M118" i="59"/>
  <c r="L86" i="59"/>
  <c r="I118" i="59"/>
  <c r="H86" i="59"/>
  <c r="E118" i="59"/>
  <c r="D86" i="59"/>
  <c r="Q117" i="59"/>
  <c r="P85" i="59"/>
  <c r="M117" i="59"/>
  <c r="L85" i="59"/>
  <c r="I117" i="59"/>
  <c r="H85" i="59"/>
  <c r="D85" i="59"/>
  <c r="E117" i="59"/>
  <c r="Q116" i="59"/>
  <c r="P84" i="59"/>
  <c r="M116" i="59"/>
  <c r="L84" i="59"/>
  <c r="I116" i="59"/>
  <c r="H84" i="59"/>
  <c r="E116" i="59"/>
  <c r="D84" i="59"/>
  <c r="Q115" i="59"/>
  <c r="P83" i="59"/>
  <c r="M115" i="59"/>
  <c r="L83" i="59"/>
  <c r="I115" i="59"/>
  <c r="H83" i="59"/>
  <c r="E115" i="59"/>
  <c r="D83" i="59"/>
  <c r="Q114" i="59"/>
  <c r="P82" i="59"/>
  <c r="M114" i="59"/>
  <c r="L82" i="59"/>
  <c r="I114" i="59"/>
  <c r="H82" i="59"/>
  <c r="E114" i="59"/>
  <c r="D82" i="59"/>
  <c r="Q113" i="59"/>
  <c r="P81" i="59"/>
  <c r="M113" i="59"/>
  <c r="L81" i="59"/>
  <c r="I113" i="59"/>
  <c r="H81" i="59"/>
  <c r="D81" i="59"/>
  <c r="E113" i="59"/>
  <c r="Q112" i="59"/>
  <c r="P80" i="59"/>
  <c r="M112" i="59"/>
  <c r="L80" i="59"/>
  <c r="I112" i="59"/>
  <c r="H80" i="59"/>
  <c r="E112" i="59"/>
  <c r="D80" i="59"/>
  <c r="Q111" i="59"/>
  <c r="P79" i="59"/>
  <c r="M111" i="59"/>
  <c r="L79" i="59"/>
  <c r="I111" i="59"/>
  <c r="H79" i="59"/>
  <c r="E111" i="59"/>
  <c r="D79" i="59"/>
  <c r="Q110" i="59"/>
  <c r="P78" i="59"/>
  <c r="M110" i="59"/>
  <c r="L78" i="59"/>
  <c r="I110" i="59"/>
  <c r="H78" i="59"/>
  <c r="E110" i="59"/>
  <c r="D78" i="59"/>
  <c r="Q109" i="59"/>
  <c r="P77" i="59"/>
  <c r="M109" i="59"/>
  <c r="L77" i="59"/>
  <c r="I109" i="59"/>
  <c r="H77" i="59"/>
  <c r="D77" i="59"/>
  <c r="E109" i="59"/>
  <c r="Q108" i="59"/>
  <c r="P76" i="59"/>
  <c r="M108" i="59"/>
  <c r="L76" i="59"/>
  <c r="I108" i="59"/>
  <c r="H76" i="59"/>
  <c r="E108" i="59"/>
  <c r="D76" i="59"/>
  <c r="Q107" i="59"/>
  <c r="P75" i="59"/>
  <c r="M107" i="59"/>
  <c r="L75" i="59"/>
  <c r="I107" i="59"/>
  <c r="H75" i="59"/>
  <c r="E107" i="59"/>
  <c r="D75" i="59"/>
  <c r="Q105" i="59"/>
  <c r="P73" i="59"/>
  <c r="M105" i="59"/>
  <c r="L73" i="59"/>
  <c r="I105" i="59"/>
  <c r="H73" i="59"/>
  <c r="E105" i="59"/>
  <c r="D73" i="59"/>
  <c r="Q104" i="59"/>
  <c r="P72" i="59"/>
  <c r="M104" i="59"/>
  <c r="L72" i="59"/>
  <c r="I104" i="59"/>
  <c r="H72" i="59"/>
  <c r="E104" i="59"/>
  <c r="D72" i="59"/>
  <c r="Q103" i="59"/>
  <c r="P71" i="59"/>
  <c r="M103" i="59"/>
  <c r="L71" i="59"/>
  <c r="I103" i="59"/>
  <c r="H71" i="59"/>
  <c r="E103" i="59"/>
  <c r="D71" i="59"/>
  <c r="Q102" i="59"/>
  <c r="P70" i="59"/>
  <c r="M102" i="59"/>
  <c r="L70" i="59"/>
  <c r="I102" i="59"/>
  <c r="H70" i="59"/>
  <c r="E102" i="59"/>
  <c r="D70" i="59"/>
  <c r="Q101" i="59"/>
  <c r="P69" i="59"/>
  <c r="M101" i="59"/>
  <c r="L69" i="59"/>
  <c r="I101" i="59"/>
  <c r="H69" i="59"/>
  <c r="D69" i="59"/>
  <c r="E101" i="59"/>
  <c r="Q100" i="59"/>
  <c r="P68" i="59"/>
  <c r="M100" i="59"/>
  <c r="L68" i="59"/>
  <c r="I100" i="59"/>
  <c r="H68" i="59"/>
  <c r="E100" i="59"/>
  <c r="D68" i="59"/>
  <c r="Q99" i="59"/>
  <c r="P67" i="59"/>
  <c r="M99" i="59"/>
  <c r="L67" i="59"/>
  <c r="I99" i="59"/>
  <c r="H67" i="59"/>
  <c r="E99" i="59"/>
  <c r="D67" i="59"/>
  <c r="Q98" i="59"/>
  <c r="P66" i="59"/>
  <c r="M98" i="59"/>
  <c r="L66" i="59"/>
  <c r="I98" i="59"/>
  <c r="H66" i="59"/>
  <c r="E98" i="59"/>
  <c r="D66" i="59"/>
  <c r="Q106" i="59"/>
  <c r="Q97" i="59"/>
  <c r="P65" i="59"/>
  <c r="M106" i="59"/>
  <c r="M97" i="59"/>
  <c r="L65" i="59"/>
  <c r="I106" i="59"/>
  <c r="I97" i="59"/>
  <c r="H65" i="59"/>
  <c r="E106" i="59"/>
  <c r="D65" i="59"/>
  <c r="E97" i="59"/>
  <c r="Q94" i="59"/>
  <c r="P21" i="59"/>
  <c r="M94" i="59"/>
  <c r="L21" i="59"/>
  <c r="I94" i="59"/>
  <c r="H21" i="59"/>
  <c r="E94" i="59"/>
  <c r="D21" i="59"/>
  <c r="Q93" i="59"/>
  <c r="P20" i="59"/>
  <c r="M93" i="59"/>
  <c r="L20" i="59"/>
  <c r="I93" i="59"/>
  <c r="H20" i="59"/>
  <c r="E93" i="59"/>
  <c r="D20" i="59"/>
  <c r="P5" i="59"/>
  <c r="L5" i="59"/>
  <c r="H5" i="59"/>
  <c r="D5" i="59"/>
  <c r="K95" i="59" l="1"/>
  <c r="F95" i="59"/>
  <c r="N95" i="59"/>
  <c r="F96" i="59"/>
  <c r="N96" i="59"/>
  <c r="L96" i="59"/>
  <c r="I95" i="59"/>
  <c r="Q96" i="59"/>
  <c r="Q95" i="59"/>
  <c r="I96" i="59"/>
  <c r="G96" i="59"/>
  <c r="E95" i="59"/>
  <c r="M95" i="59"/>
  <c r="E96" i="59"/>
  <c r="M96" i="59"/>
  <c r="O96" i="59"/>
  <c r="P96" i="59"/>
  <c r="P95" i="59"/>
  <c r="K96" i="59"/>
  <c r="G95" i="59"/>
  <c r="O95" i="59"/>
  <c r="L95" i="59"/>
  <c r="H95" i="59"/>
  <c r="J95" i="59"/>
  <c r="R95" i="59"/>
  <c r="J96" i="59"/>
  <c r="R96" i="59"/>
  <c r="H96" i="59"/>
  <c r="R16" i="57" l="1"/>
  <c r="R16" i="55"/>
  <c r="P54" i="57"/>
  <c r="P54" i="55"/>
  <c r="L16" i="57"/>
  <c r="L16" i="55"/>
  <c r="Q54" i="57"/>
  <c r="Q54" i="55"/>
  <c r="H16" i="57"/>
  <c r="H16" i="55"/>
  <c r="M54" i="57"/>
  <c r="M54" i="55"/>
  <c r="O54" i="57"/>
  <c r="O54" i="55"/>
  <c r="O16" i="57"/>
  <c r="O16" i="55"/>
  <c r="Q16" i="55"/>
  <c r="Q16" i="57"/>
  <c r="M16" i="55"/>
  <c r="M16" i="57"/>
  <c r="G16" i="57"/>
  <c r="G16" i="55"/>
  <c r="J54" i="57"/>
  <c r="J54" i="55"/>
  <c r="J16" i="55"/>
  <c r="J16" i="57"/>
  <c r="F54" i="57"/>
  <c r="F54" i="55"/>
  <c r="N16" i="57"/>
  <c r="N16" i="55"/>
  <c r="L54" i="57"/>
  <c r="L54" i="55"/>
  <c r="D16" i="57"/>
  <c r="D16" i="55"/>
  <c r="K54" i="57"/>
  <c r="K54" i="55"/>
  <c r="S16" i="57"/>
  <c r="S16" i="55"/>
  <c r="R54" i="57"/>
  <c r="R54" i="55"/>
  <c r="G54" i="57"/>
  <c r="G54" i="55"/>
  <c r="S54" i="57"/>
  <c r="S54" i="55"/>
  <c r="H54" i="57"/>
  <c r="H54" i="55"/>
  <c r="P16" i="57"/>
  <c r="P16" i="55"/>
  <c r="E16" i="55"/>
  <c r="E16" i="57"/>
  <c r="F16" i="57"/>
  <c r="F16" i="55"/>
  <c r="K16" i="55"/>
  <c r="K16" i="57"/>
  <c r="E54" i="57"/>
  <c r="E54" i="55"/>
  <c r="H75" i="57" l="1"/>
  <c r="R39" i="57"/>
  <c r="R39" i="55"/>
  <c r="J39" i="57"/>
  <c r="J39" i="55"/>
  <c r="F39" i="57"/>
  <c r="F39" i="55"/>
  <c r="P75" i="57"/>
  <c r="G75" i="57"/>
  <c r="G75" i="55"/>
  <c r="H39" i="57"/>
  <c r="H39" i="55"/>
  <c r="G39" i="55"/>
  <c r="G39" i="57"/>
  <c r="D39" i="57"/>
  <c r="D39" i="55"/>
  <c r="N54" i="57"/>
  <c r="I16" i="55"/>
  <c r="P75" i="55"/>
  <c r="H75" i="55"/>
  <c r="K75" i="57"/>
  <c r="K75" i="55"/>
  <c r="L75" i="57"/>
  <c r="L75" i="55"/>
  <c r="E39" i="55"/>
  <c r="E39" i="57"/>
  <c r="Q75" i="57"/>
  <c r="Q75" i="55"/>
  <c r="J75" i="57"/>
  <c r="J75" i="55"/>
  <c r="R75" i="57"/>
  <c r="R75" i="55"/>
  <c r="K39" i="57"/>
  <c r="K39" i="55"/>
  <c r="M75" i="57"/>
  <c r="M75" i="55"/>
  <c r="O75" i="57"/>
  <c r="O75" i="55"/>
  <c r="P39" i="57"/>
  <c r="P39" i="55"/>
  <c r="S39" i="55"/>
  <c r="S39" i="57"/>
  <c r="O39" i="57"/>
  <c r="O39" i="55"/>
  <c r="L39" i="57"/>
  <c r="L39" i="55"/>
  <c r="M39" i="55"/>
  <c r="M39" i="57"/>
  <c r="F75" i="57"/>
  <c r="F75" i="55"/>
  <c r="I39" i="55"/>
  <c r="I39" i="57"/>
  <c r="Q39" i="55"/>
  <c r="Q39" i="57"/>
  <c r="E75" i="57"/>
  <c r="E75" i="55"/>
  <c r="N54" i="55"/>
  <c r="I16" i="57"/>
  <c r="I75" i="57" l="1"/>
  <c r="S75" i="57"/>
  <c r="N75" i="55"/>
  <c r="D54" i="57"/>
  <c r="D54" i="55"/>
  <c r="I54" i="57"/>
  <c r="I54" i="55"/>
  <c r="N75" i="57"/>
  <c r="N39" i="55"/>
  <c r="N39" i="57"/>
  <c r="D75" i="57"/>
  <c r="D75" i="55"/>
  <c r="I75" i="55"/>
  <c r="S75" i="55"/>
</calcChain>
</file>

<file path=xl/sharedStrings.xml><?xml version="1.0" encoding="utf-8"?>
<sst xmlns="http://schemas.openxmlformats.org/spreadsheetml/2006/main" count="725" uniqueCount="283">
  <si>
    <t>Wood and wood products</t>
  </si>
  <si>
    <t>Textiles and leather</t>
  </si>
  <si>
    <t>Machinery Equipment</t>
  </si>
  <si>
    <t>Transport Equipment</t>
  </si>
  <si>
    <t>Food, beverages and tobacco</t>
  </si>
  <si>
    <t>Pulp, paper and printing</t>
  </si>
  <si>
    <t>Non-metallic mineral products</t>
  </si>
  <si>
    <t>Chemicals Industry</t>
  </si>
  <si>
    <t>Iron and steel</t>
  </si>
  <si>
    <t>Description</t>
  </si>
  <si>
    <t>Sheet</t>
  </si>
  <si>
    <t>Click on the link to jump to the sheet</t>
  </si>
  <si>
    <t>Printing and reproduction of recorded media</t>
  </si>
  <si>
    <t>Pulp production</t>
  </si>
  <si>
    <t>Ceramics &amp; other NMM</t>
  </si>
  <si>
    <t>Cement</t>
  </si>
  <si>
    <t>Pharmaceutical products etc.</t>
  </si>
  <si>
    <t>Other chemicals</t>
  </si>
  <si>
    <t>Other non-ferrous metals</t>
  </si>
  <si>
    <t>Alumina production</t>
  </si>
  <si>
    <t>Electric arc</t>
  </si>
  <si>
    <t>Printing and media reproduction</t>
  </si>
  <si>
    <t xml:space="preserve">Paper production </t>
  </si>
  <si>
    <t xml:space="preserve">Glass production </t>
  </si>
  <si>
    <t>Aluminium production</t>
  </si>
  <si>
    <t xml:space="preserve">Basic chemicals </t>
  </si>
  <si>
    <t>Chemicals and chemical products</t>
  </si>
  <si>
    <t>Paper and paper products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</si>
  <si>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</si>
  <si>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</si>
  <si>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</si>
  <si>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</si>
  <si>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</si>
  <si>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</si>
  <si>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</si>
  <si>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© European Union 2017-2018</t>
  </si>
  <si>
    <t>version 1.0</t>
  </si>
  <si>
    <t>B1GM</t>
  </si>
  <si>
    <t>Gross domestic product at market prices</t>
  </si>
  <si>
    <t>P31_S14_S15</t>
  </si>
  <si>
    <t>Household and NPISH final consumption expenditure</t>
  </si>
  <si>
    <t>B1G</t>
  </si>
  <si>
    <t>Value added, gross</t>
  </si>
  <si>
    <t/>
  </si>
  <si>
    <t>nace 10</t>
  </si>
  <si>
    <t>A</t>
  </si>
  <si>
    <t>Agriculture, forestry and fishing</t>
  </si>
  <si>
    <t>B_E</t>
  </si>
  <si>
    <t>Industry (except construction)</t>
  </si>
  <si>
    <t>F</t>
  </si>
  <si>
    <t>Construction</t>
  </si>
  <si>
    <t>G_I</t>
  </si>
  <si>
    <t>Wholesale and retail trade, transport, accomodation and food service activities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</si>
  <si>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</si>
  <si>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</si>
  <si>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</si>
  <si>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</si>
  <si>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</si>
  <si>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</si>
  <si>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M_N</t>
  </si>
  <si>
    <t>Professional, scientific and technical activities; administrative and support service activities</t>
  </si>
  <si>
    <t>O_Q</t>
  </si>
  <si>
    <t>Public administration, defence, education, human health and social work activities</t>
  </si>
  <si>
    <t>R_U</t>
  </si>
  <si>
    <t>Arts, entertainment and recreation; other service activities; activities of household and extra-territorial organizations and bodies</t>
  </si>
  <si>
    <t>TOTAL</t>
  </si>
  <si>
    <t>Total - All NACE activities</t>
  </si>
  <si>
    <t>nace 21</t>
  </si>
  <si>
    <t>B</t>
  </si>
  <si>
    <t>Mining and quarrying</t>
  </si>
  <si>
    <t>C</t>
  </si>
  <si>
    <t>Manufacturing</t>
  </si>
  <si>
    <t>D</t>
  </si>
  <si>
    <t>Electricity, gas, steam and air conditioning supply</t>
  </si>
  <si>
    <t>E</t>
  </si>
  <si>
    <t>Water supply; sewerage, waste management and remediation activities</t>
  </si>
  <si>
    <t>G</t>
  </si>
  <si>
    <t>Wholesale and retail trade; repair of motor vehicles and motorcycles</t>
  </si>
  <si>
    <t>H</t>
  </si>
  <si>
    <t>Transportation and storage</t>
  </si>
  <si>
    <t>I</t>
  </si>
  <si>
    <t>Accommodation and food service activities</t>
  </si>
  <si>
    <t>M</t>
  </si>
  <si>
    <t>Professional, scientific and technical activities</t>
  </si>
  <si>
    <t>N</t>
  </si>
  <si>
    <t>Administrative and support service activities</t>
  </si>
  <si>
    <t>O</t>
  </si>
  <si>
    <t>Public administration and defence; compulsory social security</t>
  </si>
  <si>
    <t>P</t>
  </si>
  <si>
    <t>Education</t>
  </si>
  <si>
    <t>Q</t>
  </si>
  <si>
    <t>Human health and social work activities</t>
  </si>
  <si>
    <t>R</t>
  </si>
  <si>
    <t>Arts, entertainment and recreation</t>
  </si>
  <si>
    <t>S</t>
  </si>
  <si>
    <t>Other service activities</t>
  </si>
  <si>
    <t>T</t>
  </si>
  <si>
    <t>Activities of households as employers; undifferentiated goods- and services-producing activities of households for own use</t>
  </si>
  <si>
    <t>U</t>
  </si>
  <si>
    <t>Activities of extraterritorial organisations and bodies</t>
  </si>
  <si>
    <t>nace 38 - industry</t>
  </si>
  <si>
    <t>C10_C12</t>
  </si>
  <si>
    <t>Manufacture of food products; beverages and tobacco products</t>
  </si>
  <si>
    <t>C13_C15</t>
  </si>
  <si>
    <t>Manufacture of textiles, wearing apparel, leather and related products</t>
  </si>
  <si>
    <t>C16_C18</t>
  </si>
  <si>
    <t>Manufacture of wood, paper, printing and reproduction</t>
  </si>
  <si>
    <t>C19</t>
  </si>
  <si>
    <t>Manufacture of coke and refined petroleum products</t>
  </si>
  <si>
    <t>C20</t>
  </si>
  <si>
    <t>Manufacture of chemicals and chemical products</t>
  </si>
  <si>
    <t>C21</t>
  </si>
  <si>
    <t>Manufacture of basic pharmaceutical products and pharmaceutical preparations</t>
  </si>
  <si>
    <t>C22_C23</t>
  </si>
  <si>
    <t>Manufacture of rubber and plastic products and other non-metallic mineral products</t>
  </si>
  <si>
    <t>C24_C25</t>
  </si>
  <si>
    <t>Manufacture of basic metals and fabricated metal products, except machinery and equipment</t>
  </si>
  <si>
    <t>C26</t>
  </si>
  <si>
    <t>Manufacture of computer, electronic and optical products</t>
  </si>
  <si>
    <t>C27</t>
  </si>
  <si>
    <t>Manufacture of electrical equipment</t>
  </si>
  <si>
    <t>C28</t>
  </si>
  <si>
    <t>Manufacture of machinery and equipment n.e.c.</t>
  </si>
  <si>
    <t>C29_C30</t>
  </si>
  <si>
    <t>Manufacture of motor vehicles, trailers, semi-trailers and of other transport equipment</t>
  </si>
  <si>
    <t>C31_C33</t>
  </si>
  <si>
    <t>Manufacture of furniture; jewellery, musical instruments, toys; repair and installation of machinery and equipment</t>
  </si>
  <si>
    <t>nace 64 - industry</t>
  </si>
  <si>
    <t>C16</t>
  </si>
  <si>
    <t>Manufacture of wood and of products of wood and cork, except furniture; manufacture of articles of straw and plaiting materials</t>
  </si>
  <si>
    <t>C17</t>
  </si>
  <si>
    <t>Manufacture of paper and paper products</t>
  </si>
  <si>
    <t>C18</t>
  </si>
  <si>
    <t>C22</t>
  </si>
  <si>
    <t>Manufacture of rubber and plastic products</t>
  </si>
  <si>
    <t>C23</t>
  </si>
  <si>
    <t>Manufacture of other non-metallic mineral products</t>
  </si>
  <si>
    <t>C24</t>
  </si>
  <si>
    <t>Manufacture of basic metals</t>
  </si>
  <si>
    <t>C25</t>
  </si>
  <si>
    <t>Manufacture of fabricated metal products, except machinery and equipment</t>
  </si>
  <si>
    <t>C29</t>
  </si>
  <si>
    <t>Manufacture of motor vehicles, trailers and semi-trailers</t>
  </si>
  <si>
    <t>C30</t>
  </si>
  <si>
    <t>Manufacture of other transport equipment</t>
  </si>
  <si>
    <t>C31_C32</t>
  </si>
  <si>
    <t>Manufacture of furniture; other manufacturing</t>
  </si>
  <si>
    <t>C33</t>
  </si>
  <si>
    <t>Repair and installation of machinery and equipment</t>
  </si>
  <si>
    <t>NACE code</t>
  </si>
  <si>
    <t>NACE Description</t>
  </si>
  <si>
    <t>Source</t>
  </si>
  <si>
    <t>Gross domestic product</t>
  </si>
  <si>
    <t>EUROSTAT Statistics: nama_gdp</t>
  </si>
  <si>
    <t>Household consumption expenditure</t>
  </si>
  <si>
    <t>Gross value added</t>
  </si>
  <si>
    <t>Gross value added (at basic prices)</t>
  </si>
  <si>
    <t>EUROSTAT Statistics: nama_nace10</t>
  </si>
  <si>
    <t>EUROSTAT Statistics: nama_nace21</t>
  </si>
  <si>
    <t>Services</t>
  </si>
  <si>
    <t>C33, E, G to U</t>
  </si>
  <si>
    <t>Heat-use intensive services</t>
  </si>
  <si>
    <t>H,I,O,P,Q,R</t>
  </si>
  <si>
    <t>Offices</t>
  </si>
  <si>
    <t>J,K,L,M,N,S,T,U</t>
  </si>
  <si>
    <t>Trade</t>
  </si>
  <si>
    <t>C33,E,G</t>
  </si>
  <si>
    <t>Energy sector</t>
  </si>
  <si>
    <t>C19, D</t>
  </si>
  <si>
    <t>EUROSTAT Statistics: nama_nace64</t>
  </si>
  <si>
    <t>C excluding C33</t>
  </si>
  <si>
    <t>Basic metals</t>
  </si>
  <si>
    <t>C241</t>
  </si>
  <si>
    <t>Manufacture of basic iron and steel and of ferro-alloys</t>
  </si>
  <si>
    <t>EUROSTAT Structural business statistics: sbs_ind_co</t>
  </si>
  <si>
    <t>C242</t>
  </si>
  <si>
    <t>Manufacture of tubes, pipes, hollow profiles and related fittings, of steel</t>
  </si>
  <si>
    <t>C243</t>
  </si>
  <si>
    <t>Manufacture of other products of first processing of steel</t>
  </si>
  <si>
    <t>C2451</t>
  </si>
  <si>
    <t>Casting of iron</t>
  </si>
  <si>
    <t>C2452</t>
  </si>
  <si>
    <t>Casting of steel</t>
  </si>
  <si>
    <t>Non ferrous metals</t>
  </si>
  <si>
    <t>C2442</t>
  </si>
  <si>
    <t>C2453</t>
  </si>
  <si>
    <t>Casting of light metals</t>
  </si>
  <si>
    <t>C2441</t>
  </si>
  <si>
    <t>Precious metals production</t>
  </si>
  <si>
    <t>C2443</t>
  </si>
  <si>
    <t>Lead, zinc and tin production</t>
  </si>
  <si>
    <t>C2444</t>
  </si>
  <si>
    <t>Copper production</t>
  </si>
  <si>
    <t>C2445</t>
  </si>
  <si>
    <t>Other non-ferrous metal production</t>
  </si>
  <si>
    <t>C2446</t>
  </si>
  <si>
    <t>Processing of nuclear fuel</t>
  </si>
  <si>
    <t>C2454</t>
  </si>
  <si>
    <t>Casting of other non-ferrous metals</t>
  </si>
  <si>
    <t>C20, C21</t>
  </si>
  <si>
    <t>C2013</t>
  </si>
  <si>
    <t>Manufacture of other inorganic basic chemicals</t>
  </si>
  <si>
    <t>C2014</t>
  </si>
  <si>
    <t>Manufacture of other organic basic chemicals</t>
  </si>
  <si>
    <t>C2015</t>
  </si>
  <si>
    <t>Manufacture of fertilisers and nitrogen compounds</t>
  </si>
  <si>
    <t>C2016</t>
  </si>
  <si>
    <t>Manufacture of plastics in primary forms</t>
  </si>
  <si>
    <t>C2011</t>
  </si>
  <si>
    <t>Manufacture of industrial gases</t>
  </si>
  <si>
    <t>C2012</t>
  </si>
  <si>
    <t>Manufacture of dyes and pigments</t>
  </si>
  <si>
    <t>C202</t>
  </si>
  <si>
    <t>Manufacture of pesticides and other agrochemical products</t>
  </si>
  <si>
    <t>C203</t>
  </si>
  <si>
    <t>Manufacture of paints, varnishes and similar coatings, printing ink and mastics</t>
  </si>
  <si>
    <t>C204</t>
  </si>
  <si>
    <t>Manufacture of soap and detergents, cleaning and polishing preparations, perfumes and toilet preparations</t>
  </si>
  <si>
    <t>C205</t>
  </si>
  <si>
    <t>Manufacture of other chemical products</t>
  </si>
  <si>
    <t>C206</t>
  </si>
  <si>
    <t>Manufacture of man-made fibres</t>
  </si>
  <si>
    <t>Cement (incl. lime)</t>
  </si>
  <si>
    <t>C235</t>
  </si>
  <si>
    <t>Manufacture of cement, lime and plaster</t>
  </si>
  <si>
    <t>C236</t>
  </si>
  <si>
    <t>Manufacture of articles of concrete, cement and plaster</t>
  </si>
  <si>
    <t>C231</t>
  </si>
  <si>
    <t>Manufacture of glass and glass products</t>
  </si>
  <si>
    <t>C232</t>
  </si>
  <si>
    <t>Manufacture of refractory products</t>
  </si>
  <si>
    <t>C233</t>
  </si>
  <si>
    <t>Manufacture of clay building materials</t>
  </si>
  <si>
    <t>C234</t>
  </si>
  <si>
    <t>Manufacture of other porcelain and ceramic products</t>
  </si>
  <si>
    <t>C237</t>
  </si>
  <si>
    <t>Cutting, shaping and finishing of stone</t>
  </si>
  <si>
    <t>C239</t>
  </si>
  <si>
    <t>Manufacture of abrasive products and non-metallic mineral products n.e.c.</t>
  </si>
  <si>
    <t>C17, C18</t>
  </si>
  <si>
    <t>C1711</t>
  </si>
  <si>
    <t>Manufacture of pulp</t>
  </si>
  <si>
    <t>C1712</t>
  </si>
  <si>
    <t>Manufacture of paper and paperboard</t>
  </si>
  <si>
    <t>C172</t>
  </si>
  <si>
    <t>Manufacture of articles of paper and paperboard</t>
  </si>
  <si>
    <t>EUROSTAT Statistics: nama_nace38</t>
  </si>
  <si>
    <t>C25, C26, C27, C28</t>
  </si>
  <si>
    <t>Non specified industries</t>
  </si>
  <si>
    <t>C22, C31_C32</t>
  </si>
  <si>
    <t>ESA2010 [millions of Euro at current prices]</t>
  </si>
  <si>
    <t>ESA2010 [millions of Euro at 2010 prices]</t>
  </si>
  <si>
    <t>Annual growth rates (%)</t>
  </si>
  <si>
    <t>Demographics</t>
  </si>
  <si>
    <t>Population</t>
  </si>
  <si>
    <t>Number of households</t>
  </si>
  <si>
    <t>Inhabitants per household</t>
  </si>
  <si>
    <t>Blast Furnace</t>
  </si>
  <si>
    <t>Primary aluminium</t>
  </si>
  <si>
    <t>Secondary aluminium</t>
  </si>
  <si>
    <t>Market shares (%)</t>
  </si>
  <si>
    <t>Gross domestic product per capita</t>
  </si>
  <si>
    <t>Household consumption expenditure per capita</t>
  </si>
  <si>
    <t>JRC-IDEES Description</t>
  </si>
  <si>
    <t>ESA2010 [euro at 2010 prices per capita]</t>
  </si>
  <si>
    <t>JRC-IDEES structure</t>
  </si>
  <si>
    <t>Gross value added [millions of Euro at 2010 prices]</t>
  </si>
  <si>
    <t>Macro-economic data at current prices  - NACE structure</t>
  </si>
  <si>
    <t>Macro-economic data at 2010 prices - NACE structure</t>
  </si>
  <si>
    <t>JRC-IDEES and NACE structure correspondence</t>
  </si>
  <si>
    <t>Macro-economic and demographic data</t>
  </si>
  <si>
    <t>Climate</t>
  </si>
  <si>
    <t>Actual heating degree-days</t>
  </si>
  <si>
    <t>Mean heating degree-days over period 1980 - 2015</t>
  </si>
  <si>
    <t>Relative heating degree-days</t>
  </si>
  <si>
    <t>Actual cooling degree-days</t>
  </si>
  <si>
    <t>Mean cooling degree-days over period 1980 - 2015</t>
  </si>
  <si>
    <t>Relative cooling degree-days</t>
  </si>
  <si>
    <t>Demographic and macro-economic data at 2010 prices - JRC-IDEES structure</t>
  </si>
  <si>
    <t>LU</t>
  </si>
  <si>
    <t>Luxembourg</t>
  </si>
  <si>
    <t>Prepared by JRC C.6</t>
  </si>
  <si>
    <t>The information made available is property of the Joint Research Centre of the European Commission.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</si>
</sst>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#,##0.000;\-#,##0.000;&quot;-&quot;"/>
    <numFmt numFmtId="166" formatCode="0.00%;\-0.00%;&quot;-&quot;"/>
    <numFmt numFmtId="167" formatCode="#,##0;\-#,##0;&quot;-&quot;"/>
    <numFmt numFmtId="168" formatCode="0.000"/>
    <numFmt numFmtId="169" formatCode="0.0"/>
    <numFmt numFmtId="170" formatCode="mmmm\ 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0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  <font>
      <b/>
      <sz val="8"/>
      <color theme="3" tint="0.39997558519241921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8"/>
      <color rgb="FFFFC000"/>
      <name val="Calibri"/>
      <family val="2"/>
      <scheme val="minor"/>
    </font>
    <font>
      <sz val="8"/>
      <color rgb="FF7030A0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sz val="8"/>
      <color theme="4" tint="-0.249977111117893"/>
      <name val="Calibri"/>
      <family val="2"/>
      <scheme val="minor"/>
    </font>
    <font>
      <i/>
      <sz val="8"/>
      <name val="Calibri"/>
      <family val="2"/>
      <scheme val="minor"/>
    </font>
    <font>
      <sz val="11"/>
      <color indexed="8"/>
      <name val="Calibri"/>
      <family val="2"/>
    </font>
    <font>
      <b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auto="1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10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9" fontId="30" fillId="0" borderId="0" applyFont="0" applyFill="0" applyBorder="0" applyAlignment="0" applyProtection="0"/>
  </cellStyleXfs>
  <cellXfs count="223">
    <xf numFmtId="0" fontId="0" fillId="0" borderId="0" xfId="0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0" xfId="0" applyFont="1"/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7" fillId="0" borderId="0" xfId="0" applyFont="1"/>
    <xf numFmtId="0" fontId="15" fillId="2" borderId="0" xfId="4" applyFont="1" applyFill="1" applyAlignment="1">
      <alignment vertical="center"/>
    </xf>
    <xf numFmtId="0" fontId="17" fillId="0" borderId="2" xfId="5" applyFont="1" applyBorder="1" applyAlignment="1">
      <alignment vertical="center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19" fillId="0" borderId="0" xfId="5" applyFont="1" applyAlignment="1">
      <alignment vertical="center"/>
    </xf>
    <xf numFmtId="0" fontId="15" fillId="0" borderId="0" xfId="5" applyFont="1" applyAlignment="1">
      <alignment vertical="center"/>
    </xf>
    <xf numFmtId="0" fontId="19" fillId="0" borderId="0" xfId="5" applyFont="1" applyAlignment="1">
      <alignment horizontal="center" vertical="center"/>
    </xf>
    <xf numFmtId="0" fontId="17" fillId="0" borderId="0" xfId="5" applyFont="1" applyBorder="1" applyAlignment="1">
      <alignment horizontal="left" vertical="center"/>
    </xf>
    <xf numFmtId="0" fontId="20" fillId="0" borderId="0" xfId="5" applyFont="1" applyBorder="1" applyAlignment="1">
      <alignment horizontal="left" vertical="center"/>
    </xf>
    <xf numFmtId="0" fontId="17" fillId="0" borderId="0" xfId="5" applyFont="1" applyBorder="1" applyAlignment="1">
      <alignment horizontal="right" vertical="center"/>
    </xf>
    <xf numFmtId="0" fontId="20" fillId="0" borderId="0" xfId="5" applyFont="1" applyAlignment="1">
      <alignment vertical="center"/>
    </xf>
    <xf numFmtId="0" fontId="18" fillId="0" borderId="0" xfId="5" applyFont="1" applyAlignment="1">
      <alignment vertical="center"/>
    </xf>
    <xf numFmtId="0" fontId="21" fillId="0" borderId="0" xfId="5" applyFont="1" applyAlignment="1">
      <alignment horizontal="left" vertical="center"/>
    </xf>
    <xf numFmtId="170" fontId="22" fillId="0" borderId="0" xfId="5" quotePrefix="1" applyNumberFormat="1" applyFont="1" applyAlignment="1">
      <alignment horizontal="left" vertical="center"/>
    </xf>
    <xf numFmtId="0" fontId="10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5" applyFont="1" applyAlignment="1">
      <alignment horizontal="center" vertical="center"/>
    </xf>
    <xf numFmtId="0" fontId="10" fillId="0" borderId="0" xfId="5" applyFont="1" applyAlignment="1">
      <alignment horizontal="right" vertical="center"/>
    </xf>
    <xf numFmtId="0" fontId="23" fillId="0" borderId="0" xfId="4" applyFont="1" applyBorder="1" applyAlignment="1">
      <alignment horizontal="left" vertical="center"/>
    </xf>
    <xf numFmtId="0" fontId="23" fillId="0" borderId="0" xfId="4" applyFont="1" applyBorder="1" applyAlignment="1">
      <alignment horizontal="right" vertical="center"/>
    </xf>
    <xf numFmtId="169" fontId="12" fillId="0" borderId="8" xfId="4" applyNumberFormat="1" applyFont="1" applyBorder="1" applyAlignment="1">
      <alignment vertical="center"/>
    </xf>
    <xf numFmtId="169" fontId="11" fillId="0" borderId="8" xfId="4" applyNumberFormat="1" applyFont="1" applyBorder="1" applyAlignment="1">
      <alignment horizontal="right" vertical="center"/>
    </xf>
    <xf numFmtId="169" fontId="11" fillId="0" borderId="8" xfId="4" applyNumberFormat="1" applyFont="1" applyBorder="1" applyAlignment="1">
      <alignment vertical="center"/>
    </xf>
    <xf numFmtId="0" fontId="11" fillId="2" borderId="8" xfId="4" applyFont="1" applyFill="1" applyBorder="1" applyAlignment="1">
      <alignment vertical="center"/>
    </xf>
    <xf numFmtId="0" fontId="12" fillId="0" borderId="0" xfId="4" applyFont="1" applyBorder="1" applyAlignment="1">
      <alignment horizontal="left" vertical="center"/>
    </xf>
    <xf numFmtId="0" fontId="11" fillId="0" borderId="0" xfId="4" applyFont="1" applyBorder="1" applyAlignment="1">
      <alignment horizontal="right" vertical="center"/>
    </xf>
    <xf numFmtId="0" fontId="11" fillId="0" borderId="0" xfId="4" applyFont="1" applyBorder="1" applyAlignment="1">
      <alignment horizontal="left" vertical="center"/>
    </xf>
    <xf numFmtId="0" fontId="11" fillId="2" borderId="0" xfId="4" applyFont="1" applyFill="1" applyBorder="1" applyAlignment="1">
      <alignment vertical="center"/>
    </xf>
    <xf numFmtId="0" fontId="12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right" vertical="center"/>
    </xf>
    <xf numFmtId="0" fontId="11" fillId="0" borderId="1" xfId="4" applyFont="1" applyBorder="1" applyAlignment="1">
      <alignment horizontal="left" vertical="center"/>
    </xf>
    <xf numFmtId="0" fontId="11" fillId="2" borderId="1" xfId="4" applyFont="1" applyFill="1" applyBorder="1" applyAlignment="1">
      <alignment vertical="center"/>
    </xf>
    <xf numFmtId="0" fontId="12" fillId="0" borderId="8" xfId="4" applyFont="1" applyBorder="1" applyAlignment="1">
      <alignment horizontal="left" vertical="center" wrapText="1"/>
    </xf>
    <xf numFmtId="0" fontId="12" fillId="0" borderId="8" xfId="4" applyFont="1" applyBorder="1" applyAlignment="1">
      <alignment horizontal="left" vertical="center" indent="1"/>
    </xf>
    <xf numFmtId="0" fontId="16" fillId="0" borderId="8" xfId="4" applyFont="1" applyBorder="1" applyAlignment="1">
      <alignment horizontal="left" vertical="center" wrapText="1"/>
    </xf>
    <xf numFmtId="0" fontId="15" fillId="2" borderId="8" xfId="4" applyFont="1" applyFill="1" applyBorder="1" applyAlignment="1">
      <alignment vertical="center"/>
    </xf>
    <xf numFmtId="0" fontId="12" fillId="0" borderId="1" xfId="4" applyFont="1" applyBorder="1" applyAlignment="1">
      <alignment vertical="center"/>
    </xf>
    <xf numFmtId="0" fontId="11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vertical="center"/>
    </xf>
    <xf numFmtId="0" fontId="12" fillId="0" borderId="0" xfId="4" applyFont="1" applyBorder="1" applyAlignment="1">
      <alignment horizontal="left" vertical="center" wrapText="1"/>
    </xf>
    <xf numFmtId="0" fontId="12" fillId="0" borderId="0" xfId="4" applyFont="1" applyBorder="1" applyAlignment="1">
      <alignment horizontal="left" vertical="center" indent="1"/>
    </xf>
    <xf numFmtId="0" fontId="13" fillId="0" borderId="0" xfId="4" applyFont="1" applyBorder="1" applyAlignment="1">
      <alignment horizontal="left" vertical="center" wrapText="1"/>
    </xf>
    <xf numFmtId="0" fontId="12" fillId="3" borderId="5" xfId="4" applyFont="1" applyFill="1" applyBorder="1" applyAlignment="1">
      <alignment horizontal="left" vertical="center" wrapText="1" indent="1"/>
    </xf>
    <xf numFmtId="0" fontId="12" fillId="3" borderId="5" xfId="4" applyFont="1" applyFill="1" applyBorder="1" applyAlignment="1">
      <alignment horizontal="left" vertical="center" indent="1"/>
    </xf>
    <xf numFmtId="0" fontId="16" fillId="3" borderId="5" xfId="4" applyFont="1" applyFill="1" applyBorder="1" applyAlignment="1">
      <alignment horizontal="left" vertical="center" wrapText="1" indent="1"/>
    </xf>
    <xf numFmtId="169" fontId="24" fillId="0" borderId="0" xfId="4" applyNumberFormat="1" applyFont="1" applyBorder="1" applyAlignment="1">
      <alignment vertical="center"/>
    </xf>
    <xf numFmtId="0" fontId="24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left" vertical="center" indent="1"/>
    </xf>
    <xf numFmtId="0" fontId="11" fillId="3" borderId="9" xfId="4" applyFont="1" applyFill="1" applyBorder="1" applyAlignment="1">
      <alignment vertical="center"/>
    </xf>
    <xf numFmtId="0" fontId="24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left" vertical="center" indent="1"/>
    </xf>
    <xf numFmtId="0" fontId="11" fillId="3" borderId="0" xfId="4" applyFont="1" applyFill="1" applyBorder="1" applyAlignment="1">
      <alignment vertical="center"/>
    </xf>
    <xf numFmtId="0" fontId="24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left" vertical="center" indent="1"/>
    </xf>
    <xf numFmtId="0" fontId="11" fillId="3" borderId="10" xfId="4" applyFont="1" applyFill="1" applyBorder="1" applyAlignment="1">
      <alignment vertical="center"/>
    </xf>
    <xf numFmtId="0" fontId="15" fillId="3" borderId="0" xfId="4" applyFont="1" applyFill="1" applyAlignment="1">
      <alignment vertical="center"/>
    </xf>
    <xf numFmtId="0" fontId="11" fillId="3" borderId="0" xfId="4" applyFont="1" applyFill="1" applyAlignment="1">
      <alignment vertical="center"/>
    </xf>
    <xf numFmtId="0" fontId="12" fillId="3" borderId="0" xfId="4" applyFont="1" applyFill="1" applyBorder="1" applyAlignment="1">
      <alignment horizontal="left" vertical="center" wrapText="1" indent="1"/>
    </xf>
    <xf numFmtId="0" fontId="12" fillId="3" borderId="0" xfId="4" applyFont="1" applyFill="1" applyBorder="1" applyAlignment="1">
      <alignment horizontal="left" vertical="center" indent="1"/>
    </xf>
    <xf numFmtId="0" fontId="16" fillId="3" borderId="0" xfId="4" applyFont="1" applyFill="1" applyBorder="1" applyAlignment="1">
      <alignment horizontal="left" vertical="center" wrapText="1" indent="1"/>
    </xf>
    <xf numFmtId="0" fontId="12" fillId="2" borderId="8" xfId="4" applyFont="1" applyFill="1" applyBorder="1" applyAlignment="1">
      <alignment vertical="center"/>
    </xf>
    <xf numFmtId="0" fontId="13" fillId="0" borderId="8" xfId="4" applyFont="1" applyBorder="1" applyAlignment="1">
      <alignment horizontal="left" vertical="center" wrapText="1"/>
    </xf>
    <xf numFmtId="0" fontId="24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left" vertical="center" indent="1"/>
    </xf>
    <xf numFmtId="0" fontId="24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horizontal="left" vertical="center" indent="1"/>
    </xf>
    <xf numFmtId="0" fontId="24" fillId="0" borderId="1" xfId="4" applyFont="1" applyBorder="1" applyAlignment="1">
      <alignment vertical="center"/>
    </xf>
    <xf numFmtId="0" fontId="12" fillId="0" borderId="8" xfId="4" applyFont="1" applyBorder="1" applyAlignment="1">
      <alignment horizontal="left" vertical="center"/>
    </xf>
    <xf numFmtId="0" fontId="16" fillId="2" borderId="8" xfId="4" applyFont="1" applyFill="1" applyBorder="1" applyAlignment="1">
      <alignment vertical="center"/>
    </xf>
    <xf numFmtId="0" fontId="12" fillId="3" borderId="8" xfId="4" applyFont="1" applyFill="1" applyBorder="1" applyAlignment="1">
      <alignment horizontal="left" vertical="center" wrapText="1" indent="1"/>
    </xf>
    <xf numFmtId="0" fontId="12" fillId="3" borderId="8" xfId="4" applyFont="1" applyFill="1" applyBorder="1" applyAlignment="1">
      <alignment horizontal="left" vertical="center" indent="1"/>
    </xf>
    <xf numFmtId="0" fontId="16" fillId="3" borderId="8" xfId="4" applyFont="1" applyFill="1" applyBorder="1" applyAlignment="1">
      <alignment horizontal="left" vertical="center" wrapText="1" indent="1"/>
    </xf>
    <xf numFmtId="0" fontId="15" fillId="3" borderId="8" xfId="4" applyFont="1" applyFill="1" applyBorder="1" applyAlignment="1">
      <alignment vertical="center"/>
    </xf>
    <xf numFmtId="0" fontId="14" fillId="4" borderId="11" xfId="4" applyFont="1" applyFill="1" applyBorder="1" applyAlignment="1">
      <alignment horizontal="left" vertical="center" wrapText="1" indent="2"/>
    </xf>
    <xf numFmtId="0" fontId="25" fillId="4" borderId="11" xfId="4" applyFont="1" applyFill="1" applyBorder="1" applyAlignment="1">
      <alignment horizontal="left" vertical="center" indent="2"/>
    </xf>
    <xf numFmtId="0" fontId="16" fillId="4" borderId="11" xfId="4" applyFont="1" applyFill="1" applyBorder="1" applyAlignment="1">
      <alignment horizontal="left" vertical="center" wrapText="1" indent="2"/>
    </xf>
    <xf numFmtId="0" fontId="15" fillId="4" borderId="11" xfId="4" applyFont="1" applyFill="1" applyBorder="1" applyAlignment="1">
      <alignment vertical="center"/>
    </xf>
    <xf numFmtId="0" fontId="26" fillId="4" borderId="0" xfId="4" applyFont="1" applyFill="1" applyBorder="1" applyAlignment="1">
      <alignment horizontal="left" vertical="center" wrapText="1" indent="2"/>
    </xf>
    <xf numFmtId="0" fontId="27" fillId="4" borderId="0" xfId="4" applyFont="1" applyFill="1" applyBorder="1" applyAlignment="1">
      <alignment horizontal="right" vertical="center" indent="1"/>
    </xf>
    <xf numFmtId="0" fontId="27" fillId="4" borderId="0" xfId="4" applyFont="1" applyFill="1" applyBorder="1" applyAlignment="1">
      <alignment horizontal="left" vertical="center" indent="1"/>
    </xf>
    <xf numFmtId="0" fontId="27" fillId="4" borderId="0" xfId="4" applyFont="1" applyFill="1" applyBorder="1" applyAlignment="1">
      <alignment vertical="center"/>
    </xf>
    <xf numFmtId="0" fontId="26" fillId="4" borderId="1" xfId="4" applyFont="1" applyFill="1" applyBorder="1" applyAlignment="1">
      <alignment horizontal="left" vertical="center" wrapText="1" indent="2"/>
    </xf>
    <xf numFmtId="0" fontId="27" fillId="4" borderId="1" xfId="4" applyFont="1" applyFill="1" applyBorder="1" applyAlignment="1">
      <alignment horizontal="right" vertical="center" indent="1"/>
    </xf>
    <xf numFmtId="0" fontId="27" fillId="4" borderId="1" xfId="4" applyFont="1" applyFill="1" applyBorder="1" applyAlignment="1">
      <alignment horizontal="left" vertical="center" indent="1"/>
    </xf>
    <xf numFmtId="0" fontId="27" fillId="4" borderId="1" xfId="4" applyFont="1" applyFill="1" applyBorder="1" applyAlignment="1">
      <alignment vertical="center"/>
    </xf>
    <xf numFmtId="0" fontId="14" fillId="4" borderId="0" xfId="4" applyFont="1" applyFill="1" applyBorder="1" applyAlignment="1">
      <alignment horizontal="left" vertical="center" wrapText="1" indent="3"/>
    </xf>
    <xf numFmtId="0" fontId="25" fillId="4" borderId="0" xfId="4" applyFont="1" applyFill="1" applyBorder="1" applyAlignment="1">
      <alignment horizontal="left" vertical="center" indent="2"/>
    </xf>
    <xf numFmtId="0" fontId="16" fillId="4" borderId="0" xfId="4" applyFont="1" applyFill="1" applyBorder="1" applyAlignment="1">
      <alignment horizontal="left" vertical="center" wrapText="1" indent="3"/>
    </xf>
    <xf numFmtId="0" fontId="15" fillId="4" borderId="0" xfId="4" applyFont="1" applyFill="1" applyBorder="1" applyAlignment="1">
      <alignment vertical="center"/>
    </xf>
    <xf numFmtId="0" fontId="14" fillId="4" borderId="10" xfId="4" applyFont="1" applyFill="1" applyBorder="1" applyAlignment="1">
      <alignment horizontal="left" vertical="center" wrapText="1" indent="3"/>
    </xf>
    <xf numFmtId="0" fontId="15" fillId="4" borderId="10" xfId="4" applyFont="1" applyFill="1" applyBorder="1" applyAlignment="1">
      <alignment vertical="center"/>
    </xf>
    <xf numFmtId="0" fontId="26" fillId="4" borderId="12" xfId="4" applyFont="1" applyFill="1" applyBorder="1" applyAlignment="1">
      <alignment horizontal="left" vertical="center" wrapText="1" indent="2"/>
    </xf>
    <xf numFmtId="0" fontId="27" fillId="4" borderId="12" xfId="4" applyFont="1" applyFill="1" applyBorder="1" applyAlignment="1">
      <alignment horizontal="right" vertical="center" indent="1"/>
    </xf>
    <xf numFmtId="0" fontId="27" fillId="4" borderId="12" xfId="4" applyFont="1" applyFill="1" applyBorder="1" applyAlignment="1">
      <alignment horizontal="left" vertical="center" indent="1"/>
    </xf>
    <xf numFmtId="0" fontId="27" fillId="4" borderId="12" xfId="4" applyFont="1" applyFill="1" applyBorder="1" applyAlignment="1">
      <alignment vertical="center"/>
    </xf>
    <xf numFmtId="0" fontId="15" fillId="3" borderId="0" xfId="4" applyFont="1" applyFill="1" applyBorder="1" applyAlignment="1">
      <alignment vertical="center"/>
    </xf>
    <xf numFmtId="0" fontId="12" fillId="4" borderId="8" xfId="4" applyFont="1" applyFill="1" applyBorder="1" applyAlignment="1">
      <alignment horizontal="left" vertical="center" wrapText="1" indent="2"/>
    </xf>
    <xf numFmtId="0" fontId="12" fillId="4" borderId="8" xfId="4" applyFont="1" applyFill="1" applyBorder="1" applyAlignment="1">
      <alignment horizontal="left" vertical="center" indent="2"/>
    </xf>
    <xf numFmtId="0" fontId="16" fillId="4" borderId="8" xfId="4" applyFont="1" applyFill="1" applyBorder="1" applyAlignment="1">
      <alignment horizontal="left" vertical="center" wrapText="1" indent="2"/>
    </xf>
    <xf numFmtId="0" fontId="15" fillId="4" borderId="8" xfId="4" applyFont="1" applyFill="1" applyBorder="1" applyAlignment="1">
      <alignment vertical="center"/>
    </xf>
    <xf numFmtId="0" fontId="26" fillId="4" borderId="10" xfId="4" applyFont="1" applyFill="1" applyBorder="1" applyAlignment="1">
      <alignment horizontal="left" vertical="center" wrapText="1" indent="2"/>
    </xf>
    <xf numFmtId="0" fontId="11" fillId="4" borderId="10" xfId="4" applyFont="1" applyFill="1" applyBorder="1" applyAlignment="1">
      <alignment horizontal="right" vertical="center" indent="1"/>
    </xf>
    <xf numFmtId="0" fontId="11" fillId="4" borderId="10" xfId="4" applyFont="1" applyFill="1" applyBorder="1" applyAlignment="1">
      <alignment horizontal="left" vertical="center" indent="1"/>
    </xf>
    <xf numFmtId="0" fontId="11" fillId="4" borderId="10" xfId="4" applyFont="1" applyFill="1" applyBorder="1" applyAlignment="1">
      <alignment vertical="center"/>
    </xf>
    <xf numFmtId="0" fontId="28" fillId="4" borderId="0" xfId="4" applyFont="1" applyFill="1" applyBorder="1" applyAlignment="1">
      <alignment horizontal="left" vertical="center" wrapText="1" indent="3"/>
    </xf>
    <xf numFmtId="0" fontId="28" fillId="4" borderId="10" xfId="4" applyFont="1" applyFill="1" applyBorder="1" applyAlignment="1">
      <alignment horizontal="left" vertical="center" wrapText="1" indent="3"/>
    </xf>
    <xf numFmtId="0" fontId="27" fillId="4" borderId="10" xfId="4" applyFont="1" applyFill="1" applyBorder="1" applyAlignment="1">
      <alignment horizontal="right" vertical="center" indent="1"/>
    </xf>
    <xf numFmtId="0" fontId="27" fillId="4" borderId="10" xfId="4" applyFont="1" applyFill="1" applyBorder="1" applyAlignment="1">
      <alignment horizontal="left" vertical="center" indent="1"/>
    </xf>
    <xf numFmtId="0" fontId="27" fillId="4" borderId="10" xfId="4" applyFont="1" applyFill="1" applyBorder="1" applyAlignment="1">
      <alignment vertical="center"/>
    </xf>
    <xf numFmtId="0" fontId="28" fillId="4" borderId="1" xfId="4" applyFont="1" applyFill="1" applyBorder="1" applyAlignment="1">
      <alignment horizontal="left" vertical="center" wrapText="1" indent="3"/>
    </xf>
    <xf numFmtId="0" fontId="11" fillId="4" borderId="12" xfId="4" applyFont="1" applyFill="1" applyBorder="1" applyAlignment="1">
      <alignment horizontal="right" vertical="center" indent="1"/>
    </xf>
    <xf numFmtId="0" fontId="11" fillId="4" borderId="12" xfId="4" applyFont="1" applyFill="1" applyBorder="1" applyAlignment="1">
      <alignment horizontal="left" vertical="center" indent="1"/>
    </xf>
    <xf numFmtId="0" fontId="11" fillId="4" borderId="12" xfId="4" applyFont="1" applyFill="1" applyBorder="1" applyAlignment="1">
      <alignment vertical="center"/>
    </xf>
    <xf numFmtId="0" fontId="24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left" vertical="center" indent="1"/>
    </xf>
    <xf numFmtId="0" fontId="11" fillId="3" borderId="1" xfId="4" applyFont="1" applyFill="1" applyBorder="1" applyAlignment="1">
      <alignment vertical="center"/>
    </xf>
    <xf numFmtId="0" fontId="28" fillId="4" borderId="12" xfId="4" applyFont="1" applyFill="1" applyBorder="1" applyAlignment="1">
      <alignment horizontal="left" vertical="center" wrapText="1" indent="3"/>
    </xf>
    <xf numFmtId="0" fontId="24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left" vertical="center" indent="1"/>
    </xf>
    <xf numFmtId="0" fontId="11" fillId="3" borderId="12" xfId="4" applyFont="1" applyFill="1" applyBorder="1" applyAlignment="1">
      <alignment vertical="center"/>
    </xf>
    <xf numFmtId="0" fontId="14" fillId="3" borderId="0" xfId="4" applyFont="1" applyFill="1" applyBorder="1" applyAlignment="1">
      <alignment horizontal="left" vertical="center" wrapText="1" indent="1"/>
    </xf>
    <xf numFmtId="0" fontId="25" fillId="0" borderId="0" xfId="4" applyFont="1" applyBorder="1" applyAlignment="1">
      <alignment horizontal="left" vertical="center" indent="2"/>
    </xf>
    <xf numFmtId="0" fontId="16" fillId="0" borderId="0" xfId="4" applyFont="1" applyBorder="1" applyAlignment="1">
      <alignment horizontal="left" vertical="center" wrapText="1" indent="3"/>
    </xf>
    <xf numFmtId="0" fontId="29" fillId="0" borderId="0" xfId="4" applyFont="1" applyAlignment="1">
      <alignment vertical="center"/>
    </xf>
    <xf numFmtId="0" fontId="15" fillId="0" borderId="0" xfId="4" applyFont="1" applyAlignment="1">
      <alignment vertical="center"/>
    </xf>
    <xf numFmtId="1" fontId="15" fillId="0" borderId="8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Alignment="1">
      <alignment vertical="center"/>
    </xf>
    <xf numFmtId="1" fontId="29" fillId="0" borderId="0" xfId="4" applyNumberFormat="1" applyFont="1" applyFill="1" applyBorder="1" applyAlignment="1">
      <alignment vertical="center"/>
    </xf>
    <xf numFmtId="1" fontId="15" fillId="0" borderId="1" xfId="4" applyNumberFormat="1" applyFont="1" applyFill="1" applyBorder="1" applyAlignment="1">
      <alignment vertical="center"/>
    </xf>
    <xf numFmtId="10" fontId="15" fillId="0" borderId="8" xfId="1" applyNumberFormat="1" applyFont="1" applyFill="1" applyBorder="1" applyAlignment="1">
      <alignment vertical="center"/>
    </xf>
    <xf numFmtId="167" fontId="15" fillId="0" borderId="8" xfId="4" applyNumberFormat="1" applyFont="1" applyFill="1" applyBorder="1" applyAlignment="1">
      <alignment vertical="center"/>
    </xf>
    <xf numFmtId="167" fontId="15" fillId="0" borderId="0" xfId="4" applyNumberFormat="1" applyFont="1" applyFill="1" applyBorder="1" applyAlignment="1">
      <alignment vertical="center"/>
    </xf>
    <xf numFmtId="0" fontId="15" fillId="0" borderId="0" xfId="5" applyFont="1" applyFill="1"/>
    <xf numFmtId="0" fontId="31" fillId="0" borderId="0" xfId="5" applyFont="1" applyFill="1" applyBorder="1"/>
    <xf numFmtId="0" fontId="15" fillId="0" borderId="8" xfId="5" applyFont="1" applyFill="1" applyBorder="1" applyAlignment="1">
      <alignment horizontal="center" vertical="center" textRotation="90"/>
    </xf>
    <xf numFmtId="0" fontId="15" fillId="0" borderId="8" xfId="5" applyFont="1" applyFill="1" applyBorder="1"/>
    <xf numFmtId="0" fontId="15" fillId="0" borderId="8" xfId="5" applyFont="1" applyFill="1" applyBorder="1" applyAlignment="1"/>
    <xf numFmtId="3" fontId="15" fillId="0" borderId="8" xfId="5" applyNumberFormat="1" applyFont="1" applyFill="1" applyBorder="1"/>
    <xf numFmtId="0" fontId="15" fillId="0" borderId="0" xfId="5" applyFont="1" applyFill="1" applyBorder="1" applyAlignment="1">
      <alignment horizontal="center" vertical="center" textRotation="90"/>
    </xf>
    <xf numFmtId="0" fontId="15" fillId="0" borderId="0" xfId="5" applyFont="1" applyFill="1" applyBorder="1"/>
    <xf numFmtId="0" fontId="15" fillId="0" borderId="0" xfId="5" applyFont="1" applyFill="1" applyBorder="1" applyAlignment="1"/>
    <xf numFmtId="3" fontId="15" fillId="0" borderId="0" xfId="5" applyNumberFormat="1" applyFont="1" applyFill="1" applyBorder="1"/>
    <xf numFmtId="0" fontId="15" fillId="0" borderId="1" xfId="5" applyFont="1" applyFill="1" applyBorder="1" applyAlignment="1">
      <alignment horizontal="center" vertical="center" textRotation="90"/>
    </xf>
    <xf numFmtId="0" fontId="15" fillId="0" borderId="1" xfId="5" applyFont="1" applyFill="1" applyBorder="1"/>
    <xf numFmtId="0" fontId="15" fillId="0" borderId="1" xfId="5" applyFont="1" applyFill="1" applyBorder="1" applyAlignment="1"/>
    <xf numFmtId="3" fontId="15" fillId="0" borderId="1" xfId="5" applyNumberFormat="1" applyFont="1" applyFill="1" applyBorder="1"/>
    <xf numFmtId="3" fontId="15" fillId="0" borderId="0" xfId="5" applyNumberFormat="1" applyFont="1" applyFill="1"/>
    <xf numFmtId="0" fontId="31" fillId="0" borderId="1" xfId="5" applyFont="1" applyFill="1" applyBorder="1"/>
    <xf numFmtId="0" fontId="31" fillId="0" borderId="1" xfId="5" applyFont="1" applyFill="1" applyBorder="1" applyAlignment="1"/>
    <xf numFmtId="3" fontId="31" fillId="0" borderId="1" xfId="5" applyNumberFormat="1" applyFont="1" applyFill="1" applyBorder="1"/>
    <xf numFmtId="0" fontId="15" fillId="0" borderId="0" xfId="5" applyFont="1" applyFill="1" applyAlignment="1">
      <alignment wrapText="1"/>
    </xf>
    <xf numFmtId="0" fontId="31" fillId="0" borderId="1" xfId="5" applyFont="1" applyFill="1" applyBorder="1" applyAlignment="1">
      <alignment wrapText="1"/>
    </xf>
    <xf numFmtId="3" fontId="31" fillId="0" borderId="0" xfId="5" applyNumberFormat="1" applyFont="1" applyFill="1"/>
    <xf numFmtId="0" fontId="15" fillId="0" borderId="0" xfId="4" applyFont="1" applyFill="1" applyBorder="1" applyAlignment="1">
      <alignment vertical="center"/>
    </xf>
    <xf numFmtId="0" fontId="15" fillId="0" borderId="0" xfId="4" applyFont="1" applyFill="1" applyAlignment="1">
      <alignment vertical="center"/>
    </xf>
    <xf numFmtId="169" fontId="15" fillId="0" borderId="8" xfId="4" applyNumberFormat="1" applyFont="1" applyFill="1" applyBorder="1" applyAlignment="1">
      <alignment vertical="center"/>
    </xf>
    <xf numFmtId="169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horizontal="left" vertical="center" wrapText="1" indent="1"/>
    </xf>
    <xf numFmtId="0" fontId="29" fillId="0" borderId="0" xfId="4" applyFont="1" applyFill="1" applyBorder="1" applyAlignment="1">
      <alignment horizontal="left" vertical="center" wrapText="1" indent="3"/>
    </xf>
    <xf numFmtId="0" fontId="15" fillId="0" borderId="0" xfId="4" applyFont="1" applyFill="1" applyBorder="1" applyAlignment="1">
      <alignment horizontal="left" vertical="center" indent="2"/>
    </xf>
    <xf numFmtId="167" fontId="15" fillId="0" borderId="0" xfId="4" applyNumberFormat="1" applyFont="1" applyFill="1" applyAlignment="1">
      <alignment vertical="center"/>
    </xf>
    <xf numFmtId="167" fontId="15" fillId="0" borderId="1" xfId="4" applyNumberFormat="1" applyFont="1" applyFill="1" applyBorder="1" applyAlignment="1">
      <alignment vertical="center"/>
    </xf>
    <xf numFmtId="0" fontId="29" fillId="0" borderId="0" xfId="4" applyFont="1" applyFill="1" applyBorder="1" applyAlignment="1">
      <alignment horizontal="left" vertical="center" wrapText="1" indent="4"/>
    </xf>
    <xf numFmtId="0" fontId="15" fillId="0" borderId="0" xfId="4" applyFont="1" applyFill="1" applyBorder="1" applyAlignment="1">
      <alignment horizontal="left" vertical="center" wrapText="1" indent="1"/>
    </xf>
    <xf numFmtId="0" fontId="15" fillId="0" borderId="0" xfId="4" applyFont="1" applyFill="1" applyBorder="1" applyAlignment="1">
      <alignment horizontal="left" vertical="center" wrapText="1" indent="2"/>
    </xf>
    <xf numFmtId="0" fontId="29" fillId="0" borderId="0" xfId="4" applyFont="1" applyFill="1" applyBorder="1" applyAlignment="1">
      <alignment horizontal="left" vertical="center" wrapText="1" indent="5"/>
    </xf>
    <xf numFmtId="0" fontId="31" fillId="5" borderId="2" xfId="5" applyFont="1" applyFill="1" applyBorder="1"/>
    <xf numFmtId="0" fontId="31" fillId="5" borderId="2" xfId="4" applyFont="1" applyFill="1" applyBorder="1" applyAlignment="1">
      <alignment horizontal="right" vertical="center"/>
    </xf>
    <xf numFmtId="0" fontId="15" fillId="0" borderId="1" xfId="4" applyFont="1" applyFill="1" applyBorder="1" applyAlignment="1">
      <alignment horizontal="left" vertical="center"/>
    </xf>
    <xf numFmtId="168" fontId="15" fillId="0" borderId="1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/>
    </xf>
    <xf numFmtId="164" fontId="15" fillId="0" borderId="0" xfId="8" applyFont="1" applyFill="1" applyBorder="1" applyAlignment="1">
      <alignment vertical="center"/>
    </xf>
    <xf numFmtId="1" fontId="31" fillId="5" borderId="2" xfId="4" applyNumberFormat="1" applyFont="1" applyFill="1" applyBorder="1" applyAlignment="1">
      <alignment horizontal="right" vertical="center"/>
    </xf>
    <xf numFmtId="0" fontId="31" fillId="5" borderId="2" xfId="4" applyFont="1" applyFill="1" applyBorder="1" applyAlignment="1">
      <alignment horizontal="left" vertical="center"/>
    </xf>
    <xf numFmtId="1" fontId="15" fillId="5" borderId="2" xfId="4" applyNumberFormat="1" applyFont="1" applyFill="1" applyBorder="1" applyAlignment="1">
      <alignment vertical="center"/>
    </xf>
    <xf numFmtId="167" fontId="15" fillId="5" borderId="2" xfId="4" applyNumberFormat="1" applyFont="1" applyFill="1" applyBorder="1" applyAlignment="1">
      <alignment vertical="center"/>
    </xf>
    <xf numFmtId="0" fontId="15" fillId="0" borderId="6" xfId="4" applyFont="1" applyFill="1" applyBorder="1" applyAlignment="1">
      <alignment horizontal="left" vertical="center" wrapText="1" indent="1"/>
    </xf>
    <xf numFmtId="1" fontId="15" fillId="0" borderId="6" xfId="4" applyNumberFormat="1" applyFont="1" applyFill="1" applyBorder="1" applyAlignment="1">
      <alignment vertical="center"/>
    </xf>
    <xf numFmtId="167" fontId="15" fillId="0" borderId="6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1"/>
    </xf>
    <xf numFmtId="1" fontId="15" fillId="0" borderId="4" xfId="4" applyNumberFormat="1" applyFont="1" applyFill="1" applyBorder="1" applyAlignment="1">
      <alignment vertical="center"/>
    </xf>
    <xf numFmtId="167" fontId="15" fillId="0" borderId="4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2"/>
    </xf>
    <xf numFmtId="0" fontId="15" fillId="0" borderId="4" xfId="4" applyFont="1" applyFill="1" applyBorder="1" applyAlignment="1">
      <alignment horizontal="left" vertical="center" wrapText="1" indent="3"/>
    </xf>
    <xf numFmtId="0" fontId="15" fillId="0" borderId="3" xfId="4" applyFont="1" applyFill="1" applyBorder="1" applyAlignment="1">
      <alignment horizontal="left" vertical="center" wrapText="1" indent="2"/>
    </xf>
    <xf numFmtId="1" fontId="15" fillId="0" borderId="3" xfId="4" applyNumberFormat="1" applyFont="1" applyFill="1" applyBorder="1" applyAlignment="1">
      <alignment vertical="center"/>
    </xf>
    <xf numFmtId="0" fontId="15" fillId="0" borderId="7" xfId="4" applyFont="1" applyFill="1" applyBorder="1" applyAlignment="1">
      <alignment horizontal="left" vertical="center" wrapText="1" indent="2"/>
    </xf>
    <xf numFmtId="1" fontId="15" fillId="0" borderId="7" xfId="4" applyNumberFormat="1" applyFont="1" applyFill="1" applyBorder="1" applyAlignment="1">
      <alignment vertical="center"/>
    </xf>
    <xf numFmtId="167" fontId="15" fillId="0" borderId="7" xfId="4" applyNumberFormat="1" applyFont="1" applyFill="1" applyBorder="1" applyAlignment="1">
      <alignment vertical="center"/>
    </xf>
    <xf numFmtId="166" fontId="15" fillId="0" borderId="0" xfId="4" applyNumberFormat="1" applyFont="1" applyFill="1" applyBorder="1" applyAlignment="1">
      <alignment vertical="center"/>
    </xf>
    <xf numFmtId="166" fontId="15" fillId="0" borderId="8" xfId="4" applyNumberFormat="1" applyFont="1" applyFill="1" applyBorder="1" applyAlignment="1">
      <alignment vertical="center"/>
    </xf>
    <xf numFmtId="166" fontId="15" fillId="0" borderId="0" xfId="4" applyNumberFormat="1" applyFont="1" applyFill="1" applyAlignment="1">
      <alignment vertical="center"/>
    </xf>
    <xf numFmtId="0" fontId="15" fillId="0" borderId="8" xfId="4" applyFont="1" applyFill="1" applyBorder="1" applyAlignment="1">
      <alignment horizontal="left" vertical="center"/>
    </xf>
    <xf numFmtId="166" fontId="15" fillId="0" borderId="1" xfId="4" applyNumberFormat="1" applyFont="1" applyFill="1" applyBorder="1" applyAlignment="1">
      <alignment vertical="center"/>
    </xf>
    <xf numFmtId="166" fontId="15" fillId="0" borderId="4" xfId="4" applyNumberFormat="1" applyFont="1" applyFill="1" applyBorder="1" applyAlignment="1">
      <alignment vertical="center"/>
    </xf>
    <xf numFmtId="166" fontId="15" fillId="0" borderId="3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 wrapText="1" indent="3"/>
    </xf>
    <xf numFmtId="0" fontId="15" fillId="0" borderId="1" xfId="4" applyFont="1" applyFill="1" applyBorder="1" applyAlignment="1">
      <alignment horizontal="left" vertical="center" wrapText="1" indent="2"/>
    </xf>
    <xf numFmtId="10" fontId="15" fillId="0" borderId="1" xfId="1" applyNumberFormat="1" applyFont="1" applyFill="1" applyBorder="1" applyAlignment="1">
      <alignment vertical="center"/>
    </xf>
    <xf numFmtId="0" fontId="29" fillId="0" borderId="1" xfId="4" applyFont="1" applyFill="1" applyBorder="1" applyAlignment="1">
      <alignment horizontal="left" vertical="center"/>
    </xf>
    <xf numFmtId="169" fontId="29" fillId="0" borderId="13" xfId="4" applyNumberFormat="1" applyFont="1" applyFill="1" applyBorder="1" applyAlignment="1">
      <alignment vertical="center"/>
    </xf>
    <xf numFmtId="1" fontId="15" fillId="0" borderId="13" xfId="4" applyNumberFormat="1" applyFont="1" applyFill="1" applyBorder="1" applyAlignment="1">
      <alignment vertical="center"/>
    </xf>
    <xf numFmtId="165" fontId="29" fillId="0" borderId="13" xfId="4" applyNumberFormat="1" applyFont="1" applyFill="1" applyBorder="1" applyAlignment="1">
      <alignment vertical="center"/>
    </xf>
    <xf numFmtId="165" fontId="29" fillId="0" borderId="1" xfId="4" applyNumberFormat="1" applyFont="1" applyFill="1" applyBorder="1" applyAlignment="1">
      <alignment vertical="center"/>
    </xf>
    <xf numFmtId="0" fontId="10" fillId="0" borderId="0" xfId="5" applyFont="1" applyAlignment="1">
      <alignment horizontal="center" vertical="center"/>
    </xf>
    <xf numFmtId="0" fontId="15" fillId="0" borderId="8" xfId="5" applyFont="1" applyFill="1" applyBorder="1" applyAlignment="1">
      <alignment horizontal="center" vertical="center" textRotation="90"/>
    </xf>
    <xf numFmtId="0" fontId="15" fillId="0" borderId="0" xfId="5" applyFont="1" applyFill="1" applyBorder="1" applyAlignment="1">
      <alignment horizontal="center" vertical="center" textRotation="90"/>
    </xf>
    <xf numFmtId="0" fontId="15" fillId="0" borderId="1" xfId="5" applyFont="1" applyFill="1" applyBorder="1" applyAlignment="1">
      <alignment horizontal="center" vertical="center" textRotation="90"/>
    </xf>
  </cellXfs>
  <cellStyles count="11">
    <cellStyle name="Comma" xfId="8" builtinId="3"/>
    <cellStyle name="Comma 2" xfId="3"/>
    <cellStyle name="Comma 3" xfId="9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  <cellStyle name="Percent 4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3" customWidth="1"/>
    <col min="2" max="2" width="9.7109375" style="14" customWidth="1"/>
    <col min="3" max="3" width="107.42578125" style="12" customWidth="1"/>
    <col min="4" max="4" width="44.7109375" style="12" customWidth="1"/>
    <col min="5" max="6" width="9.7109375" style="12" customWidth="1"/>
    <col min="7" max="16384" width="9.140625" style="12"/>
  </cols>
  <sheetData>
    <row r="9" spans="1:10" ht="30" x14ac:dyDescent="0.25">
      <c r="A9" s="9"/>
      <c r="B9" s="10" t="s">
        <v>28</v>
      </c>
      <c r="C9" s="11"/>
      <c r="D9" s="11"/>
      <c r="E9" s="11"/>
      <c r="F9" s="11"/>
    </row>
    <row r="10" spans="1:10" hidden="1" x14ac:dyDescent="0.25"/>
    <row r="11" spans="1:10" hidden="1" x14ac:dyDescent="0.25">
      <c r="B11" s="13"/>
      <c r="C11" s="13"/>
    </row>
    <row r="12" spans="1:10" ht="11.25" hidden="1" customHeight="1" x14ac:dyDescent="0.25">
      <c r="B12" s="13"/>
      <c r="C12" s="13"/>
    </row>
    <row r="13" spans="1:10" s="13" customFormat="1" ht="11.25" hidden="1" customHeight="1" x14ac:dyDescent="0.25">
      <c r="D13" s="12"/>
      <c r="E13" s="12"/>
      <c r="F13" s="12"/>
      <c r="G13" s="12"/>
      <c r="H13" s="12"/>
      <c r="I13" s="12"/>
      <c r="J13" s="12"/>
    </row>
    <row r="14" spans="1:10" s="13" customFormat="1" ht="12.75" customHeight="1" x14ac:dyDescent="0.25">
      <c r="D14" s="12"/>
      <c r="E14" s="12"/>
      <c r="F14" s="12"/>
      <c r="G14" s="12"/>
      <c r="H14" s="12"/>
      <c r="I14" s="12"/>
      <c r="J14" s="12"/>
    </row>
    <row r="15" spans="1:10" s="13" customFormat="1" ht="12.75" customHeight="1" x14ac:dyDescent="0.25">
      <c r="D15" s="12"/>
      <c r="E15" s="12"/>
      <c r="F15" s="12"/>
      <c r="G15" s="12"/>
      <c r="H15" s="12"/>
      <c r="I15" s="12"/>
      <c r="J15" s="12"/>
    </row>
    <row r="16" spans="1:10" s="13" customFormat="1" ht="12.75" customHeight="1" x14ac:dyDescent="0.25">
      <c r="D16" s="12"/>
      <c r="E16" s="12"/>
      <c r="F16" s="12"/>
      <c r="G16" s="12"/>
      <c r="H16" s="12"/>
      <c r="I16" s="12"/>
      <c r="J16" s="12"/>
    </row>
    <row r="17" spans="1:10" s="13" customFormat="1" ht="12.75" customHeight="1" x14ac:dyDescent="0.25">
      <c r="D17" s="12"/>
      <c r="E17" s="12"/>
      <c r="F17" s="12"/>
      <c r="G17" s="12"/>
      <c r="H17" s="12"/>
      <c r="I17" s="12"/>
      <c r="J17" s="12"/>
    </row>
    <row r="18" spans="1:10" s="13" customFormat="1" ht="12.75" customHeight="1" x14ac:dyDescent="0.25">
      <c r="D18" s="12"/>
      <c r="E18" s="12"/>
      <c r="F18" s="12"/>
      <c r="G18" s="12"/>
      <c r="H18" s="12"/>
      <c r="I18" s="12"/>
      <c r="J18" s="12"/>
    </row>
    <row r="19" spans="1:10" s="13" customFormat="1" x14ac:dyDescent="0.25">
      <c r="D19" s="12"/>
      <c r="E19" s="12"/>
      <c r="F19" s="12"/>
      <c r="G19" s="12"/>
      <c r="H19" s="12"/>
      <c r="I19" s="12"/>
      <c r="J19" s="12"/>
    </row>
    <row r="20" spans="1:10" s="13" customFormat="1" ht="11.25" customHeight="1" x14ac:dyDescent="0.25">
      <c r="D20" s="12"/>
      <c r="E20" s="12"/>
      <c r="F20" s="12"/>
      <c r="G20" s="12"/>
      <c r="H20" s="12"/>
      <c r="I20" s="12"/>
      <c r="J20" s="12"/>
    </row>
    <row r="21" spans="1:10" s="13" customFormat="1" ht="11.25" customHeight="1" x14ac:dyDescent="0.25">
      <c r="D21" s="12"/>
      <c r="E21" s="12"/>
      <c r="F21" s="12"/>
      <c r="G21" s="12"/>
      <c r="H21" s="12"/>
      <c r="I21" s="12"/>
      <c r="J21" s="12"/>
    </row>
    <row r="22" spans="1:10" s="13" customFormat="1" ht="11.25" customHeight="1" x14ac:dyDescent="0.25">
      <c r="B22" s="14"/>
      <c r="C22" s="12"/>
      <c r="D22" s="12"/>
      <c r="E22" s="12"/>
      <c r="F22" s="12"/>
      <c r="G22" s="12"/>
      <c r="H22" s="12"/>
      <c r="I22" s="12"/>
      <c r="J22" s="12"/>
    </row>
    <row r="23" spans="1:10" s="13" customFormat="1" ht="27.75" x14ac:dyDescent="0.25">
      <c r="B23" s="15"/>
      <c r="C23" s="16" t="s">
        <v>280</v>
      </c>
      <c r="D23" s="17"/>
      <c r="E23" s="12"/>
      <c r="F23" s="12"/>
      <c r="G23" s="12"/>
      <c r="H23" s="12"/>
      <c r="I23" s="12"/>
      <c r="J23" s="12"/>
    </row>
    <row r="24" spans="1:10" s="13" customFormat="1" ht="11.25" customHeight="1" x14ac:dyDescent="0.25">
      <c r="B24" s="14"/>
      <c r="C24" s="12"/>
      <c r="D24" s="12"/>
      <c r="E24" s="12"/>
      <c r="F24" s="12"/>
      <c r="G24" s="12"/>
      <c r="H24" s="12"/>
      <c r="I24" s="12"/>
      <c r="J24" s="12"/>
    </row>
    <row r="25" spans="1:10" s="13" customFormat="1" ht="13.5" customHeight="1" x14ac:dyDescent="0.25">
      <c r="B25" s="14"/>
      <c r="C25" s="12"/>
      <c r="D25" s="12"/>
      <c r="E25" s="12"/>
      <c r="F25" s="12"/>
      <c r="G25" s="12"/>
      <c r="H25" s="12"/>
      <c r="I25" s="12"/>
      <c r="J25" s="12"/>
    </row>
    <row r="26" spans="1:10" s="13" customFormat="1" ht="10.5" customHeight="1" x14ac:dyDescent="0.25">
      <c r="B26" s="14"/>
      <c r="C26" s="12"/>
      <c r="D26" s="12"/>
      <c r="E26" s="12"/>
      <c r="F26" s="12"/>
      <c r="G26" s="12"/>
      <c r="H26" s="12"/>
      <c r="I26" s="12"/>
      <c r="J26" s="12"/>
    </row>
    <row r="27" spans="1:10" x14ac:dyDescent="0.25">
      <c r="A27" s="12"/>
    </row>
    <row r="28" spans="1:10" s="13" customFormat="1" ht="11.25" customHeight="1" x14ac:dyDescent="0.25">
      <c r="B28" s="14"/>
      <c r="C28" s="12"/>
      <c r="D28" s="12"/>
      <c r="E28" s="12"/>
      <c r="F28" s="12"/>
      <c r="G28" s="12"/>
      <c r="H28" s="12"/>
      <c r="I28" s="12"/>
      <c r="J28" s="12"/>
    </row>
    <row r="29" spans="1:10" s="13" customFormat="1" x14ac:dyDescent="0.25">
      <c r="B29" s="14"/>
      <c r="C29" s="12"/>
      <c r="D29" s="12"/>
      <c r="E29" s="12"/>
      <c r="F29" s="12"/>
      <c r="G29" s="12"/>
      <c r="H29" s="12"/>
      <c r="I29" s="12"/>
      <c r="J29" s="12"/>
    </row>
    <row r="30" spans="1:10" s="13" customFormat="1" ht="27.75" x14ac:dyDescent="0.25">
      <c r="B30" s="14"/>
      <c r="C30" s="18" t="s">
        <v>270</v>
      </c>
      <c r="D30" s="12"/>
      <c r="E30" s="12"/>
      <c r="F30" s="12"/>
      <c r="G30" s="12"/>
      <c r="H30" s="12"/>
      <c r="I30" s="12"/>
      <c r="J30" s="12"/>
    </row>
    <row r="31" spans="1:10" s="13" customFormat="1" ht="11.25" customHeight="1" x14ac:dyDescent="0.25">
      <c r="B31" s="14"/>
      <c r="C31" s="19"/>
      <c r="D31" s="12"/>
      <c r="E31" s="12"/>
      <c r="F31" s="12"/>
      <c r="G31" s="12"/>
      <c r="H31" s="12"/>
      <c r="I31" s="12"/>
      <c r="J31" s="12"/>
    </row>
    <row r="32" spans="1:10" s="13" customFormat="1" ht="11.25" customHeight="1" x14ac:dyDescent="0.25">
      <c r="B32" s="14"/>
      <c r="C32" s="19"/>
      <c r="D32" s="12"/>
      <c r="E32" s="12"/>
      <c r="F32" s="12"/>
      <c r="G32" s="12"/>
      <c r="H32" s="12"/>
      <c r="I32" s="12"/>
      <c r="J32" s="12"/>
    </row>
    <row r="33" spans="1:12" s="13" customFormat="1" ht="11.25" customHeight="1" x14ac:dyDescent="0.25">
      <c r="B33" s="14"/>
      <c r="C33" s="12"/>
      <c r="D33" s="12"/>
      <c r="E33" s="12"/>
      <c r="F33" s="12"/>
      <c r="G33" s="12"/>
      <c r="H33" s="12"/>
      <c r="I33" s="12"/>
      <c r="J33" s="12"/>
    </row>
    <row r="34" spans="1:12" s="13" customFormat="1" ht="11.25" customHeight="1" x14ac:dyDescent="0.25">
      <c r="B34" s="14"/>
      <c r="C34" s="12"/>
      <c r="D34" s="12"/>
      <c r="E34" s="12"/>
      <c r="F34" s="12"/>
      <c r="G34" s="12"/>
      <c r="H34" s="12"/>
      <c r="I34" s="12"/>
      <c r="J34" s="12"/>
    </row>
    <row r="35" spans="1:12" s="13" customFormat="1" ht="11.25" customHeight="1" x14ac:dyDescent="0.25">
      <c r="B35" s="14"/>
      <c r="C35" s="12"/>
      <c r="D35" s="12"/>
      <c r="E35" s="12"/>
      <c r="F35" s="12"/>
      <c r="G35" s="12"/>
      <c r="H35" s="12"/>
      <c r="I35" s="12"/>
      <c r="J35" s="12"/>
    </row>
    <row r="36" spans="1:12" s="13" customFormat="1" ht="13.5" customHeight="1" x14ac:dyDescent="0.25">
      <c r="B36" s="14"/>
      <c r="C36" s="12"/>
      <c r="D36" s="12"/>
      <c r="E36" s="12"/>
      <c r="F36" s="12"/>
      <c r="G36" s="12"/>
      <c r="H36" s="12"/>
      <c r="I36" s="12"/>
      <c r="J36" s="12"/>
    </row>
    <row r="37" spans="1:12" s="13" customFormat="1" ht="10.5" customHeight="1" x14ac:dyDescent="0.25">
      <c r="B37" s="14"/>
      <c r="C37" s="12"/>
      <c r="D37" s="12"/>
      <c r="E37" s="12"/>
      <c r="F37" s="12"/>
      <c r="G37" s="12"/>
      <c r="H37" s="12"/>
      <c r="I37" s="12"/>
      <c r="J37" s="12"/>
    </row>
    <row r="38" spans="1:12" x14ac:dyDescent="0.25">
      <c r="A38" s="12"/>
    </row>
    <row r="39" spans="1:12" s="13" customFormat="1" ht="12.75" customHeight="1" x14ac:dyDescent="0.25">
      <c r="B39" s="14"/>
      <c r="C39" s="12"/>
      <c r="E39" s="12"/>
      <c r="F39" s="12"/>
      <c r="G39" s="12"/>
      <c r="H39" s="12"/>
      <c r="I39" s="12"/>
      <c r="J39" s="12"/>
    </row>
    <row r="40" spans="1:12" s="13" customFormat="1" x14ac:dyDescent="0.25">
      <c r="B40" s="14"/>
      <c r="C40" s="12"/>
      <c r="E40" s="12"/>
      <c r="F40" s="12"/>
      <c r="G40" s="12"/>
      <c r="H40" s="12"/>
      <c r="I40" s="12"/>
      <c r="J40" s="12"/>
    </row>
    <row r="41" spans="1:12" s="13" customFormat="1" x14ac:dyDescent="0.25">
      <c r="B41" s="14"/>
      <c r="C41" s="12"/>
      <c r="D41" s="12"/>
      <c r="E41" s="12"/>
      <c r="F41" s="12"/>
      <c r="G41" s="12"/>
      <c r="H41" s="12"/>
      <c r="I41" s="12"/>
      <c r="J41" s="12"/>
    </row>
    <row r="42" spans="1:12" s="13" customFormat="1" ht="12.75" customHeight="1" x14ac:dyDescent="0.25">
      <c r="B42" s="14"/>
      <c r="C42" s="12"/>
      <c r="D42" s="12"/>
      <c r="E42" s="12"/>
      <c r="F42" s="12"/>
      <c r="G42" s="12"/>
      <c r="H42" s="12"/>
      <c r="I42" s="12"/>
      <c r="J42" s="12"/>
    </row>
    <row r="43" spans="1:12" ht="20.25" x14ac:dyDescent="0.25">
      <c r="D43" s="20" t="s">
        <v>281</v>
      </c>
    </row>
    <row r="44" spans="1:12" x14ac:dyDescent="0.25">
      <c r="A44" s="12"/>
      <c r="B44" s="12"/>
    </row>
    <row r="45" spans="1:12" ht="18" x14ac:dyDescent="0.25">
      <c r="A45" s="12"/>
      <c r="B45" s="12"/>
      <c r="D45" s="21">
        <v>43297.738136574073</v>
      </c>
    </row>
    <row r="46" spans="1:12" ht="12.75" x14ac:dyDescent="0.25">
      <c r="A46" s="12"/>
      <c r="B46" s="12"/>
      <c r="G46" s="22"/>
      <c r="H46" s="22"/>
      <c r="I46" s="22"/>
      <c r="J46" s="22"/>
      <c r="K46" s="22"/>
      <c r="L46" s="22"/>
    </row>
    <row r="47" spans="1:12" x14ac:dyDescent="0.25">
      <c r="A47" s="12"/>
      <c r="B47" s="12"/>
    </row>
    <row r="48" spans="1:12" x14ac:dyDescent="0.25">
      <c r="A48" s="12"/>
      <c r="B48" s="12"/>
    </row>
    <row r="49" spans="1:12" ht="15" x14ac:dyDescent="0.25">
      <c r="B49" s="23" t="s">
        <v>35</v>
      </c>
    </row>
    <row r="50" spans="1:12" ht="15" x14ac:dyDescent="0.25">
      <c r="B50" s="23"/>
    </row>
    <row r="51" spans="1:12" ht="15" x14ac:dyDescent="0.25">
      <c r="A51" s="22"/>
      <c r="B51" s="23" t="s">
        <v>29</v>
      </c>
      <c r="C51" s="22"/>
      <c r="D51" s="22"/>
      <c r="E51" s="22"/>
      <c r="F51" s="22"/>
    </row>
    <row r="52" spans="1:12" ht="15" x14ac:dyDescent="0.25">
      <c r="B52" s="23"/>
    </row>
    <row r="53" spans="1:12" ht="15" x14ac:dyDescent="0.25">
      <c r="B53" s="23" t="s">
        <v>282</v>
      </c>
    </row>
    <row r="54" spans="1:12" ht="15" x14ac:dyDescent="0.25">
      <c r="B54" s="23" t="s">
        <v>30</v>
      </c>
    </row>
    <row r="55" spans="1:12" ht="12.75" x14ac:dyDescent="0.25">
      <c r="B55" s="13"/>
      <c r="G55" s="22"/>
      <c r="H55" s="22"/>
      <c r="I55" s="22"/>
      <c r="J55" s="22"/>
      <c r="K55" s="22"/>
      <c r="L55" s="22"/>
    </row>
    <row r="56" spans="1:12" ht="15" x14ac:dyDescent="0.25">
      <c r="B56" s="23" t="s">
        <v>31</v>
      </c>
    </row>
    <row r="57" spans="1:12" ht="15" x14ac:dyDescent="0.25">
      <c r="B57" s="23" t="s">
        <v>32</v>
      </c>
    </row>
    <row r="62" spans="1:12" ht="12.75" x14ac:dyDescent="0.25">
      <c r="A62" s="22" t="s">
        <v>33</v>
      </c>
      <c r="B62" s="24"/>
      <c r="C62" s="219" t="s">
        <v>36</v>
      </c>
      <c r="D62" s="219"/>
      <c r="E62" s="25"/>
      <c r="F62" s="25" t="s">
        <v>34</v>
      </c>
    </row>
    <row r="65" spans="1:10" s="13" customFormat="1" ht="11.25" customHeight="1" x14ac:dyDescent="0.25">
      <c r="B65" s="14"/>
      <c r="C65" s="12"/>
      <c r="D65" s="12"/>
      <c r="E65" s="12"/>
      <c r="F65" s="12"/>
      <c r="G65" s="12"/>
      <c r="H65" s="12"/>
      <c r="I65" s="12"/>
      <c r="J65" s="12"/>
    </row>
    <row r="69" spans="1:10" x14ac:dyDescent="0.25">
      <c r="A69" s="12"/>
      <c r="B69" s="12"/>
    </row>
    <row r="70" spans="1:10" x14ac:dyDescent="0.25">
      <c r="A70" s="12"/>
      <c r="B70" s="12"/>
    </row>
    <row r="71" spans="1:10" x14ac:dyDescent="0.25">
      <c r="A71" s="12"/>
      <c r="B71" s="12"/>
    </row>
    <row r="72" spans="1:10" x14ac:dyDescent="0.25">
      <c r="A72" s="12"/>
      <c r="B72" s="12"/>
    </row>
    <row r="73" spans="1:10" x14ac:dyDescent="0.25">
      <c r="A73" s="12"/>
      <c r="B73" s="12"/>
    </row>
    <row r="74" spans="1:10" x14ac:dyDescent="0.25">
      <c r="A74" s="12"/>
      <c r="B74" s="12"/>
    </row>
    <row r="75" spans="1:10" x14ac:dyDescent="0.25">
      <c r="A75" s="12"/>
      <c r="B75" s="1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7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6" t="s">
        <v>279</v>
      </c>
      <c r="B1" s="2"/>
      <c r="C1" s="2"/>
      <c r="D1" s="7" t="s">
        <v>11</v>
      </c>
    </row>
    <row r="2" spans="1:4" ht="18.75" x14ac:dyDescent="0.3">
      <c r="A2" s="6"/>
      <c r="B2" s="2"/>
      <c r="C2" s="2"/>
      <c r="D2" s="7"/>
    </row>
    <row r="3" spans="1:4" ht="18.75" x14ac:dyDescent="0.3">
      <c r="A3" s="6"/>
      <c r="B3" s="4" t="s">
        <v>10</v>
      </c>
      <c r="C3" s="5"/>
      <c r="D3" s="4" t="s">
        <v>9</v>
      </c>
    </row>
    <row r="4" spans="1:4" ht="15" customHeight="1" x14ac:dyDescent="0.3">
      <c r="A4" s="3"/>
      <c r="B4" s="1" t="str">
        <f ca="1">HYPERLINK("#"&amp;CELL("address",Macro_CurrPrices!D$2),MID(CELL("filename",Macro_CurrPrices!D$2),FIND("]",CELL("filename",Macro_CurrPrices!D$2))+1,256))</f>
        <v>Macro_CurrPrices</v>
      </c>
      <c r="D4" s="2" t="s">
        <v>267</v>
      </c>
    </row>
    <row r="5" spans="1:4" ht="15" customHeight="1" x14ac:dyDescent="0.3">
      <c r="A5" s="3"/>
      <c r="B5" s="1" t="str">
        <f ca="1">HYPERLINK("#"&amp;CELL("address",Macro_euro2010!D$2),MID(CELL("filename",Macro_euro2010!D$2),FIND("]",CELL("filename",Macro_euro2010!D$2))+1,256))</f>
        <v>Macro_euro2010</v>
      </c>
      <c r="D5" s="2" t="s">
        <v>268</v>
      </c>
    </row>
    <row r="6" spans="1:4" ht="15" customHeight="1" x14ac:dyDescent="0.3">
      <c r="A6" s="3"/>
      <c r="B6" s="1" t="str">
        <f ca="1">HYPERLINK("#"&amp;CELL("address",'Macro_JRC-IDEES'!$D$2),MID(CELL("filename",'Macro_JRC-IDEES'!$D$2),FIND("]",CELL("filename",'Macro_JRC-IDEES'!$D$2))+1,256))</f>
        <v>Macro_JRC-IDEES</v>
      </c>
      <c r="D6" s="2" t="s">
        <v>278</v>
      </c>
    </row>
    <row r="7" spans="1:4" ht="15" customHeight="1" x14ac:dyDescent="0.3">
      <c r="A7" s="3"/>
      <c r="B7" s="1" t="str">
        <f ca="1">HYPERLINK("#"&amp;CELL("address",definitions!$D$2),MID(CELL("filename",definitions!$D$2),FIND("]",CELL("filename",definitions!$D$2))+1,256))</f>
        <v>definitions</v>
      </c>
      <c r="D7" s="2" t="s">
        <v>269</v>
      </c>
    </row>
  </sheetData>
  <pageMargins left="0.39370078740157483" right="0.39370078740157483" top="0.39370078740157483" bottom="0.39370078740157483" header="0.31496062992125984" footer="0.31496062992125984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250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23079.4</v>
      </c>
      <c r="E2" s="152">
        <v>23771.9</v>
      </c>
      <c r="F2" s="152">
        <v>25094.7</v>
      </c>
      <c r="G2" s="152">
        <v>26187.799999999996</v>
      </c>
      <c r="H2" s="152">
        <v>27935.500000000004</v>
      </c>
      <c r="I2" s="152">
        <v>30031</v>
      </c>
      <c r="J2" s="152">
        <v>33808.399999999994</v>
      </c>
      <c r="K2" s="152">
        <v>37178.9</v>
      </c>
      <c r="L2" s="152">
        <v>38128.6</v>
      </c>
      <c r="M2" s="152">
        <v>36976.5</v>
      </c>
      <c r="N2" s="152">
        <v>40177.800000000003</v>
      </c>
      <c r="O2" s="152">
        <v>43164.6</v>
      </c>
      <c r="P2" s="152">
        <v>44112.1</v>
      </c>
      <c r="Q2" s="152">
        <v>46499.6</v>
      </c>
      <c r="R2" s="152">
        <v>49993</v>
      </c>
      <c r="S2" s="152">
        <v>52101.9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8741.7999999999993</v>
      </c>
      <c r="E3" s="156">
        <v>9240.7000000000025</v>
      </c>
      <c r="F3" s="156">
        <v>9784.9000000000015</v>
      </c>
      <c r="G3" s="156">
        <v>10234.1</v>
      </c>
      <c r="H3" s="156">
        <v>10561.2</v>
      </c>
      <c r="I3" s="156">
        <v>10901.6</v>
      </c>
      <c r="J3" s="156">
        <v>11481.4</v>
      </c>
      <c r="K3" s="156">
        <v>12009.8</v>
      </c>
      <c r="L3" s="156">
        <v>12548.6</v>
      </c>
      <c r="M3" s="156">
        <v>12630.1</v>
      </c>
      <c r="N3" s="156">
        <v>12935</v>
      </c>
      <c r="O3" s="156">
        <v>13524.8</v>
      </c>
      <c r="P3" s="156">
        <v>14200.7</v>
      </c>
      <c r="Q3" s="156">
        <v>14726.7</v>
      </c>
      <c r="R3" s="156">
        <v>15139</v>
      </c>
      <c r="S3" s="156">
        <v>15655.5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20619.400000000001</v>
      </c>
      <c r="E4" s="160">
        <v>21343.1</v>
      </c>
      <c r="F4" s="160">
        <v>22538.2</v>
      </c>
      <c r="G4" s="160">
        <v>23456</v>
      </c>
      <c r="H4" s="160">
        <v>24841</v>
      </c>
      <c r="I4" s="160">
        <v>26668.2</v>
      </c>
      <c r="J4" s="160">
        <v>30338.9</v>
      </c>
      <c r="K4" s="160">
        <v>33275.5</v>
      </c>
      <c r="L4" s="160">
        <v>34202.80000000001</v>
      </c>
      <c r="M4" s="160">
        <v>33135.1</v>
      </c>
      <c r="N4" s="160">
        <v>36137.199999999997</v>
      </c>
      <c r="O4" s="160">
        <v>38739</v>
      </c>
      <c r="P4" s="160">
        <v>39386.400000000001</v>
      </c>
      <c r="Q4" s="160">
        <v>41527.4</v>
      </c>
      <c r="R4" s="160">
        <v>44572.7</v>
      </c>
      <c r="S4" s="160">
        <v>47191.6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143.80000000000001</v>
      </c>
      <c r="E6" s="152">
        <v>141.6</v>
      </c>
      <c r="F6" s="152">
        <v>180.7</v>
      </c>
      <c r="G6" s="152">
        <v>131.80000000000001</v>
      </c>
      <c r="H6" s="152">
        <v>154.80000000000001</v>
      </c>
      <c r="I6" s="152">
        <v>106.7</v>
      </c>
      <c r="J6" s="152">
        <v>114.9</v>
      </c>
      <c r="K6" s="152">
        <v>152</v>
      </c>
      <c r="L6" s="152">
        <v>119.1</v>
      </c>
      <c r="M6" s="152">
        <v>93.7</v>
      </c>
      <c r="N6" s="152">
        <v>99.3</v>
      </c>
      <c r="O6" s="152">
        <v>108.9</v>
      </c>
      <c r="P6" s="152">
        <v>158.50000000000003</v>
      </c>
      <c r="Q6" s="152">
        <v>128.80000000000001</v>
      </c>
      <c r="R6" s="152">
        <v>132.6</v>
      </c>
      <c r="S6" s="152">
        <v>120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2593.9000000000033</v>
      </c>
      <c r="E7" s="156">
        <v>2569.8000000000002</v>
      </c>
      <c r="F7" s="156">
        <v>2574.2999999999997</v>
      </c>
      <c r="G7" s="156">
        <v>2770.3000000000011</v>
      </c>
      <c r="H7" s="156">
        <v>2843.0000000000018</v>
      </c>
      <c r="I7" s="156">
        <v>2885.6999999999975</v>
      </c>
      <c r="J7" s="156">
        <v>2948.1000000000031</v>
      </c>
      <c r="K7" s="156">
        <v>3584.8000000000015</v>
      </c>
      <c r="L7" s="156">
        <v>3184.9000000000101</v>
      </c>
      <c r="M7" s="156">
        <v>2346.1999999999998</v>
      </c>
      <c r="N7" s="156">
        <v>2660.7000000000048</v>
      </c>
      <c r="O7" s="156">
        <v>2705.7999999999911</v>
      </c>
      <c r="P7" s="156">
        <v>2673.3000000000052</v>
      </c>
      <c r="Q7" s="156">
        <v>2942.099999999994</v>
      </c>
      <c r="R7" s="156">
        <v>3251.0000000000014</v>
      </c>
      <c r="S7" s="156">
        <v>3345.3999999999955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1239.9000000000001</v>
      </c>
      <c r="E8" s="156">
        <v>1320.6</v>
      </c>
      <c r="F8" s="156">
        <v>1430.2</v>
      </c>
      <c r="G8" s="156">
        <v>1461.4</v>
      </c>
      <c r="H8" s="156">
        <v>1528.4</v>
      </c>
      <c r="I8" s="156">
        <v>1527.3</v>
      </c>
      <c r="J8" s="156">
        <v>1662.8</v>
      </c>
      <c r="K8" s="156">
        <v>1943.4</v>
      </c>
      <c r="L8" s="156">
        <v>1915.3</v>
      </c>
      <c r="M8" s="156">
        <v>1914.2</v>
      </c>
      <c r="N8" s="156">
        <v>1930.7</v>
      </c>
      <c r="O8" s="156">
        <v>2123.6999999999998</v>
      </c>
      <c r="P8" s="156">
        <v>2033.8</v>
      </c>
      <c r="Q8" s="156">
        <v>2128.6</v>
      </c>
      <c r="R8" s="156">
        <v>2394.8000000000006</v>
      </c>
      <c r="S8" s="156">
        <v>2576.5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3599.1999999999994</v>
      </c>
      <c r="E9" s="156">
        <v>3875.9000000000005</v>
      </c>
      <c r="F9" s="156">
        <v>4062.5</v>
      </c>
      <c r="G9" s="156">
        <v>4139.8999999999996</v>
      </c>
      <c r="H9" s="156">
        <v>4135.8</v>
      </c>
      <c r="I9" s="156">
        <v>4256.8999999999996</v>
      </c>
      <c r="J9" s="156">
        <v>4737.6000000000004</v>
      </c>
      <c r="K9" s="156">
        <v>4910.3</v>
      </c>
      <c r="L9" s="156">
        <v>5835</v>
      </c>
      <c r="M9" s="156">
        <v>5374.4</v>
      </c>
      <c r="N9" s="156">
        <v>6145.4</v>
      </c>
      <c r="O9" s="156">
        <v>7261.7</v>
      </c>
      <c r="P9" s="156">
        <v>7017</v>
      </c>
      <c r="Q9" s="156">
        <v>7698.5</v>
      </c>
      <c r="R9" s="156">
        <v>7960.4</v>
      </c>
      <c r="S9" s="156">
        <v>8063.4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1266.0999999999999</v>
      </c>
      <c r="E10" s="156">
        <v>1363.1</v>
      </c>
      <c r="F10" s="156">
        <v>1318.9</v>
      </c>
      <c r="G10" s="156">
        <v>1363.1</v>
      </c>
      <c r="H10" s="156">
        <v>1421.8</v>
      </c>
      <c r="I10" s="156">
        <v>1530.4</v>
      </c>
      <c r="J10" s="156">
        <v>1731.3</v>
      </c>
      <c r="K10" s="156">
        <v>1948.5000000000002</v>
      </c>
      <c r="L10" s="156">
        <v>1999.4</v>
      </c>
      <c r="M10" s="156">
        <v>2119.8000000000002</v>
      </c>
      <c r="N10" s="156">
        <v>2318.6999999999998</v>
      </c>
      <c r="O10" s="156">
        <v>2472.3000000000002</v>
      </c>
      <c r="P10" s="156">
        <v>2632.2</v>
      </c>
      <c r="Q10" s="156">
        <v>2415.3000000000006</v>
      </c>
      <c r="R10" s="156">
        <v>2624</v>
      </c>
      <c r="S10" s="156">
        <v>3075.1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5344.7</v>
      </c>
      <c r="E11" s="156">
        <v>4954.3999999999996</v>
      </c>
      <c r="F11" s="156">
        <v>5250.1</v>
      </c>
      <c r="G11" s="156">
        <v>5460.4</v>
      </c>
      <c r="H11" s="156">
        <v>5973.1</v>
      </c>
      <c r="I11" s="156">
        <v>6995.0000000000009</v>
      </c>
      <c r="J11" s="156">
        <v>8993.4</v>
      </c>
      <c r="K11" s="156">
        <v>9681.2000000000007</v>
      </c>
      <c r="L11" s="156">
        <v>9157.4</v>
      </c>
      <c r="M11" s="156">
        <v>8890.6</v>
      </c>
      <c r="N11" s="156">
        <v>10205.799999999999</v>
      </c>
      <c r="O11" s="156">
        <v>10220.499999999998</v>
      </c>
      <c r="P11" s="156">
        <v>10316.6</v>
      </c>
      <c r="Q11" s="156">
        <v>10751.2</v>
      </c>
      <c r="R11" s="156">
        <v>11873.4</v>
      </c>
      <c r="S11" s="156">
        <v>13019.2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1832.3</v>
      </c>
      <c r="E12" s="156">
        <v>2058.6999999999998</v>
      </c>
      <c r="F12" s="156">
        <v>2170.1999999999998</v>
      </c>
      <c r="G12" s="156">
        <v>2243.9</v>
      </c>
      <c r="H12" s="156">
        <v>2268.6999999999998</v>
      </c>
      <c r="I12" s="156">
        <v>2499.0000000000005</v>
      </c>
      <c r="J12" s="156">
        <v>2673.6</v>
      </c>
      <c r="K12" s="156">
        <v>2848.2</v>
      </c>
      <c r="L12" s="156">
        <v>3003.8</v>
      </c>
      <c r="M12" s="156">
        <v>2895.4</v>
      </c>
      <c r="N12" s="156">
        <v>2963.6</v>
      </c>
      <c r="O12" s="156">
        <v>3195.2</v>
      </c>
      <c r="P12" s="156">
        <v>3346.9</v>
      </c>
      <c r="Q12" s="156">
        <v>3503.5</v>
      </c>
      <c r="R12" s="156">
        <v>3602.3</v>
      </c>
      <c r="S12" s="156">
        <v>3466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1480.5</v>
      </c>
      <c r="E13" s="156">
        <v>1674.4</v>
      </c>
      <c r="F13" s="156">
        <v>1870.5</v>
      </c>
      <c r="G13" s="156">
        <v>1912</v>
      </c>
      <c r="H13" s="156">
        <v>2162.4</v>
      </c>
      <c r="I13" s="156">
        <v>2250.6</v>
      </c>
      <c r="J13" s="156">
        <v>2571.1999999999998</v>
      </c>
      <c r="K13" s="156">
        <v>2984.6</v>
      </c>
      <c r="L13" s="156">
        <v>3445</v>
      </c>
      <c r="M13" s="156">
        <v>3559.6</v>
      </c>
      <c r="N13" s="156">
        <v>3568.3</v>
      </c>
      <c r="O13" s="156">
        <v>4019.9</v>
      </c>
      <c r="P13" s="156">
        <v>4118.8999999999996</v>
      </c>
      <c r="Q13" s="156">
        <v>4359.3</v>
      </c>
      <c r="R13" s="156">
        <v>4782.3999999999996</v>
      </c>
      <c r="S13" s="156">
        <v>5340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2742.2</v>
      </c>
      <c r="E14" s="156">
        <v>2992.7</v>
      </c>
      <c r="F14" s="156">
        <v>3261.7</v>
      </c>
      <c r="G14" s="156">
        <v>3530.7</v>
      </c>
      <c r="H14" s="156">
        <v>3869.9</v>
      </c>
      <c r="I14" s="156">
        <v>4081.3</v>
      </c>
      <c r="J14" s="156">
        <v>4321.6000000000013</v>
      </c>
      <c r="K14" s="156">
        <v>4615.5</v>
      </c>
      <c r="L14" s="156">
        <v>4901.6000000000004</v>
      </c>
      <c r="M14" s="156">
        <v>5254.7</v>
      </c>
      <c r="N14" s="156">
        <v>5548.5</v>
      </c>
      <c r="O14" s="156">
        <v>5883.1</v>
      </c>
      <c r="P14" s="156">
        <v>6311.8</v>
      </c>
      <c r="Q14" s="156">
        <v>6752.5</v>
      </c>
      <c r="R14" s="156">
        <v>7055</v>
      </c>
      <c r="S14" s="156">
        <v>7276.8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376.8</v>
      </c>
      <c r="E15" s="156">
        <v>391.9</v>
      </c>
      <c r="F15" s="156">
        <v>419.1</v>
      </c>
      <c r="G15" s="156">
        <v>442.5</v>
      </c>
      <c r="H15" s="156">
        <v>483.1</v>
      </c>
      <c r="I15" s="156">
        <v>535.29999999999995</v>
      </c>
      <c r="J15" s="156">
        <v>584.40000000000009</v>
      </c>
      <c r="K15" s="156">
        <v>607</v>
      </c>
      <c r="L15" s="156">
        <v>641.29999999999995</v>
      </c>
      <c r="M15" s="156">
        <v>686.5</v>
      </c>
      <c r="N15" s="156">
        <v>696.2</v>
      </c>
      <c r="O15" s="156">
        <v>747.9</v>
      </c>
      <c r="P15" s="156">
        <v>777.4</v>
      </c>
      <c r="Q15" s="156">
        <v>847.6</v>
      </c>
      <c r="R15" s="156">
        <v>896.8</v>
      </c>
      <c r="S15" s="156">
        <v>909.2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20619.400000000001</v>
      </c>
      <c r="E16" s="164">
        <f t="shared" ref="E16:S16" si="0">SUM(E6:E15)</f>
        <v>21343.100000000002</v>
      </c>
      <c r="F16" s="164">
        <f t="shared" si="0"/>
        <v>22538.2</v>
      </c>
      <c r="G16" s="164">
        <f t="shared" si="0"/>
        <v>23456.000000000004</v>
      </c>
      <c r="H16" s="164">
        <f t="shared" si="0"/>
        <v>24841.000000000004</v>
      </c>
      <c r="I16" s="164">
        <f t="shared" si="0"/>
        <v>26668.199999999993</v>
      </c>
      <c r="J16" s="164">
        <f t="shared" si="0"/>
        <v>30338.900000000005</v>
      </c>
      <c r="K16" s="164">
        <f t="shared" si="0"/>
        <v>33275.5</v>
      </c>
      <c r="L16" s="164">
        <f t="shared" si="0"/>
        <v>34202.80000000001</v>
      </c>
      <c r="M16" s="164">
        <f t="shared" si="0"/>
        <v>33135.100000000006</v>
      </c>
      <c r="N16" s="164">
        <f t="shared" si="0"/>
        <v>36137.199999999997</v>
      </c>
      <c r="O16" s="164">
        <f t="shared" si="0"/>
        <v>38738.999999999993</v>
      </c>
      <c r="P16" s="164">
        <f t="shared" si="0"/>
        <v>39386.400000000016</v>
      </c>
      <c r="Q16" s="164">
        <f t="shared" si="0"/>
        <v>41527.399999999994</v>
      </c>
      <c r="R16" s="164">
        <f t="shared" si="0"/>
        <v>44572.700000000004</v>
      </c>
      <c r="S16" s="164">
        <f t="shared" si="0"/>
        <v>47191.599999999991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143.80000000000001</v>
      </c>
      <c r="E18" s="152">
        <v>141.6</v>
      </c>
      <c r="F18" s="152">
        <v>180.7</v>
      </c>
      <c r="G18" s="152">
        <v>131.80000000000001</v>
      </c>
      <c r="H18" s="152">
        <v>154.80000000000001</v>
      </c>
      <c r="I18" s="152">
        <v>106.7</v>
      </c>
      <c r="J18" s="152">
        <v>114.9</v>
      </c>
      <c r="K18" s="152">
        <v>152</v>
      </c>
      <c r="L18" s="152">
        <v>119.1</v>
      </c>
      <c r="M18" s="152">
        <v>93.7</v>
      </c>
      <c r="N18" s="152">
        <v>99.3</v>
      </c>
      <c r="O18" s="152">
        <v>108.9</v>
      </c>
      <c r="P18" s="152">
        <v>158.50000000000003</v>
      </c>
      <c r="Q18" s="152">
        <v>128.80000000000001</v>
      </c>
      <c r="R18" s="152">
        <v>132.6</v>
      </c>
      <c r="S18" s="152">
        <v>120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27.9</v>
      </c>
      <c r="E19" s="156">
        <v>23.3</v>
      </c>
      <c r="F19" s="156">
        <v>29</v>
      </c>
      <c r="G19" s="156">
        <v>29.600000000000005</v>
      </c>
      <c r="H19" s="156">
        <v>29.6</v>
      </c>
      <c r="I19" s="156">
        <v>28.8</v>
      </c>
      <c r="J19" s="156">
        <v>32.400000000000006</v>
      </c>
      <c r="K19" s="156">
        <v>36.1</v>
      </c>
      <c r="L19" s="156">
        <v>31.4</v>
      </c>
      <c r="M19" s="156">
        <v>31.2</v>
      </c>
      <c r="N19" s="156">
        <v>30.3</v>
      </c>
      <c r="O19" s="156">
        <v>33.1</v>
      </c>
      <c r="P19" s="156">
        <v>29.8</v>
      </c>
      <c r="Q19" s="156">
        <v>28.9</v>
      </c>
      <c r="R19" s="156">
        <v>27.9</v>
      </c>
      <c r="S19" s="156">
        <v>25.3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2222.200000000003</v>
      </c>
      <c r="E20" s="156">
        <v>2171.6999999999998</v>
      </c>
      <c r="F20" s="156">
        <v>2150.3999999999996</v>
      </c>
      <c r="G20" s="156">
        <v>2304.3000000000011</v>
      </c>
      <c r="H20" s="156">
        <v>2360.2000000000016</v>
      </c>
      <c r="I20" s="156">
        <v>2380.1999999999975</v>
      </c>
      <c r="J20" s="156">
        <v>2415.1000000000031</v>
      </c>
      <c r="K20" s="156">
        <v>3019.3000000000015</v>
      </c>
      <c r="L20" s="156">
        <v>2650.6000000000099</v>
      </c>
      <c r="M20" s="156">
        <v>1767.4999999999998</v>
      </c>
      <c r="N20" s="156">
        <v>2106.0000000000041</v>
      </c>
      <c r="O20" s="156">
        <v>2133.1999999999912</v>
      </c>
      <c r="P20" s="156">
        <v>2102.7000000000057</v>
      </c>
      <c r="Q20" s="156">
        <v>2271.6999999999944</v>
      </c>
      <c r="R20" s="156">
        <v>2488.7000000000007</v>
      </c>
      <c r="S20" s="156">
        <v>2529.6999999999953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205.19999999999996</v>
      </c>
      <c r="E21" s="156">
        <v>229.6</v>
      </c>
      <c r="F21" s="156">
        <v>242.6</v>
      </c>
      <c r="G21" s="156">
        <v>286.3</v>
      </c>
      <c r="H21" s="156">
        <v>295.60000000000002</v>
      </c>
      <c r="I21" s="156">
        <v>303.3</v>
      </c>
      <c r="J21" s="156">
        <v>327.60000000000002</v>
      </c>
      <c r="K21" s="156">
        <v>345.8</v>
      </c>
      <c r="L21" s="156">
        <v>307.39999999999998</v>
      </c>
      <c r="M21" s="156">
        <v>344.2</v>
      </c>
      <c r="N21" s="156">
        <v>300.39999999999998</v>
      </c>
      <c r="O21" s="156">
        <v>303.89999999999992</v>
      </c>
      <c r="P21" s="156">
        <v>296.39999999999998</v>
      </c>
      <c r="Q21" s="156">
        <v>367.9</v>
      </c>
      <c r="R21" s="156">
        <v>441</v>
      </c>
      <c r="S21" s="156">
        <v>493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138.6</v>
      </c>
      <c r="E22" s="156">
        <v>145.19999999999999</v>
      </c>
      <c r="F22" s="156">
        <v>152.30000000000001</v>
      </c>
      <c r="G22" s="156">
        <v>150.1</v>
      </c>
      <c r="H22" s="156">
        <v>157.6</v>
      </c>
      <c r="I22" s="156">
        <v>173.4</v>
      </c>
      <c r="J22" s="156">
        <v>173</v>
      </c>
      <c r="K22" s="156">
        <v>183.6</v>
      </c>
      <c r="L22" s="156">
        <v>195.5</v>
      </c>
      <c r="M22" s="156">
        <v>203.3</v>
      </c>
      <c r="N22" s="156">
        <v>224</v>
      </c>
      <c r="O22" s="156">
        <v>235.6</v>
      </c>
      <c r="P22" s="156">
        <v>244.4</v>
      </c>
      <c r="Q22" s="156">
        <v>273.60000000000002</v>
      </c>
      <c r="R22" s="156">
        <v>293.39999999999992</v>
      </c>
      <c r="S22" s="156">
        <v>297.39999999999998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1239.9000000000001</v>
      </c>
      <c r="E23" s="156">
        <v>1320.6</v>
      </c>
      <c r="F23" s="156">
        <v>1430.2</v>
      </c>
      <c r="G23" s="156">
        <v>1461.4</v>
      </c>
      <c r="H23" s="156">
        <v>1528.4</v>
      </c>
      <c r="I23" s="156">
        <v>1527.3</v>
      </c>
      <c r="J23" s="156">
        <v>1662.8</v>
      </c>
      <c r="K23" s="156">
        <v>1943.4</v>
      </c>
      <c r="L23" s="156">
        <v>1915.3</v>
      </c>
      <c r="M23" s="156">
        <v>1914.2</v>
      </c>
      <c r="N23" s="156">
        <v>1930.7</v>
      </c>
      <c r="O23" s="156">
        <v>2123.6999999999998</v>
      </c>
      <c r="P23" s="156">
        <v>2033.8</v>
      </c>
      <c r="Q23" s="156">
        <v>2128.6</v>
      </c>
      <c r="R23" s="156">
        <v>2394.8000000000006</v>
      </c>
      <c r="S23" s="156">
        <v>2576.5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1852.2999999999997</v>
      </c>
      <c r="E24" s="156">
        <v>2002.3000000000002</v>
      </c>
      <c r="F24" s="156">
        <v>2084.6</v>
      </c>
      <c r="G24" s="156">
        <v>2129.4999999999995</v>
      </c>
      <c r="H24" s="156">
        <v>2175.6000000000004</v>
      </c>
      <c r="I24" s="156">
        <v>2203.7999999999993</v>
      </c>
      <c r="J24" s="156">
        <v>2616.7000000000007</v>
      </c>
      <c r="K24" s="156">
        <v>2700.8000000000006</v>
      </c>
      <c r="L24" s="156">
        <v>3564.9</v>
      </c>
      <c r="M24" s="156">
        <v>3225.0999999999995</v>
      </c>
      <c r="N24" s="156">
        <v>3794.9999999999995</v>
      </c>
      <c r="O24" s="156">
        <v>4851.5999999999995</v>
      </c>
      <c r="P24" s="156">
        <v>4583.1999999999989</v>
      </c>
      <c r="Q24" s="156">
        <v>5172.4000000000005</v>
      </c>
      <c r="R24" s="156">
        <v>5235.2</v>
      </c>
      <c r="S24" s="156">
        <v>5139.9000000000005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1141.7</v>
      </c>
      <c r="E25" s="156">
        <v>1247.9000000000001</v>
      </c>
      <c r="F25" s="156">
        <v>1324.9</v>
      </c>
      <c r="G25" s="156">
        <v>1351.5</v>
      </c>
      <c r="H25" s="156">
        <v>1423.3</v>
      </c>
      <c r="I25" s="156">
        <v>1513.3</v>
      </c>
      <c r="J25" s="156">
        <v>1555.2</v>
      </c>
      <c r="K25" s="156">
        <v>1616.5</v>
      </c>
      <c r="L25" s="156">
        <v>1651</v>
      </c>
      <c r="M25" s="156">
        <v>1509.2</v>
      </c>
      <c r="N25" s="156">
        <v>1690.3</v>
      </c>
      <c r="O25" s="156">
        <v>1714.3</v>
      </c>
      <c r="P25" s="156">
        <v>1706.9</v>
      </c>
      <c r="Q25" s="156">
        <v>1780.7</v>
      </c>
      <c r="R25" s="156">
        <v>1925.2</v>
      </c>
      <c r="S25" s="156">
        <v>2083.9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605.20000000000005</v>
      </c>
      <c r="E26" s="156">
        <v>625.70000000000005</v>
      </c>
      <c r="F26" s="156">
        <v>653</v>
      </c>
      <c r="G26" s="156">
        <v>658.9</v>
      </c>
      <c r="H26" s="156">
        <v>536.9</v>
      </c>
      <c r="I26" s="156">
        <v>539.79999999999995</v>
      </c>
      <c r="J26" s="156">
        <v>565.70000000000005</v>
      </c>
      <c r="K26" s="156">
        <v>593</v>
      </c>
      <c r="L26" s="156">
        <v>619.09999999999991</v>
      </c>
      <c r="M26" s="156">
        <v>640.1</v>
      </c>
      <c r="N26" s="156">
        <v>660.1</v>
      </c>
      <c r="O26" s="156">
        <v>695.8</v>
      </c>
      <c r="P26" s="156">
        <v>726.9</v>
      </c>
      <c r="Q26" s="156">
        <v>745.4</v>
      </c>
      <c r="R26" s="156">
        <v>800</v>
      </c>
      <c r="S26" s="156">
        <v>839.6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1266.0999999999999</v>
      </c>
      <c r="E27" s="156">
        <v>1363.1</v>
      </c>
      <c r="F27" s="156">
        <v>1318.9</v>
      </c>
      <c r="G27" s="156">
        <v>1363.1</v>
      </c>
      <c r="H27" s="156">
        <v>1421.8</v>
      </c>
      <c r="I27" s="156">
        <v>1530.4</v>
      </c>
      <c r="J27" s="156">
        <v>1731.3</v>
      </c>
      <c r="K27" s="156">
        <v>1948.5000000000002</v>
      </c>
      <c r="L27" s="156">
        <v>1999.4</v>
      </c>
      <c r="M27" s="156">
        <v>2119.8000000000002</v>
      </c>
      <c r="N27" s="156">
        <v>2318.6999999999998</v>
      </c>
      <c r="O27" s="156">
        <v>2472.3000000000002</v>
      </c>
      <c r="P27" s="156">
        <v>2632.2</v>
      </c>
      <c r="Q27" s="156">
        <v>2415.3000000000006</v>
      </c>
      <c r="R27" s="156">
        <v>2624</v>
      </c>
      <c r="S27" s="156">
        <v>3075.1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5344.7</v>
      </c>
      <c r="E28" s="156">
        <v>4954.3999999999996</v>
      </c>
      <c r="F28" s="156">
        <v>5250.1</v>
      </c>
      <c r="G28" s="156">
        <v>5460.4</v>
      </c>
      <c r="H28" s="156">
        <v>5973.1</v>
      </c>
      <c r="I28" s="156">
        <v>6995.0000000000009</v>
      </c>
      <c r="J28" s="156">
        <v>8993.4</v>
      </c>
      <c r="K28" s="156">
        <v>9681.2000000000007</v>
      </c>
      <c r="L28" s="156">
        <v>9157.4</v>
      </c>
      <c r="M28" s="156">
        <v>8890.6</v>
      </c>
      <c r="N28" s="156">
        <v>10205.799999999999</v>
      </c>
      <c r="O28" s="156">
        <v>10220.499999999998</v>
      </c>
      <c r="P28" s="156">
        <v>10316.6</v>
      </c>
      <c r="Q28" s="156">
        <v>10751.2</v>
      </c>
      <c r="R28" s="156">
        <v>11873.4</v>
      </c>
      <c r="S28" s="156">
        <v>13019.2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1832.3</v>
      </c>
      <c r="E29" s="156">
        <v>2058.6999999999998</v>
      </c>
      <c r="F29" s="156">
        <v>2170.1999999999998</v>
      </c>
      <c r="G29" s="156">
        <v>2243.9</v>
      </c>
      <c r="H29" s="156">
        <v>2268.6999999999998</v>
      </c>
      <c r="I29" s="156">
        <v>2499.0000000000005</v>
      </c>
      <c r="J29" s="156">
        <v>2673.6</v>
      </c>
      <c r="K29" s="156">
        <v>2848.2</v>
      </c>
      <c r="L29" s="156">
        <v>3003.8</v>
      </c>
      <c r="M29" s="156">
        <v>2895.4</v>
      </c>
      <c r="N29" s="156">
        <v>2963.6</v>
      </c>
      <c r="O29" s="156">
        <v>3195.2</v>
      </c>
      <c r="P29" s="156">
        <v>3346.9</v>
      </c>
      <c r="Q29" s="156">
        <v>3503.5</v>
      </c>
      <c r="R29" s="156">
        <v>3602.3</v>
      </c>
      <c r="S29" s="156">
        <v>3466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984.10000000000014</v>
      </c>
      <c r="E30" s="156">
        <v>1103.8</v>
      </c>
      <c r="F30" s="156">
        <v>1286.7</v>
      </c>
      <c r="G30" s="156">
        <v>1274.2</v>
      </c>
      <c r="H30" s="156">
        <v>1437.1999999999998</v>
      </c>
      <c r="I30" s="156">
        <v>1410.5</v>
      </c>
      <c r="J30" s="156">
        <v>1701.4999999999998</v>
      </c>
      <c r="K30" s="156">
        <v>2050.8999999999996</v>
      </c>
      <c r="L30" s="156">
        <v>2412.1999999999998</v>
      </c>
      <c r="M30" s="156">
        <v>2576.8999999999996</v>
      </c>
      <c r="N30" s="156">
        <v>2513.5</v>
      </c>
      <c r="O30" s="156">
        <v>2871.3</v>
      </c>
      <c r="P30" s="156">
        <v>2910.8</v>
      </c>
      <c r="Q30" s="156">
        <v>3216.5999999999995</v>
      </c>
      <c r="R30" s="156">
        <v>3425.0999999999995</v>
      </c>
      <c r="S30" s="156">
        <v>3788.9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496.4</v>
      </c>
      <c r="E31" s="156">
        <v>570.59999999999991</v>
      </c>
      <c r="F31" s="156">
        <v>583.79999999999995</v>
      </c>
      <c r="G31" s="156">
        <v>637.79999999999995</v>
      </c>
      <c r="H31" s="156">
        <v>725.2</v>
      </c>
      <c r="I31" s="156">
        <v>840.1</v>
      </c>
      <c r="J31" s="156">
        <v>869.7</v>
      </c>
      <c r="K31" s="156">
        <v>933.7</v>
      </c>
      <c r="L31" s="156">
        <v>1032.8000000000002</v>
      </c>
      <c r="M31" s="156">
        <v>982.7</v>
      </c>
      <c r="N31" s="156">
        <v>1054.8</v>
      </c>
      <c r="O31" s="156">
        <v>1148.5999999999997</v>
      </c>
      <c r="P31" s="156">
        <v>1208.0999999999997</v>
      </c>
      <c r="Q31" s="156">
        <v>1142.6999999999998</v>
      </c>
      <c r="R31" s="156">
        <v>1357.3</v>
      </c>
      <c r="S31" s="156">
        <v>1551.1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1096.0999999999999</v>
      </c>
      <c r="E32" s="156">
        <v>1183.5999999999999</v>
      </c>
      <c r="F32" s="156">
        <v>1297.5999999999999</v>
      </c>
      <c r="G32" s="156">
        <v>1390.1</v>
      </c>
      <c r="H32" s="156">
        <v>1517.4000000000003</v>
      </c>
      <c r="I32" s="156">
        <v>1628.6999999999998</v>
      </c>
      <c r="J32" s="156">
        <v>1685.3000000000009</v>
      </c>
      <c r="K32" s="156">
        <v>1778.7</v>
      </c>
      <c r="L32" s="156">
        <v>1868.1000000000006</v>
      </c>
      <c r="M32" s="156">
        <v>1997.2999999999997</v>
      </c>
      <c r="N32" s="156">
        <v>2087.6</v>
      </c>
      <c r="O32" s="156">
        <v>2248.7000000000003</v>
      </c>
      <c r="P32" s="156">
        <v>2369.9</v>
      </c>
      <c r="Q32" s="156">
        <v>2496.6000000000013</v>
      </c>
      <c r="R32" s="156">
        <v>2619.9</v>
      </c>
      <c r="S32" s="156">
        <v>2730.7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775.7</v>
      </c>
      <c r="E33" s="156">
        <v>832.6</v>
      </c>
      <c r="F33" s="156">
        <v>879.9</v>
      </c>
      <c r="G33" s="156">
        <v>945.4</v>
      </c>
      <c r="H33" s="156">
        <v>994.7</v>
      </c>
      <c r="I33" s="156">
        <v>1057.9000000000001</v>
      </c>
      <c r="J33" s="156">
        <v>1146.4000000000001</v>
      </c>
      <c r="K33" s="156">
        <v>1214.8</v>
      </c>
      <c r="L33" s="156">
        <v>1299.5</v>
      </c>
      <c r="M33" s="156">
        <v>1392</v>
      </c>
      <c r="N33" s="156">
        <v>1516.5</v>
      </c>
      <c r="O33" s="156">
        <v>1607.4</v>
      </c>
      <c r="P33" s="156">
        <v>1718.6</v>
      </c>
      <c r="Q33" s="156">
        <v>1766.7</v>
      </c>
      <c r="R33" s="156">
        <v>1846.5</v>
      </c>
      <c r="S33" s="156">
        <v>1946.6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870.4</v>
      </c>
      <c r="E34" s="156">
        <v>976.5</v>
      </c>
      <c r="F34" s="156">
        <v>1084.2</v>
      </c>
      <c r="G34" s="156">
        <v>1195.2</v>
      </c>
      <c r="H34" s="156">
        <v>1357.8</v>
      </c>
      <c r="I34" s="156">
        <v>1394.7</v>
      </c>
      <c r="J34" s="156">
        <v>1489.9</v>
      </c>
      <c r="K34" s="156">
        <v>1622</v>
      </c>
      <c r="L34" s="156">
        <v>1734</v>
      </c>
      <c r="M34" s="156">
        <v>1865.4</v>
      </c>
      <c r="N34" s="156">
        <v>1944.4</v>
      </c>
      <c r="O34" s="156">
        <v>2027</v>
      </c>
      <c r="P34" s="156">
        <v>2223.3000000000002</v>
      </c>
      <c r="Q34" s="156">
        <v>2489.1999999999994</v>
      </c>
      <c r="R34" s="156">
        <v>2588.6</v>
      </c>
      <c r="S34" s="156">
        <v>2599.5000000000005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127.5</v>
      </c>
      <c r="E35" s="156">
        <v>135.4</v>
      </c>
      <c r="F35" s="156">
        <v>149.6</v>
      </c>
      <c r="G35" s="156">
        <v>158.59999999999994</v>
      </c>
      <c r="H35" s="156">
        <v>171</v>
      </c>
      <c r="I35" s="156">
        <v>196.7</v>
      </c>
      <c r="J35" s="156">
        <v>218.20000000000007</v>
      </c>
      <c r="K35" s="156">
        <v>229.70000000000007</v>
      </c>
      <c r="L35" s="156">
        <v>242</v>
      </c>
      <c r="M35" s="156">
        <v>256.30000000000007</v>
      </c>
      <c r="N35" s="156">
        <v>251.50000000000003</v>
      </c>
      <c r="O35" s="156">
        <v>262.29999999999995</v>
      </c>
      <c r="P35" s="156">
        <v>275.2</v>
      </c>
      <c r="Q35" s="156">
        <v>301.59999999999991</v>
      </c>
      <c r="R35" s="156">
        <v>310</v>
      </c>
      <c r="S35" s="156">
        <v>323.90000000000009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173.5</v>
      </c>
      <c r="E36" s="156">
        <v>177</v>
      </c>
      <c r="F36" s="156">
        <v>186.1</v>
      </c>
      <c r="G36" s="156">
        <v>196.2</v>
      </c>
      <c r="H36" s="156">
        <v>220.3</v>
      </c>
      <c r="I36" s="156">
        <v>242.3</v>
      </c>
      <c r="J36" s="156">
        <v>257.49999999999994</v>
      </c>
      <c r="K36" s="156">
        <v>272.5</v>
      </c>
      <c r="L36" s="156">
        <v>291.89999999999998</v>
      </c>
      <c r="M36" s="156">
        <v>318.29999999999995</v>
      </c>
      <c r="N36" s="156">
        <v>334.3</v>
      </c>
      <c r="O36" s="156">
        <v>366.6</v>
      </c>
      <c r="P36" s="156">
        <v>385.5</v>
      </c>
      <c r="Q36" s="156">
        <v>421.1</v>
      </c>
      <c r="R36" s="156">
        <v>461.4</v>
      </c>
      <c r="S36" s="156">
        <v>456.7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75.8</v>
      </c>
      <c r="E37" s="156">
        <v>79.500000000000014</v>
      </c>
      <c r="F37" s="156">
        <v>83.4</v>
      </c>
      <c r="G37" s="156">
        <v>87.7</v>
      </c>
      <c r="H37" s="156">
        <v>91.8</v>
      </c>
      <c r="I37" s="156">
        <v>96.3</v>
      </c>
      <c r="J37" s="156">
        <v>108.7</v>
      </c>
      <c r="K37" s="156">
        <v>104.8</v>
      </c>
      <c r="L37" s="156">
        <v>107.4</v>
      </c>
      <c r="M37" s="156">
        <v>111.9</v>
      </c>
      <c r="N37" s="156">
        <v>110.4</v>
      </c>
      <c r="O37" s="156">
        <v>119</v>
      </c>
      <c r="P37" s="156">
        <v>116.7</v>
      </c>
      <c r="Q37" s="156">
        <v>124.9</v>
      </c>
      <c r="R37" s="156">
        <v>125.4</v>
      </c>
      <c r="S37" s="156">
        <v>128.6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20619.400000000001</v>
      </c>
      <c r="E39" s="164">
        <f t="shared" ref="E39:S39" si="1">SUM(E18:E38)</f>
        <v>21343.099999999995</v>
      </c>
      <c r="F39" s="164">
        <f t="shared" si="1"/>
        <v>22538.199999999997</v>
      </c>
      <c r="G39" s="164">
        <f t="shared" si="1"/>
        <v>23456.000000000004</v>
      </c>
      <c r="H39" s="164">
        <f t="shared" si="1"/>
        <v>24841.000000000004</v>
      </c>
      <c r="I39" s="164">
        <f t="shared" si="1"/>
        <v>26668.199999999997</v>
      </c>
      <c r="J39" s="164">
        <f t="shared" si="1"/>
        <v>30338.900000000009</v>
      </c>
      <c r="K39" s="164">
        <f t="shared" si="1"/>
        <v>33275.500000000007</v>
      </c>
      <c r="L39" s="164">
        <f t="shared" si="1"/>
        <v>34202.800000000017</v>
      </c>
      <c r="M39" s="164">
        <f t="shared" si="1"/>
        <v>33135.100000000006</v>
      </c>
      <c r="N39" s="164">
        <f t="shared" si="1"/>
        <v>36137.200000000004</v>
      </c>
      <c r="O39" s="164">
        <f t="shared" si="1"/>
        <v>38738.999999999985</v>
      </c>
      <c r="P39" s="164">
        <f t="shared" si="1"/>
        <v>39386.399999999994</v>
      </c>
      <c r="Q39" s="164">
        <f t="shared" si="1"/>
        <v>41527.399999999987</v>
      </c>
      <c r="R39" s="164">
        <f t="shared" si="1"/>
        <v>44572.700000000012</v>
      </c>
      <c r="S39" s="164">
        <f t="shared" si="1"/>
        <v>47191.599999999984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195</v>
      </c>
      <c r="E41" s="152">
        <v>196</v>
      </c>
      <c r="F41" s="152">
        <v>205.09999999999997</v>
      </c>
      <c r="G41" s="152">
        <v>222.3</v>
      </c>
      <c r="H41" s="152">
        <v>235.8</v>
      </c>
      <c r="I41" s="152">
        <v>256.60000000000002</v>
      </c>
      <c r="J41" s="152">
        <v>243.3</v>
      </c>
      <c r="K41" s="152">
        <v>254.30000000000004</v>
      </c>
      <c r="L41" s="152">
        <v>228.6</v>
      </c>
      <c r="M41" s="152">
        <v>272.8</v>
      </c>
      <c r="N41" s="152">
        <v>284.10000000000002</v>
      </c>
      <c r="O41" s="152">
        <v>249.6</v>
      </c>
      <c r="P41" s="152">
        <v>258.39999999999998</v>
      </c>
      <c r="Q41" s="152">
        <v>263.2</v>
      </c>
      <c r="R41" s="152">
        <v>268.10000000000002</v>
      </c>
      <c r="S41" s="152">
        <v>279.39999999999998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159.1</v>
      </c>
      <c r="E42" s="156">
        <v>157.6</v>
      </c>
      <c r="F42" s="156">
        <v>163.19999999999999</v>
      </c>
      <c r="G42" s="156">
        <v>176.2</v>
      </c>
      <c r="H42" s="156">
        <v>206.5</v>
      </c>
      <c r="I42" s="156">
        <v>194.7</v>
      </c>
      <c r="J42" s="156">
        <v>189.4</v>
      </c>
      <c r="K42" s="156">
        <v>196.3</v>
      </c>
      <c r="L42" s="156">
        <v>128</v>
      </c>
      <c r="M42" s="156">
        <v>107.6</v>
      </c>
      <c r="N42" s="156">
        <v>171.4</v>
      </c>
      <c r="O42" s="156">
        <v>169.4</v>
      </c>
      <c r="P42" s="156">
        <v>138.4</v>
      </c>
      <c r="Q42" s="156">
        <v>142.30000000000001</v>
      </c>
      <c r="R42" s="156">
        <v>136.69999999999999</v>
      </c>
      <c r="S42" s="156">
        <v>187.2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137.69999999999996</v>
      </c>
      <c r="E43" s="156">
        <v>135.19999999999996</v>
      </c>
      <c r="F43" s="156">
        <v>156.1</v>
      </c>
      <c r="G43" s="156">
        <v>167.5</v>
      </c>
      <c r="H43" s="156">
        <v>169.7</v>
      </c>
      <c r="I43" s="156">
        <v>159.5</v>
      </c>
      <c r="J43" s="156">
        <v>148.19999999999996</v>
      </c>
      <c r="K43" s="156">
        <v>138.69999999999999</v>
      </c>
      <c r="L43" s="156">
        <v>127.60000000000002</v>
      </c>
      <c r="M43" s="156">
        <v>122</v>
      </c>
      <c r="N43" s="156">
        <v>129.5</v>
      </c>
      <c r="O43" s="156">
        <v>120.5</v>
      </c>
      <c r="P43" s="156">
        <v>115.9</v>
      </c>
      <c r="Q43" s="156">
        <v>105.6</v>
      </c>
      <c r="R43" s="156">
        <v>112.7</v>
      </c>
      <c r="S43" s="156">
        <v>109.6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0</v>
      </c>
      <c r="E44" s="156">
        <v>0</v>
      </c>
      <c r="F44" s="156">
        <v>0</v>
      </c>
      <c r="G44" s="156">
        <v>0</v>
      </c>
      <c r="H44" s="156">
        <v>0</v>
      </c>
      <c r="I44" s="156">
        <v>0</v>
      </c>
      <c r="J44" s="156">
        <v>0</v>
      </c>
      <c r="K44" s="156">
        <v>0</v>
      </c>
      <c r="L44" s="156">
        <v>0</v>
      </c>
      <c r="M44" s="156">
        <v>0</v>
      </c>
      <c r="N44" s="156">
        <v>0</v>
      </c>
      <c r="O44" s="156">
        <v>0</v>
      </c>
      <c r="P44" s="156">
        <v>0</v>
      </c>
      <c r="Q44" s="156">
        <v>0</v>
      </c>
      <c r="R44" s="156">
        <v>0</v>
      </c>
      <c r="S44" s="156">
        <v>0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76.09999999999998</v>
      </c>
      <c r="E45" s="156">
        <v>75.40000000000002</v>
      </c>
      <c r="F45" s="156">
        <v>92.7</v>
      </c>
      <c r="G45" s="156">
        <v>105.4</v>
      </c>
      <c r="H45" s="156">
        <v>105.6</v>
      </c>
      <c r="I45" s="156">
        <v>83.5</v>
      </c>
      <c r="J45" s="156">
        <v>78.3</v>
      </c>
      <c r="K45" s="156">
        <v>80</v>
      </c>
      <c r="L45" s="156">
        <v>97.8</v>
      </c>
      <c r="M45" s="156">
        <v>74.599999999999994</v>
      </c>
      <c r="N45" s="156">
        <v>78.5</v>
      </c>
      <c r="O45" s="156">
        <v>85.7</v>
      </c>
      <c r="P45" s="156">
        <v>71.5</v>
      </c>
      <c r="Q45" s="156">
        <v>85</v>
      </c>
      <c r="R45" s="156">
        <v>98.6</v>
      </c>
      <c r="S45" s="156">
        <v>98.9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81.501985604368372</v>
      </c>
      <c r="E46" s="156">
        <v>81.120594686814457</v>
      </c>
      <c r="F46" s="156">
        <v>94.02971325355611</v>
      </c>
      <c r="G46" s="156">
        <v>107.19122462344461</v>
      </c>
      <c r="H46" s="156">
        <v>107.62854144805875</v>
      </c>
      <c r="I46" s="156">
        <v>81.55109114249035</v>
      </c>
      <c r="J46" s="156">
        <v>83.988039056143208</v>
      </c>
      <c r="K46" s="156">
        <v>80.675583993499927</v>
      </c>
      <c r="L46" s="156">
        <v>108.59202175883952</v>
      </c>
      <c r="M46" s="156">
        <v>80.031576317761719</v>
      </c>
      <c r="N46" s="156">
        <v>83.645783132530099</v>
      </c>
      <c r="O46" s="156">
        <v>88.097972531066006</v>
      </c>
      <c r="P46" s="156">
        <v>88.556022099738257</v>
      </c>
      <c r="Q46" s="156">
        <v>90.882241754921338</v>
      </c>
      <c r="R46" s="156">
        <v>92.068166958898431</v>
      </c>
      <c r="S46" s="156">
        <v>92.367058412561747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592.5</v>
      </c>
      <c r="E47" s="156">
        <v>550</v>
      </c>
      <c r="F47" s="156">
        <v>564.70000000000005</v>
      </c>
      <c r="G47" s="156">
        <v>557.9</v>
      </c>
      <c r="H47" s="156">
        <v>511.00000000000006</v>
      </c>
      <c r="I47" s="156">
        <v>510.09999999999991</v>
      </c>
      <c r="J47" s="156">
        <v>547.59999999999991</v>
      </c>
      <c r="K47" s="156">
        <v>601.79999999999995</v>
      </c>
      <c r="L47" s="156">
        <v>520.5</v>
      </c>
      <c r="M47" s="156">
        <v>432.7</v>
      </c>
      <c r="N47" s="156">
        <v>489.2</v>
      </c>
      <c r="O47" s="156">
        <v>456.1</v>
      </c>
      <c r="P47" s="156">
        <v>407.9</v>
      </c>
      <c r="Q47" s="156">
        <v>564.9</v>
      </c>
      <c r="R47" s="156">
        <v>742.7</v>
      </c>
      <c r="S47" s="156">
        <v>677.3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660.9</v>
      </c>
      <c r="E48" s="156">
        <v>641.5</v>
      </c>
      <c r="F48" s="156">
        <v>562.29999999999995</v>
      </c>
      <c r="G48" s="156">
        <v>658.9</v>
      </c>
      <c r="H48" s="156">
        <v>689.4</v>
      </c>
      <c r="I48" s="156">
        <v>717.8</v>
      </c>
      <c r="J48" s="156">
        <v>675.1</v>
      </c>
      <c r="K48" s="156">
        <v>1162.4000000000001</v>
      </c>
      <c r="L48" s="156">
        <v>1037.0999999999997</v>
      </c>
      <c r="M48" s="156">
        <v>311</v>
      </c>
      <c r="N48" s="156">
        <v>430.8</v>
      </c>
      <c r="O48" s="156">
        <v>510.9</v>
      </c>
      <c r="P48" s="156">
        <v>546.1</v>
      </c>
      <c r="Q48" s="156">
        <v>517.79999999999995</v>
      </c>
      <c r="R48" s="156">
        <v>543.70000000000005</v>
      </c>
      <c r="S48" s="156">
        <v>523.5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273.89801439563189</v>
      </c>
      <c r="E49" s="156">
        <v>282.57940531318525</v>
      </c>
      <c r="F49" s="156">
        <v>264.47028674644395</v>
      </c>
      <c r="G49" s="156">
        <v>256.40877537655513</v>
      </c>
      <c r="H49" s="156">
        <v>274.27145855194124</v>
      </c>
      <c r="I49" s="156">
        <v>290.34890885750951</v>
      </c>
      <c r="J49" s="156">
        <v>355.1119609438569</v>
      </c>
      <c r="K49" s="156">
        <v>361.22441600650018</v>
      </c>
      <c r="L49" s="156">
        <v>275.60797824116048</v>
      </c>
      <c r="M49" s="156">
        <v>275.96842368223838</v>
      </c>
      <c r="N49" s="156">
        <v>333.75421686746978</v>
      </c>
      <c r="O49" s="156">
        <v>348.30202746893366</v>
      </c>
      <c r="P49" s="156">
        <v>369.34397790026179</v>
      </c>
      <c r="Q49" s="156">
        <v>392.61775824507868</v>
      </c>
      <c r="R49" s="156">
        <v>370.73183304110154</v>
      </c>
      <c r="S49" s="156">
        <v>417.63294158743815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0</v>
      </c>
      <c r="E50" s="156">
        <v>0</v>
      </c>
      <c r="F50" s="156">
        <v>0</v>
      </c>
      <c r="G50" s="156">
        <v>0</v>
      </c>
      <c r="H50" s="156">
        <v>0</v>
      </c>
      <c r="I50" s="156">
        <v>0</v>
      </c>
      <c r="J50" s="156">
        <v>0</v>
      </c>
      <c r="K50" s="156">
        <v>0</v>
      </c>
      <c r="L50" s="156">
        <v>0</v>
      </c>
      <c r="M50" s="156">
        <v>0</v>
      </c>
      <c r="N50" s="156">
        <v>0</v>
      </c>
      <c r="O50" s="156">
        <v>0</v>
      </c>
      <c r="P50" s="156">
        <v>0</v>
      </c>
      <c r="Q50" s="156">
        <v>0</v>
      </c>
      <c r="R50" s="156">
        <v>0</v>
      </c>
      <c r="S50" s="156">
        <v>0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0</v>
      </c>
      <c r="E51" s="156">
        <v>0</v>
      </c>
      <c r="F51" s="156">
        <v>0</v>
      </c>
      <c r="G51" s="156">
        <v>0</v>
      </c>
      <c r="H51" s="156">
        <v>0</v>
      </c>
      <c r="I51" s="156">
        <v>0</v>
      </c>
      <c r="J51" s="156">
        <v>0</v>
      </c>
      <c r="K51" s="156">
        <v>0</v>
      </c>
      <c r="L51" s="156">
        <v>0</v>
      </c>
      <c r="M51" s="156">
        <v>0</v>
      </c>
      <c r="N51" s="156">
        <v>0</v>
      </c>
      <c r="O51" s="156">
        <v>0</v>
      </c>
      <c r="P51" s="156">
        <v>0</v>
      </c>
      <c r="Q51" s="156">
        <v>0</v>
      </c>
      <c r="R51" s="156">
        <v>0</v>
      </c>
      <c r="S51" s="156">
        <v>0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10.199999999999999</v>
      </c>
      <c r="E52" s="156">
        <v>10.4</v>
      </c>
      <c r="F52" s="156">
        <v>10.5</v>
      </c>
      <c r="G52" s="156">
        <v>16.7</v>
      </c>
      <c r="H52" s="156">
        <v>20.5</v>
      </c>
      <c r="I52" s="156">
        <v>24.4</v>
      </c>
      <c r="J52" s="156">
        <v>27.2</v>
      </c>
      <c r="K52" s="156">
        <v>50.8</v>
      </c>
      <c r="L52" s="156">
        <v>48.2</v>
      </c>
      <c r="M52" s="156">
        <v>24.7</v>
      </c>
      <c r="N52" s="156">
        <v>32.200000000000003</v>
      </c>
      <c r="O52" s="156">
        <v>36.400000000000006</v>
      </c>
      <c r="P52" s="156">
        <v>38.5</v>
      </c>
      <c r="Q52" s="156">
        <v>40.29999999999999</v>
      </c>
      <c r="R52" s="156">
        <v>46.3</v>
      </c>
      <c r="S52" s="156">
        <v>54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35.300000000002697</v>
      </c>
      <c r="E53" s="156">
        <v>41.900000000000283</v>
      </c>
      <c r="F53" s="156">
        <v>37.299999999999656</v>
      </c>
      <c r="G53" s="156">
        <v>35.800000000001198</v>
      </c>
      <c r="H53" s="156">
        <v>39.800000000001425</v>
      </c>
      <c r="I53" s="156">
        <v>61.699999999997779</v>
      </c>
      <c r="J53" s="156">
        <v>66.900000000002805</v>
      </c>
      <c r="K53" s="156">
        <v>93.100000000001486</v>
      </c>
      <c r="L53" s="156">
        <v>78.600000000009615</v>
      </c>
      <c r="M53" s="156">
        <v>66.09999999999954</v>
      </c>
      <c r="N53" s="156">
        <v>72.900000000004184</v>
      </c>
      <c r="O53" s="156">
        <v>68.199999999991633</v>
      </c>
      <c r="P53" s="156">
        <v>68.100000000005522</v>
      </c>
      <c r="Q53" s="156">
        <v>69.099999999994381</v>
      </c>
      <c r="R53" s="156">
        <v>77.100000000000534</v>
      </c>
      <c r="S53" s="156">
        <v>89.799999999995464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2222.200000000003</v>
      </c>
      <c r="E54" s="164">
        <f t="shared" ref="E54:S54" si="2">SUM(E41:E53)</f>
        <v>2171.6999999999998</v>
      </c>
      <c r="F54" s="164">
        <f t="shared" si="2"/>
        <v>2150.4</v>
      </c>
      <c r="G54" s="164">
        <f t="shared" si="2"/>
        <v>2304.3000000000006</v>
      </c>
      <c r="H54" s="164">
        <f t="shared" si="2"/>
        <v>2360.2000000000016</v>
      </c>
      <c r="I54" s="164">
        <f t="shared" si="2"/>
        <v>2380.1999999999975</v>
      </c>
      <c r="J54" s="164">
        <f t="shared" si="2"/>
        <v>2415.1000000000026</v>
      </c>
      <c r="K54" s="164">
        <f t="shared" si="2"/>
        <v>3019.3000000000015</v>
      </c>
      <c r="L54" s="164">
        <f t="shared" si="2"/>
        <v>2650.6000000000095</v>
      </c>
      <c r="M54" s="164">
        <f t="shared" si="2"/>
        <v>1767.4999999999995</v>
      </c>
      <c r="N54" s="164">
        <f t="shared" si="2"/>
        <v>2106.0000000000041</v>
      </c>
      <c r="O54" s="164">
        <f t="shared" si="2"/>
        <v>2133.1999999999912</v>
      </c>
      <c r="P54" s="164">
        <f t="shared" si="2"/>
        <v>2102.7000000000053</v>
      </c>
      <c r="Q54" s="164">
        <f t="shared" si="2"/>
        <v>2271.6999999999948</v>
      </c>
      <c r="R54" s="164">
        <f t="shared" si="2"/>
        <v>2488.7000000000007</v>
      </c>
      <c r="S54" s="164">
        <f t="shared" si="2"/>
        <v>2529.6999999999953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195</v>
      </c>
      <c r="E56" s="152">
        <v>196</v>
      </c>
      <c r="F56" s="152">
        <v>205.09999999999997</v>
      </c>
      <c r="G56" s="152">
        <v>222.3</v>
      </c>
      <c r="H56" s="152">
        <v>235.8</v>
      </c>
      <c r="I56" s="152">
        <v>256.60000000000002</v>
      </c>
      <c r="J56" s="152">
        <v>243.3</v>
      </c>
      <c r="K56" s="152">
        <v>254.30000000000004</v>
      </c>
      <c r="L56" s="152">
        <v>228.6</v>
      </c>
      <c r="M56" s="152">
        <v>272.8</v>
      </c>
      <c r="N56" s="152">
        <v>284.10000000000002</v>
      </c>
      <c r="O56" s="152">
        <v>249.6</v>
      </c>
      <c r="P56" s="152">
        <v>258.39999999999998</v>
      </c>
      <c r="Q56" s="152">
        <v>263.2</v>
      </c>
      <c r="R56" s="152">
        <v>268.10000000000002</v>
      </c>
      <c r="S56" s="152">
        <v>279.39999999999998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159.1</v>
      </c>
      <c r="E57" s="156">
        <v>157.6</v>
      </c>
      <c r="F57" s="156">
        <v>163.19999999999999</v>
      </c>
      <c r="G57" s="156">
        <v>176.2</v>
      </c>
      <c r="H57" s="156">
        <v>206.5</v>
      </c>
      <c r="I57" s="156">
        <v>194.7</v>
      </c>
      <c r="J57" s="156">
        <v>189.4</v>
      </c>
      <c r="K57" s="156">
        <v>196.3</v>
      </c>
      <c r="L57" s="156">
        <v>128</v>
      </c>
      <c r="M57" s="156">
        <v>107.6</v>
      </c>
      <c r="N57" s="156">
        <v>171.4</v>
      </c>
      <c r="O57" s="156">
        <v>169.4</v>
      </c>
      <c r="P57" s="156">
        <v>138.4</v>
      </c>
      <c r="Q57" s="156">
        <v>142.30000000000001</v>
      </c>
      <c r="R57" s="156">
        <v>136.69999999999999</v>
      </c>
      <c r="S57" s="156">
        <v>187.2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37.599999999999994</v>
      </c>
      <c r="E58" s="156">
        <v>33.700000000000003</v>
      </c>
      <c r="F58" s="156">
        <v>39.4</v>
      </c>
      <c r="G58" s="156">
        <v>38.6</v>
      </c>
      <c r="H58" s="156">
        <v>48.3</v>
      </c>
      <c r="I58" s="156">
        <v>44.8</v>
      </c>
      <c r="J58" s="156">
        <v>41.6</v>
      </c>
      <c r="K58" s="156">
        <v>41.7</v>
      </c>
      <c r="L58" s="156">
        <v>37.9</v>
      </c>
      <c r="M58" s="156">
        <v>33.4</v>
      </c>
      <c r="N58" s="156">
        <v>48.3</v>
      </c>
      <c r="O58" s="156">
        <v>45.1</v>
      </c>
      <c r="P58" s="156">
        <v>43.4</v>
      </c>
      <c r="Q58" s="156">
        <v>40.5</v>
      </c>
      <c r="R58" s="156">
        <v>39.299999999999997</v>
      </c>
      <c r="S58" s="156">
        <v>40.1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0</v>
      </c>
      <c r="E59" s="156">
        <v>0</v>
      </c>
      <c r="F59" s="156">
        <v>0</v>
      </c>
      <c r="G59" s="156">
        <v>0</v>
      </c>
      <c r="H59" s="156">
        <v>0</v>
      </c>
      <c r="I59" s="156">
        <v>0</v>
      </c>
      <c r="J59" s="156">
        <v>0</v>
      </c>
      <c r="K59" s="156">
        <v>0</v>
      </c>
      <c r="L59" s="156">
        <v>0</v>
      </c>
      <c r="M59" s="156">
        <v>0</v>
      </c>
      <c r="N59" s="156">
        <v>0</v>
      </c>
      <c r="O59" s="156">
        <v>0</v>
      </c>
      <c r="P59" s="156">
        <v>0</v>
      </c>
      <c r="Q59" s="156">
        <v>0</v>
      </c>
      <c r="R59" s="156">
        <v>0</v>
      </c>
      <c r="S59" s="156">
        <v>0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100.09999999999998</v>
      </c>
      <c r="E60" s="156">
        <v>101.49999999999999</v>
      </c>
      <c r="F60" s="156">
        <v>116.7</v>
      </c>
      <c r="G60" s="156">
        <v>128.9</v>
      </c>
      <c r="H60" s="156">
        <v>121.4</v>
      </c>
      <c r="I60" s="156">
        <v>114.7</v>
      </c>
      <c r="J60" s="156">
        <v>106.59999999999998</v>
      </c>
      <c r="K60" s="156">
        <v>96.999999999999986</v>
      </c>
      <c r="L60" s="156">
        <v>89.700000000000017</v>
      </c>
      <c r="M60" s="156">
        <v>88.600000000000023</v>
      </c>
      <c r="N60" s="156">
        <v>81.2</v>
      </c>
      <c r="O60" s="156">
        <v>75.400000000000006</v>
      </c>
      <c r="P60" s="156">
        <v>72.499999999999986</v>
      </c>
      <c r="Q60" s="156">
        <v>65.099999999999994</v>
      </c>
      <c r="R60" s="156">
        <v>73.400000000000006</v>
      </c>
      <c r="S60" s="156">
        <v>69.5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0</v>
      </c>
      <c r="E61" s="156">
        <v>0</v>
      </c>
      <c r="F61" s="156">
        <v>0</v>
      </c>
      <c r="G61" s="156">
        <v>0</v>
      </c>
      <c r="H61" s="156">
        <v>0</v>
      </c>
      <c r="I61" s="156">
        <v>0</v>
      </c>
      <c r="J61" s="156">
        <v>0</v>
      </c>
      <c r="K61" s="156">
        <v>0</v>
      </c>
      <c r="L61" s="156">
        <v>0</v>
      </c>
      <c r="M61" s="156">
        <v>0</v>
      </c>
      <c r="N61" s="156">
        <v>0</v>
      </c>
      <c r="O61" s="156">
        <v>0</v>
      </c>
      <c r="P61" s="156">
        <v>0</v>
      </c>
      <c r="Q61" s="156">
        <v>0</v>
      </c>
      <c r="R61" s="156">
        <v>0</v>
      </c>
      <c r="S61" s="156">
        <v>0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76.09999999999998</v>
      </c>
      <c r="E62" s="156">
        <v>75.40000000000002</v>
      </c>
      <c r="F62" s="156">
        <v>92.7</v>
      </c>
      <c r="G62" s="156">
        <v>105.4</v>
      </c>
      <c r="H62" s="156">
        <v>105.6</v>
      </c>
      <c r="I62" s="156">
        <v>83.5</v>
      </c>
      <c r="J62" s="156">
        <v>78.3</v>
      </c>
      <c r="K62" s="156">
        <v>80</v>
      </c>
      <c r="L62" s="156">
        <v>97.8</v>
      </c>
      <c r="M62" s="156">
        <v>74.599999999999994</v>
      </c>
      <c r="N62" s="156">
        <v>78.5</v>
      </c>
      <c r="O62" s="156">
        <v>85.7</v>
      </c>
      <c r="P62" s="156">
        <v>71.5</v>
      </c>
      <c r="Q62" s="156">
        <v>85</v>
      </c>
      <c r="R62" s="156">
        <v>98.6</v>
      </c>
      <c r="S62" s="156">
        <v>98.9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81.501985604368372</v>
      </c>
      <c r="E63" s="156">
        <v>81.120594686814457</v>
      </c>
      <c r="F63" s="156">
        <v>94.02971325355611</v>
      </c>
      <c r="G63" s="156">
        <v>107.19122462344461</v>
      </c>
      <c r="H63" s="156">
        <v>107.62854144805875</v>
      </c>
      <c r="I63" s="156">
        <v>81.55109114249035</v>
      </c>
      <c r="J63" s="156">
        <v>83.988039056143208</v>
      </c>
      <c r="K63" s="156">
        <v>80.675583993499927</v>
      </c>
      <c r="L63" s="156">
        <v>108.59202175883952</v>
      </c>
      <c r="M63" s="156">
        <v>80.031576317761719</v>
      </c>
      <c r="N63" s="156">
        <v>83.645783132530099</v>
      </c>
      <c r="O63" s="156">
        <v>88.097972531066006</v>
      </c>
      <c r="P63" s="156">
        <v>88.556022099738257</v>
      </c>
      <c r="Q63" s="156">
        <v>90.882241754921338</v>
      </c>
      <c r="R63" s="156">
        <v>92.068166958898431</v>
      </c>
      <c r="S63" s="156">
        <v>92.367058412561747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0</v>
      </c>
      <c r="E64" s="156">
        <v>0</v>
      </c>
      <c r="F64" s="156">
        <v>0</v>
      </c>
      <c r="G64" s="156">
        <v>0</v>
      </c>
      <c r="H64" s="156">
        <v>0</v>
      </c>
      <c r="I64" s="156">
        <v>0</v>
      </c>
      <c r="J64" s="156">
        <v>0</v>
      </c>
      <c r="K64" s="156">
        <v>0</v>
      </c>
      <c r="L64" s="156">
        <v>0</v>
      </c>
      <c r="M64" s="156">
        <v>0</v>
      </c>
      <c r="N64" s="156">
        <v>0</v>
      </c>
      <c r="O64" s="156">
        <v>0</v>
      </c>
      <c r="P64" s="156">
        <v>0</v>
      </c>
      <c r="Q64" s="156">
        <v>0</v>
      </c>
      <c r="R64" s="156">
        <v>0</v>
      </c>
      <c r="S64" s="156">
        <v>0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592.5</v>
      </c>
      <c r="E65" s="156">
        <v>550</v>
      </c>
      <c r="F65" s="156">
        <v>564.70000000000005</v>
      </c>
      <c r="G65" s="156">
        <v>557.9</v>
      </c>
      <c r="H65" s="156">
        <v>511.00000000000006</v>
      </c>
      <c r="I65" s="156">
        <v>510.09999999999991</v>
      </c>
      <c r="J65" s="156">
        <v>547.59999999999991</v>
      </c>
      <c r="K65" s="156">
        <v>601.79999999999995</v>
      </c>
      <c r="L65" s="156">
        <v>520.5</v>
      </c>
      <c r="M65" s="156">
        <v>432.7</v>
      </c>
      <c r="N65" s="156">
        <v>489.2</v>
      </c>
      <c r="O65" s="156">
        <v>456.1</v>
      </c>
      <c r="P65" s="156">
        <v>407.9</v>
      </c>
      <c r="Q65" s="156">
        <v>564.9</v>
      </c>
      <c r="R65" s="156">
        <v>742.7</v>
      </c>
      <c r="S65" s="156">
        <v>677.3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660.9</v>
      </c>
      <c r="E66" s="156">
        <v>641.5</v>
      </c>
      <c r="F66" s="156">
        <v>562.29999999999995</v>
      </c>
      <c r="G66" s="156">
        <v>658.9</v>
      </c>
      <c r="H66" s="156">
        <v>689.4</v>
      </c>
      <c r="I66" s="156">
        <v>717.8</v>
      </c>
      <c r="J66" s="156">
        <v>675.1</v>
      </c>
      <c r="K66" s="156">
        <v>1162.4000000000001</v>
      </c>
      <c r="L66" s="156">
        <v>1037.0999999999997</v>
      </c>
      <c r="M66" s="156">
        <v>311</v>
      </c>
      <c r="N66" s="156">
        <v>430.8</v>
      </c>
      <c r="O66" s="156">
        <v>510.9</v>
      </c>
      <c r="P66" s="156">
        <v>546.1</v>
      </c>
      <c r="Q66" s="156">
        <v>517.79999999999995</v>
      </c>
      <c r="R66" s="156">
        <v>543.70000000000005</v>
      </c>
      <c r="S66" s="156">
        <v>523.5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0</v>
      </c>
      <c r="E67" s="156">
        <v>0</v>
      </c>
      <c r="F67" s="156">
        <v>0</v>
      </c>
      <c r="G67" s="156">
        <v>0</v>
      </c>
      <c r="H67" s="156">
        <v>0</v>
      </c>
      <c r="I67" s="156">
        <v>0</v>
      </c>
      <c r="J67" s="156">
        <v>0</v>
      </c>
      <c r="K67" s="156">
        <v>0</v>
      </c>
      <c r="L67" s="156">
        <v>0</v>
      </c>
      <c r="M67" s="156">
        <v>0</v>
      </c>
      <c r="N67" s="156">
        <v>0</v>
      </c>
      <c r="O67" s="156">
        <v>0</v>
      </c>
      <c r="P67" s="156">
        <v>0</v>
      </c>
      <c r="Q67" s="156">
        <v>0</v>
      </c>
      <c r="R67" s="156">
        <v>0</v>
      </c>
      <c r="S67" s="156">
        <v>0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273.89801439563189</v>
      </c>
      <c r="E68" s="156">
        <v>282.57940531318525</v>
      </c>
      <c r="F68" s="156">
        <v>264.47028674644395</v>
      </c>
      <c r="G68" s="156">
        <v>256.40877537655513</v>
      </c>
      <c r="H68" s="156">
        <v>274.27145855194124</v>
      </c>
      <c r="I68" s="156">
        <v>290.34890885750951</v>
      </c>
      <c r="J68" s="156">
        <v>355.1119609438569</v>
      </c>
      <c r="K68" s="156">
        <v>361.22441600650018</v>
      </c>
      <c r="L68" s="156">
        <v>275.60797824116048</v>
      </c>
      <c r="M68" s="156">
        <v>275.96842368223838</v>
      </c>
      <c r="N68" s="156">
        <v>333.75421686746978</v>
      </c>
      <c r="O68" s="156">
        <v>348.30202746893366</v>
      </c>
      <c r="P68" s="156">
        <v>369.34397790026179</v>
      </c>
      <c r="Q68" s="156">
        <v>392.61775824507868</v>
      </c>
      <c r="R68" s="156">
        <v>370.73183304110154</v>
      </c>
      <c r="S68" s="156">
        <v>417.63294158743815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0</v>
      </c>
      <c r="E69" s="156">
        <v>0</v>
      </c>
      <c r="F69" s="156">
        <v>0</v>
      </c>
      <c r="G69" s="156">
        <v>0</v>
      </c>
      <c r="H69" s="156">
        <v>0</v>
      </c>
      <c r="I69" s="156">
        <v>0</v>
      </c>
      <c r="J69" s="156">
        <v>0</v>
      </c>
      <c r="K69" s="156">
        <v>0</v>
      </c>
      <c r="L69" s="156">
        <v>0</v>
      </c>
      <c r="M69" s="156">
        <v>0</v>
      </c>
      <c r="N69" s="156">
        <v>0</v>
      </c>
      <c r="O69" s="156">
        <v>0</v>
      </c>
      <c r="P69" s="156">
        <v>0</v>
      </c>
      <c r="Q69" s="156">
        <v>0</v>
      </c>
      <c r="R69" s="156">
        <v>0</v>
      </c>
      <c r="S69" s="156">
        <v>0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0</v>
      </c>
      <c r="E70" s="156">
        <v>0</v>
      </c>
      <c r="F70" s="156">
        <v>0</v>
      </c>
      <c r="G70" s="156">
        <v>0</v>
      </c>
      <c r="H70" s="156">
        <v>0</v>
      </c>
      <c r="I70" s="156">
        <v>0</v>
      </c>
      <c r="J70" s="156">
        <v>0</v>
      </c>
      <c r="K70" s="156">
        <v>0</v>
      </c>
      <c r="L70" s="156">
        <v>0</v>
      </c>
      <c r="M70" s="156">
        <v>0</v>
      </c>
      <c r="N70" s="156">
        <v>0</v>
      </c>
      <c r="O70" s="156">
        <v>0</v>
      </c>
      <c r="P70" s="156">
        <v>0</v>
      </c>
      <c r="Q70" s="156">
        <v>0</v>
      </c>
      <c r="R70" s="156">
        <v>0</v>
      </c>
      <c r="S70" s="156">
        <v>0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0</v>
      </c>
      <c r="E71" s="156">
        <v>0</v>
      </c>
      <c r="F71" s="156">
        <v>0</v>
      </c>
      <c r="G71" s="156">
        <v>0</v>
      </c>
      <c r="H71" s="156">
        <v>0</v>
      </c>
      <c r="I71" s="156">
        <v>0</v>
      </c>
      <c r="J71" s="156">
        <v>0</v>
      </c>
      <c r="K71" s="156">
        <v>0</v>
      </c>
      <c r="L71" s="156">
        <v>0</v>
      </c>
      <c r="M71" s="156">
        <v>0</v>
      </c>
      <c r="N71" s="156">
        <v>0</v>
      </c>
      <c r="O71" s="156">
        <v>0</v>
      </c>
      <c r="P71" s="156">
        <v>0</v>
      </c>
      <c r="Q71" s="156">
        <v>0</v>
      </c>
      <c r="R71" s="156">
        <v>0</v>
      </c>
      <c r="S71" s="156">
        <v>0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10.199999999999999</v>
      </c>
      <c r="E72" s="156">
        <v>10.4</v>
      </c>
      <c r="F72" s="156">
        <v>10.5</v>
      </c>
      <c r="G72" s="156">
        <v>16.7</v>
      </c>
      <c r="H72" s="156">
        <v>20.5</v>
      </c>
      <c r="I72" s="156">
        <v>24.4</v>
      </c>
      <c r="J72" s="156">
        <v>27.2</v>
      </c>
      <c r="K72" s="156">
        <v>50.8</v>
      </c>
      <c r="L72" s="156">
        <v>48.2</v>
      </c>
      <c r="M72" s="156">
        <v>24.7</v>
      </c>
      <c r="N72" s="156">
        <v>32.200000000000003</v>
      </c>
      <c r="O72" s="156">
        <v>36.400000000000006</v>
      </c>
      <c r="P72" s="156">
        <v>38.5</v>
      </c>
      <c r="Q72" s="156">
        <v>40.29999999999999</v>
      </c>
      <c r="R72" s="156">
        <v>46.3</v>
      </c>
      <c r="S72" s="156">
        <v>54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31.711462450592879</v>
      </c>
      <c r="E73" s="156">
        <v>35.742652329749106</v>
      </c>
      <c r="F73" s="156">
        <v>30.535714285714285</v>
      </c>
      <c r="G73" s="156">
        <v>26.161943319838056</v>
      </c>
      <c r="H73" s="156">
        <v>31.141463414634142</v>
      </c>
      <c r="I73" s="156">
        <v>48.178770949720672</v>
      </c>
      <c r="J73" s="156">
        <v>51.451697127937329</v>
      </c>
      <c r="K73" s="156">
        <v>65.294966442953012</v>
      </c>
      <c r="L73" s="156">
        <v>52.003180212014144</v>
      </c>
      <c r="M73" s="156">
        <v>24.446319569120288</v>
      </c>
      <c r="N73" s="156">
        <v>23.494297082228119</v>
      </c>
      <c r="O73" s="156">
        <v>26.145187601957588</v>
      </c>
      <c r="P73" s="156">
        <v>28.88214938949034</v>
      </c>
      <c r="Q73" s="156">
        <v>28.666073458895649</v>
      </c>
      <c r="R73" s="156">
        <v>33.203668001384159</v>
      </c>
      <c r="S73" s="156">
        <v>38.459524996578132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3.588537549409816</v>
      </c>
      <c r="E74" s="156">
        <v>6.1573476702511707</v>
      </c>
      <c r="F74" s="156">
        <v>6.764285714285375</v>
      </c>
      <c r="G74" s="156">
        <v>9.6380566801631371</v>
      </c>
      <c r="H74" s="156">
        <v>8.6585365853672869</v>
      </c>
      <c r="I74" s="156">
        <v>13.521229050277107</v>
      </c>
      <c r="J74" s="156">
        <v>15.448302872065474</v>
      </c>
      <c r="K74" s="156">
        <v>27.805033557048478</v>
      </c>
      <c r="L74" s="156">
        <v>26.596819787995468</v>
      </c>
      <c r="M74" s="156">
        <v>41.653680430879255</v>
      </c>
      <c r="N74" s="156">
        <v>49.405702917776068</v>
      </c>
      <c r="O74" s="156">
        <v>42.054812398034045</v>
      </c>
      <c r="P74" s="156">
        <v>39.217850610515171</v>
      </c>
      <c r="Q74" s="156">
        <v>40.433926541098728</v>
      </c>
      <c r="R74" s="156">
        <v>43.896331998616375</v>
      </c>
      <c r="S74" s="156">
        <v>51.340475003417325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2222.200000000003</v>
      </c>
      <c r="E75" s="164">
        <f t="shared" ref="E75:S75" si="3">SUM(E56:E74)</f>
        <v>2171.6999999999998</v>
      </c>
      <c r="F75" s="164">
        <f t="shared" si="3"/>
        <v>2150.4</v>
      </c>
      <c r="G75" s="164">
        <f t="shared" si="3"/>
        <v>2304.3000000000006</v>
      </c>
      <c r="H75" s="164">
        <f t="shared" si="3"/>
        <v>2360.2000000000012</v>
      </c>
      <c r="I75" s="164">
        <f t="shared" si="3"/>
        <v>2380.199999999998</v>
      </c>
      <c r="J75" s="164">
        <f t="shared" si="3"/>
        <v>2415.1000000000026</v>
      </c>
      <c r="K75" s="164">
        <f t="shared" si="3"/>
        <v>3019.3000000000015</v>
      </c>
      <c r="L75" s="164">
        <f t="shared" si="3"/>
        <v>2650.6000000000099</v>
      </c>
      <c r="M75" s="164">
        <f t="shared" si="3"/>
        <v>1767.4999999999995</v>
      </c>
      <c r="N75" s="164">
        <f t="shared" si="3"/>
        <v>2106.0000000000041</v>
      </c>
      <c r="O75" s="164">
        <f t="shared" si="3"/>
        <v>2133.1999999999912</v>
      </c>
      <c r="P75" s="164">
        <f t="shared" si="3"/>
        <v>2102.7000000000053</v>
      </c>
      <c r="Q75" s="164">
        <f t="shared" si="3"/>
        <v>2271.6999999999944</v>
      </c>
      <c r="R75" s="164">
        <f t="shared" si="3"/>
        <v>2488.7000000000012</v>
      </c>
      <c r="S75" s="164">
        <f t="shared" si="3"/>
        <v>2529.6999999999953</v>
      </c>
    </row>
  </sheetData>
  <mergeCells count="4">
    <mergeCell ref="A6:A16"/>
    <mergeCell ref="A18:A39"/>
    <mergeCell ref="A41:A54"/>
    <mergeCell ref="A56:A75"/>
  </mergeCell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251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30788.954108858059</v>
      </c>
      <c r="E2" s="152">
        <v>31568.749834001752</v>
      </c>
      <c r="F2" s="152">
        <v>32774.396614773796</v>
      </c>
      <c r="G2" s="152">
        <v>33308.488718170483</v>
      </c>
      <c r="H2" s="152">
        <v>34511.705479028977</v>
      </c>
      <c r="I2" s="152">
        <v>35606.222285456832</v>
      </c>
      <c r="J2" s="152">
        <v>37450.456937136521</v>
      </c>
      <c r="K2" s="152">
        <v>40579.015727835322</v>
      </c>
      <c r="L2" s="152">
        <v>40059.887159982769</v>
      </c>
      <c r="M2" s="152">
        <v>38313.646254274165</v>
      </c>
      <c r="N2" s="152">
        <v>40177.800000000003</v>
      </c>
      <c r="O2" s="152">
        <v>41197.816252123615</v>
      </c>
      <c r="P2" s="152">
        <v>41052.842199307597</v>
      </c>
      <c r="Q2" s="152">
        <v>42553.214854402693</v>
      </c>
      <c r="R2" s="152">
        <v>45009.138134380097</v>
      </c>
      <c r="S2" s="152">
        <v>46297.161847553718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10604.733541178895</v>
      </c>
      <c r="E3" s="156">
        <v>11009.614811814186</v>
      </c>
      <c r="F3" s="156">
        <v>11498.660336561061</v>
      </c>
      <c r="G3" s="156">
        <v>11762.116562654439</v>
      </c>
      <c r="H3" s="156">
        <v>11866.916862366148</v>
      </c>
      <c r="I3" s="156">
        <v>11857.16927159809</v>
      </c>
      <c r="J3" s="156">
        <v>12185.088882992837</v>
      </c>
      <c r="K3" s="156">
        <v>12464.763881681371</v>
      </c>
      <c r="L3" s="156">
        <v>12632.479664975437</v>
      </c>
      <c r="M3" s="156">
        <v>12781.044131189346</v>
      </c>
      <c r="N3" s="156">
        <v>12935</v>
      </c>
      <c r="O3" s="156">
        <v>13128.069732678456</v>
      </c>
      <c r="P3" s="156">
        <v>13510.965225250939</v>
      </c>
      <c r="Q3" s="156">
        <v>13782.334443903717</v>
      </c>
      <c r="R3" s="156">
        <v>14099.053792281329</v>
      </c>
      <c r="S3" s="156">
        <v>14565.830239763307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27793.818323965119</v>
      </c>
      <c r="E4" s="160">
        <v>28628.474085202273</v>
      </c>
      <c r="F4" s="160">
        <v>29698.90234421326</v>
      </c>
      <c r="G4" s="160">
        <v>30108.46543867531</v>
      </c>
      <c r="H4" s="160">
        <v>31032.242751314818</v>
      </c>
      <c r="I4" s="160">
        <v>31915.795016635147</v>
      </c>
      <c r="J4" s="160">
        <v>33747.010600549496</v>
      </c>
      <c r="K4" s="160">
        <v>36619.602060131183</v>
      </c>
      <c r="L4" s="160">
        <v>36061.024597509684</v>
      </c>
      <c r="M4" s="160">
        <v>34402.130465026945</v>
      </c>
      <c r="N4" s="160">
        <v>36137.199999999997</v>
      </c>
      <c r="O4" s="160">
        <v>36843.406724047745</v>
      </c>
      <c r="P4" s="160">
        <v>36532.482469483919</v>
      </c>
      <c r="Q4" s="160">
        <v>37861.981564719506</v>
      </c>
      <c r="R4" s="160">
        <v>39954.015776263892</v>
      </c>
      <c r="S4" s="160">
        <v>41142.787396906766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193.83449930580832</v>
      </c>
      <c r="E6" s="152">
        <v>189.93454233286832</v>
      </c>
      <c r="F6" s="152">
        <v>238.11092516702027</v>
      </c>
      <c r="G6" s="152">
        <v>169.18041204030553</v>
      </c>
      <c r="H6" s="152">
        <v>193.38155379829854</v>
      </c>
      <c r="I6" s="152">
        <v>127.69573230570381</v>
      </c>
      <c r="J6" s="152">
        <v>127.80725464677813</v>
      </c>
      <c r="K6" s="152">
        <v>167.27560857507595</v>
      </c>
      <c r="L6" s="152">
        <v>125.57065589844699</v>
      </c>
      <c r="M6" s="152">
        <v>97.282930323826534</v>
      </c>
      <c r="N6" s="152">
        <v>99.3</v>
      </c>
      <c r="O6" s="152">
        <v>103.57125873793333</v>
      </c>
      <c r="P6" s="152">
        <v>147.01517456312843</v>
      </c>
      <c r="Q6" s="152">
        <v>117.43146032585409</v>
      </c>
      <c r="R6" s="152">
        <v>118.85980638221585</v>
      </c>
      <c r="S6" s="152">
        <v>104.61892556363446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3496.4346853222305</v>
      </c>
      <c r="E7" s="156">
        <v>3446.9900203884536</v>
      </c>
      <c r="F7" s="156">
        <v>3392.1912266599902</v>
      </c>
      <c r="G7" s="156">
        <v>3555.9976894936153</v>
      </c>
      <c r="H7" s="156">
        <v>3551.5746605204331</v>
      </c>
      <c r="I7" s="156">
        <v>3453.5292850475089</v>
      </c>
      <c r="J7" s="156">
        <v>3279.2738679213835</v>
      </c>
      <c r="K7" s="156">
        <v>3945.0631685521876</v>
      </c>
      <c r="L7" s="156">
        <v>3357.9343574388331</v>
      </c>
      <c r="M7" s="156">
        <v>2435.9147398693895</v>
      </c>
      <c r="N7" s="156">
        <v>2660.7000000000044</v>
      </c>
      <c r="O7" s="156">
        <v>2573.3986399733622</v>
      </c>
      <c r="P7" s="156">
        <v>2479.5941082625359</v>
      </c>
      <c r="Q7" s="156">
        <v>2682.4153682041506</v>
      </c>
      <c r="R7" s="156">
        <v>2914.1269272140562</v>
      </c>
      <c r="S7" s="156">
        <v>2916.6012798381853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1671.3170771159371</v>
      </c>
      <c r="E8" s="156">
        <v>1771.3810494688269</v>
      </c>
      <c r="F8" s="156">
        <v>1884.5946052787624</v>
      </c>
      <c r="G8" s="156">
        <v>1875.8744624863616</v>
      </c>
      <c r="H8" s="156">
        <v>1909.3305350472833</v>
      </c>
      <c r="I8" s="156">
        <v>1827.8321644845496</v>
      </c>
      <c r="J8" s="156">
        <v>1849.5901046706933</v>
      </c>
      <c r="K8" s="156">
        <v>2138.7066954263328</v>
      </c>
      <c r="L8" s="156">
        <v>2019.357491539005</v>
      </c>
      <c r="M8" s="156">
        <v>1987.3957868289087</v>
      </c>
      <c r="N8" s="156">
        <v>1930.7</v>
      </c>
      <c r="O8" s="156">
        <v>2019.7822055257025</v>
      </c>
      <c r="P8" s="156">
        <v>1886.4319370756502</v>
      </c>
      <c r="Q8" s="156">
        <v>1940.7189941740137</v>
      </c>
      <c r="R8" s="156">
        <v>2146.6475439225533</v>
      </c>
      <c r="S8" s="156">
        <v>2246.2555142892015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4851.5238518877968</v>
      </c>
      <c r="E9" s="156">
        <v>5198.921558107093</v>
      </c>
      <c r="F9" s="156">
        <v>5353.2132456614272</v>
      </c>
      <c r="G9" s="156">
        <v>5314.0363262948458</v>
      </c>
      <c r="H9" s="156">
        <v>5166.5854664018289</v>
      </c>
      <c r="I9" s="156">
        <v>5094.5451063931632</v>
      </c>
      <c r="J9" s="156">
        <v>5269.7967764540999</v>
      </c>
      <c r="K9" s="156">
        <v>5403.7725051723382</v>
      </c>
      <c r="L9" s="156">
        <v>6152.0132423798332</v>
      </c>
      <c r="M9" s="156">
        <v>5579.908012085094</v>
      </c>
      <c r="N9" s="156">
        <v>6145.4</v>
      </c>
      <c r="O9" s="156">
        <v>6906.3673974035855</v>
      </c>
      <c r="P9" s="156">
        <v>6508.5519237190665</v>
      </c>
      <c r="Q9" s="156">
        <v>7018.9914388089101</v>
      </c>
      <c r="R9" s="156">
        <v>7135.5324489064178</v>
      </c>
      <c r="S9" s="156">
        <v>7029.8687032484177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1706.6332376292341</v>
      </c>
      <c r="E10" s="156">
        <v>1828.3882390814463</v>
      </c>
      <c r="F10" s="156">
        <v>1737.9330337730107</v>
      </c>
      <c r="G10" s="156">
        <v>1749.695141518516</v>
      </c>
      <c r="H10" s="156">
        <v>1776.1621007133128</v>
      </c>
      <c r="I10" s="156">
        <v>1831.5421623303573</v>
      </c>
      <c r="J10" s="156">
        <v>1925.7850301998867</v>
      </c>
      <c r="K10" s="156">
        <v>2144.3192322929967</v>
      </c>
      <c r="L10" s="156">
        <v>2108.0266112792183</v>
      </c>
      <c r="M10" s="156">
        <v>2200.8575848500268</v>
      </c>
      <c r="N10" s="156">
        <v>2318.6999999999998</v>
      </c>
      <c r="O10" s="156">
        <v>2351.3243615958918</v>
      </c>
      <c r="P10" s="156">
        <v>2441.4721923348052</v>
      </c>
      <c r="Q10" s="156">
        <v>2202.1134015918897</v>
      </c>
      <c r="R10" s="156">
        <v>2352.0975259949801</v>
      </c>
      <c r="S10" s="156">
        <v>2680.9471500061027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7204.3619502069096</v>
      </c>
      <c r="E11" s="156">
        <v>6645.5628286296796</v>
      </c>
      <c r="F11" s="156">
        <v>6918.1304273346605</v>
      </c>
      <c r="G11" s="156">
        <v>7009.0494833450994</v>
      </c>
      <c r="H11" s="156">
        <v>7461.804644655148</v>
      </c>
      <c r="I11" s="156">
        <v>8371.4306230402835</v>
      </c>
      <c r="J11" s="156">
        <v>10003.670704441553</v>
      </c>
      <c r="K11" s="156">
        <v>10654.135669322535</v>
      </c>
      <c r="L11" s="156">
        <v>9654.9179204402881</v>
      </c>
      <c r="M11" s="156">
        <v>9230.5615831057876</v>
      </c>
      <c r="N11" s="156">
        <v>10205.799999999999</v>
      </c>
      <c r="O11" s="156">
        <v>9720.3861334347803</v>
      </c>
      <c r="P11" s="156">
        <v>9569.0646681259968</v>
      </c>
      <c r="Q11" s="156">
        <v>9802.2446914233096</v>
      </c>
      <c r="R11" s="156">
        <v>10643.062029401219</v>
      </c>
      <c r="S11" s="156">
        <v>11350.455964150582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2469.8397293326325</v>
      </c>
      <c r="E12" s="156">
        <v>2761.4282648352823</v>
      </c>
      <c r="F12" s="156">
        <v>2859.702987257705</v>
      </c>
      <c r="G12" s="156">
        <v>2880.3029330594954</v>
      </c>
      <c r="H12" s="156">
        <v>2834.1390898074924</v>
      </c>
      <c r="I12" s="156">
        <v>2990.7369731204672</v>
      </c>
      <c r="J12" s="156">
        <v>2973.9379984649781</v>
      </c>
      <c r="K12" s="156">
        <v>3134.4367654179691</v>
      </c>
      <c r="L12" s="156">
        <v>3166.9952660600761</v>
      </c>
      <c r="M12" s="156">
        <v>3006.1152236884454</v>
      </c>
      <c r="N12" s="156">
        <v>2963.6</v>
      </c>
      <c r="O12" s="156">
        <v>3038.8511103713922</v>
      </c>
      <c r="P12" s="156">
        <v>3104.3854116424886</v>
      </c>
      <c r="Q12" s="156">
        <v>3194.2633637548893</v>
      </c>
      <c r="R12" s="156">
        <v>3229.0247400501971</v>
      </c>
      <c r="S12" s="156">
        <v>3021.7433000296419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1995.6326580128596</v>
      </c>
      <c r="E13" s="156">
        <v>2245.949136173409</v>
      </c>
      <c r="F13" s="156">
        <v>2464.7840925562336</v>
      </c>
      <c r="G13" s="156">
        <v>2454.2712277774212</v>
      </c>
      <c r="H13" s="156">
        <v>2701.3454259266196</v>
      </c>
      <c r="I13" s="156">
        <v>2693.4584360563917</v>
      </c>
      <c r="J13" s="156">
        <v>2860.0349273089287</v>
      </c>
      <c r="K13" s="156">
        <v>3284.544614165603</v>
      </c>
      <c r="L13" s="156">
        <v>3632.1654875747258</v>
      </c>
      <c r="M13" s="156">
        <v>3695.7131139881849</v>
      </c>
      <c r="N13" s="156">
        <v>3568.3</v>
      </c>
      <c r="O13" s="156">
        <v>3823.196538114033</v>
      </c>
      <c r="P13" s="156">
        <v>3820.4467035209436</v>
      </c>
      <c r="Q13" s="156">
        <v>3974.5261257647176</v>
      </c>
      <c r="R13" s="156">
        <v>4286.841161706704</v>
      </c>
      <c r="S13" s="156">
        <v>4655.5421875817337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3696.3349373879523</v>
      </c>
      <c r="E14" s="156">
        <v>4014.2450906749646</v>
      </c>
      <c r="F14" s="156">
        <v>4297.9878506766463</v>
      </c>
      <c r="G14" s="156">
        <v>4532.058276105513</v>
      </c>
      <c r="H14" s="156">
        <v>4834.4139214730976</v>
      </c>
      <c r="I14" s="156">
        <v>4884.391680030637</v>
      </c>
      <c r="J14" s="156">
        <v>4807.06554988265</v>
      </c>
      <c r="K14" s="156">
        <v>5079.3458643306776</v>
      </c>
      <c r="L14" s="156">
        <v>5167.9019895199644</v>
      </c>
      <c r="M14" s="156">
        <v>5455.6308855134612</v>
      </c>
      <c r="N14" s="156">
        <v>5548.5</v>
      </c>
      <c r="O14" s="156">
        <v>5595.2256407817777</v>
      </c>
      <c r="P14" s="156">
        <v>5854.4503394798357</v>
      </c>
      <c r="Q14" s="156">
        <v>6156.4901851733666</v>
      </c>
      <c r="R14" s="156">
        <v>6323.9512370025095</v>
      </c>
      <c r="S14" s="156">
        <v>6344.0916461787938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507.90569776375918</v>
      </c>
      <c r="E15" s="156">
        <v>525.6733555102478</v>
      </c>
      <c r="F15" s="156">
        <v>552.25394984780405</v>
      </c>
      <c r="G15" s="156">
        <v>567.99948655413641</v>
      </c>
      <c r="H15" s="156">
        <v>603.505352971305</v>
      </c>
      <c r="I15" s="156">
        <v>640.63285382608478</v>
      </c>
      <c r="J15" s="156">
        <v>650.0483865585478</v>
      </c>
      <c r="K15" s="156">
        <v>668.00193687546778</v>
      </c>
      <c r="L15" s="156">
        <v>676.14157537929509</v>
      </c>
      <c r="M15" s="156">
        <v>712.75060477381987</v>
      </c>
      <c r="N15" s="156">
        <v>696.2</v>
      </c>
      <c r="O15" s="156">
        <v>711.30343810927764</v>
      </c>
      <c r="P15" s="156">
        <v>721.07001075947016</v>
      </c>
      <c r="Q15" s="156">
        <v>772.78653549839987</v>
      </c>
      <c r="R15" s="156">
        <v>803.8723556830405</v>
      </c>
      <c r="S15" s="156">
        <v>792.66272602047047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27793.818323965119</v>
      </c>
      <c r="E16" s="164">
        <f t="shared" ref="E16:S16" si="0">SUM(E6:E15)</f>
        <v>28628.474085202273</v>
      </c>
      <c r="F16" s="164">
        <f t="shared" si="0"/>
        <v>29698.90234421326</v>
      </c>
      <c r="G16" s="164">
        <f t="shared" si="0"/>
        <v>30108.46543867531</v>
      </c>
      <c r="H16" s="164">
        <f t="shared" si="0"/>
        <v>31032.242751314818</v>
      </c>
      <c r="I16" s="164">
        <f t="shared" si="0"/>
        <v>31915.795016635151</v>
      </c>
      <c r="J16" s="164">
        <f t="shared" si="0"/>
        <v>33747.010600549504</v>
      </c>
      <c r="K16" s="164">
        <f t="shared" si="0"/>
        <v>36619.602060131183</v>
      </c>
      <c r="L16" s="164">
        <f t="shared" si="0"/>
        <v>36061.024597509691</v>
      </c>
      <c r="M16" s="164">
        <f t="shared" si="0"/>
        <v>34402.130465026945</v>
      </c>
      <c r="N16" s="164">
        <f t="shared" si="0"/>
        <v>36137.199999999997</v>
      </c>
      <c r="O16" s="164">
        <f t="shared" si="0"/>
        <v>36843.406724047745</v>
      </c>
      <c r="P16" s="164">
        <f t="shared" si="0"/>
        <v>36532.482469483919</v>
      </c>
      <c r="Q16" s="164">
        <f t="shared" si="0"/>
        <v>37861.981564719506</v>
      </c>
      <c r="R16" s="164">
        <f t="shared" si="0"/>
        <v>39954.015776263892</v>
      </c>
      <c r="S16" s="164">
        <f t="shared" si="0"/>
        <v>41142.787396906766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193.83449930580832</v>
      </c>
      <c r="E18" s="152">
        <v>189.93454233286832</v>
      </c>
      <c r="F18" s="152">
        <v>238.11092516702027</v>
      </c>
      <c r="G18" s="152">
        <v>169.18041204030553</v>
      </c>
      <c r="H18" s="152">
        <v>193.38155379829854</v>
      </c>
      <c r="I18" s="152">
        <v>127.69573230570381</v>
      </c>
      <c r="J18" s="152">
        <v>127.80725464677813</v>
      </c>
      <c r="K18" s="152">
        <v>167.27560857507595</v>
      </c>
      <c r="L18" s="152">
        <v>125.57065589844699</v>
      </c>
      <c r="M18" s="152">
        <v>97.282930323826534</v>
      </c>
      <c r="N18" s="152">
        <v>99.3</v>
      </c>
      <c r="O18" s="152">
        <v>103.57125873793333</v>
      </c>
      <c r="P18" s="152">
        <v>147.01517456312843</v>
      </c>
      <c r="Q18" s="152">
        <v>117.43146032585409</v>
      </c>
      <c r="R18" s="152">
        <v>118.85980638221585</v>
      </c>
      <c r="S18" s="152">
        <v>104.61892556363446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37.607667111488539</v>
      </c>
      <c r="E19" s="156">
        <v>31.253353364094856</v>
      </c>
      <c r="F19" s="156">
        <v>38.213706861336952</v>
      </c>
      <c r="G19" s="156">
        <v>37.994993902830373</v>
      </c>
      <c r="H19" s="156">
        <v>36.977351372284474</v>
      </c>
      <c r="I19" s="156">
        <v>34.467076761052198</v>
      </c>
      <c r="J19" s="156">
        <v>36.03964360796877</v>
      </c>
      <c r="K19" s="156">
        <v>39.727957036580534</v>
      </c>
      <c r="L19" s="156">
        <v>33.105949581958313</v>
      </c>
      <c r="M19" s="156">
        <v>32.393035497368068</v>
      </c>
      <c r="N19" s="156">
        <v>30.3</v>
      </c>
      <c r="O19" s="156">
        <v>31.480336677920967</v>
      </c>
      <c r="P19" s="156">
        <v>27.640707898935183</v>
      </c>
      <c r="Q19" s="156">
        <v>26.349139778083718</v>
      </c>
      <c r="R19" s="156">
        <v>25.008963786303333</v>
      </c>
      <c r="S19" s="156">
        <v>22.057156806332934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2995.4035073530445</v>
      </c>
      <c r="E20" s="156">
        <v>2913.0003219229529</v>
      </c>
      <c r="F20" s="156">
        <v>2833.6122494696197</v>
      </c>
      <c r="G20" s="156">
        <v>2957.8332584558129</v>
      </c>
      <c r="H20" s="156">
        <v>2948.4440780022255</v>
      </c>
      <c r="I20" s="156">
        <v>2848.5602814811236</v>
      </c>
      <c r="J20" s="156">
        <v>2686.3994838767121</v>
      </c>
      <c r="K20" s="156">
        <v>3322.7318748074149</v>
      </c>
      <c r="L20" s="156">
        <v>2794.6060497432813</v>
      </c>
      <c r="M20" s="156">
        <v>1835.0862256922451</v>
      </c>
      <c r="N20" s="156">
        <v>2106.0000000000041</v>
      </c>
      <c r="O20" s="156">
        <v>2028.8173474725297</v>
      </c>
      <c r="P20" s="156">
        <v>1950.339479835274</v>
      </c>
      <c r="Q20" s="156">
        <v>2071.1882641478419</v>
      </c>
      <c r="R20" s="156">
        <v>2230.8174973108648</v>
      </c>
      <c r="S20" s="156">
        <v>2205.4541333193802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276.59832585223825</v>
      </c>
      <c r="E21" s="156">
        <v>307.97295847193902</v>
      </c>
      <c r="F21" s="156">
        <v>319.67742360552916</v>
      </c>
      <c r="G21" s="156">
        <v>367.4988768371735</v>
      </c>
      <c r="H21" s="156">
        <v>369.27381978538148</v>
      </c>
      <c r="I21" s="156">
        <v>362.981402139831</v>
      </c>
      <c r="J21" s="156">
        <v>364.40084092501758</v>
      </c>
      <c r="K21" s="156">
        <v>380.55200950829777</v>
      </c>
      <c r="L21" s="156">
        <v>324.10092042974475</v>
      </c>
      <c r="M21" s="156">
        <v>357.36162878827207</v>
      </c>
      <c r="N21" s="156">
        <v>300.39999999999998</v>
      </c>
      <c r="O21" s="156">
        <v>289.02943554139517</v>
      </c>
      <c r="P21" s="156">
        <v>274.92301413571772</v>
      </c>
      <c r="Q21" s="156">
        <v>335.42728457982696</v>
      </c>
      <c r="R21" s="156">
        <v>395.30297597705271</v>
      </c>
      <c r="S21" s="156">
        <v>429.80941919059825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186.82518500545919</v>
      </c>
      <c r="E22" s="156">
        <v>194.76338662946665</v>
      </c>
      <c r="F22" s="156">
        <v>200.68784672350409</v>
      </c>
      <c r="G22" s="156">
        <v>192.6705602977986</v>
      </c>
      <c r="H22" s="156">
        <v>196.87941136054164</v>
      </c>
      <c r="I22" s="156">
        <v>207.5205246655018</v>
      </c>
      <c r="J22" s="156">
        <v>192.43389951168507</v>
      </c>
      <c r="K22" s="156">
        <v>202.05132719989436</v>
      </c>
      <c r="L22" s="156">
        <v>206.12143768384874</v>
      </c>
      <c r="M22" s="156">
        <v>211.07384989150412</v>
      </c>
      <c r="N22" s="156">
        <v>224</v>
      </c>
      <c r="O22" s="156">
        <v>224.071520281516</v>
      </c>
      <c r="P22" s="156">
        <v>226.69090639260935</v>
      </c>
      <c r="Q22" s="156">
        <v>249.45067969839812</v>
      </c>
      <c r="R22" s="156">
        <v>262.99749013983501</v>
      </c>
      <c r="S22" s="156">
        <v>259.28057052187404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1671.3170771159371</v>
      </c>
      <c r="E23" s="156">
        <v>1771.3810494688269</v>
      </c>
      <c r="F23" s="156">
        <v>1884.5946052787624</v>
      </c>
      <c r="G23" s="156">
        <v>1875.8744624863616</v>
      </c>
      <c r="H23" s="156">
        <v>1909.3305350472833</v>
      </c>
      <c r="I23" s="156">
        <v>1827.8321644845496</v>
      </c>
      <c r="J23" s="156">
        <v>1849.5901046706933</v>
      </c>
      <c r="K23" s="156">
        <v>2138.7066954263328</v>
      </c>
      <c r="L23" s="156">
        <v>2019.357491539005</v>
      </c>
      <c r="M23" s="156">
        <v>1987.3957868289087</v>
      </c>
      <c r="N23" s="156">
        <v>1930.7</v>
      </c>
      <c r="O23" s="156">
        <v>2019.7822055257025</v>
      </c>
      <c r="P23" s="156">
        <v>1886.4319370756502</v>
      </c>
      <c r="Q23" s="156">
        <v>1940.7189941740137</v>
      </c>
      <c r="R23" s="156">
        <v>2146.6475439225533</v>
      </c>
      <c r="S23" s="156">
        <v>2246.2555142892015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2496.7986304878209</v>
      </c>
      <c r="E24" s="156">
        <v>2685.776370855242</v>
      </c>
      <c r="F24" s="156">
        <v>2746.9066663152762</v>
      </c>
      <c r="G24" s="156">
        <v>2733.457416083691</v>
      </c>
      <c r="H24" s="156">
        <v>2717.8353258629095</v>
      </c>
      <c r="I24" s="156">
        <v>2637.4494363196814</v>
      </c>
      <c r="J24" s="156">
        <v>2910.6461552151818</v>
      </c>
      <c r="K24" s="156">
        <v>2972.2234449971393</v>
      </c>
      <c r="L24" s="156">
        <v>3758.5796071567893</v>
      </c>
      <c r="M24" s="156">
        <v>3348.4223968769788</v>
      </c>
      <c r="N24" s="156">
        <v>3794.9999999999995</v>
      </c>
      <c r="O24" s="156">
        <v>4614.1994388701314</v>
      </c>
      <c r="P24" s="156">
        <v>4251.1037732348896</v>
      </c>
      <c r="Q24" s="156">
        <v>4715.8578058186931</v>
      </c>
      <c r="R24" s="156">
        <v>4692.7214055216918</v>
      </c>
      <c r="S24" s="156">
        <v>4481.0901292043736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1538.9488724439593</v>
      </c>
      <c r="E25" s="156">
        <v>1673.8652215902994</v>
      </c>
      <c r="F25" s="156">
        <v>1745.8393179512184</v>
      </c>
      <c r="G25" s="156">
        <v>1734.8052114755151</v>
      </c>
      <c r="H25" s="156">
        <v>1778.0359529788004</v>
      </c>
      <c r="I25" s="156">
        <v>1811.0773355034826</v>
      </c>
      <c r="J25" s="156">
        <v>1729.9028931825007</v>
      </c>
      <c r="K25" s="156">
        <v>1778.9540872474358</v>
      </c>
      <c r="L25" s="156">
        <v>1740.6981770641139</v>
      </c>
      <c r="M25" s="156">
        <v>1566.9092683534579</v>
      </c>
      <c r="N25" s="156">
        <v>1690.3</v>
      </c>
      <c r="O25" s="156">
        <v>1630.4151409957678</v>
      </c>
      <c r="P25" s="156">
        <v>1583.2189366675325</v>
      </c>
      <c r="Q25" s="156">
        <v>1623.5264084025494</v>
      </c>
      <c r="R25" s="156">
        <v>1725.7081391179634</v>
      </c>
      <c r="S25" s="156">
        <v>1816.7948248504822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815.7763489560167</v>
      </c>
      <c r="E26" s="156">
        <v>839.27996566155173</v>
      </c>
      <c r="F26" s="156">
        <v>860.46726139493217</v>
      </c>
      <c r="G26" s="156">
        <v>845.77369873563953</v>
      </c>
      <c r="H26" s="156">
        <v>670.7141875601194</v>
      </c>
      <c r="I26" s="156">
        <v>646.01833456999918</v>
      </c>
      <c r="J26" s="156">
        <v>629.24772805641771</v>
      </c>
      <c r="K26" s="156">
        <v>652.59497292776337</v>
      </c>
      <c r="L26" s="156">
        <v>652.73545815892965</v>
      </c>
      <c r="M26" s="156">
        <v>664.57634685465712</v>
      </c>
      <c r="N26" s="156">
        <v>660.1</v>
      </c>
      <c r="O26" s="156">
        <v>661.75281753768604</v>
      </c>
      <c r="P26" s="156">
        <v>674.22921381664378</v>
      </c>
      <c r="Q26" s="156">
        <v>679.60722458766793</v>
      </c>
      <c r="R26" s="156">
        <v>717.10290426676227</v>
      </c>
      <c r="S26" s="156">
        <v>731.98374919356252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1706.6332376292341</v>
      </c>
      <c r="E27" s="156">
        <v>1828.3882390814463</v>
      </c>
      <c r="F27" s="156">
        <v>1737.9330337730107</v>
      </c>
      <c r="G27" s="156">
        <v>1749.695141518516</v>
      </c>
      <c r="H27" s="156">
        <v>1776.1621007133128</v>
      </c>
      <c r="I27" s="156">
        <v>1831.5421623303573</v>
      </c>
      <c r="J27" s="156">
        <v>1925.7850301998867</v>
      </c>
      <c r="K27" s="156">
        <v>2144.3192322929967</v>
      </c>
      <c r="L27" s="156">
        <v>2108.0266112792183</v>
      </c>
      <c r="M27" s="156">
        <v>2200.8575848500268</v>
      </c>
      <c r="N27" s="156">
        <v>2318.6999999999998</v>
      </c>
      <c r="O27" s="156">
        <v>2351.3243615958918</v>
      </c>
      <c r="P27" s="156">
        <v>2441.4721923348052</v>
      </c>
      <c r="Q27" s="156">
        <v>2202.1134015918897</v>
      </c>
      <c r="R27" s="156">
        <v>2352.0975259949801</v>
      </c>
      <c r="S27" s="156">
        <v>2680.9471500061027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7204.3619502069096</v>
      </c>
      <c r="E28" s="156">
        <v>6645.5628286296796</v>
      </c>
      <c r="F28" s="156">
        <v>6918.1304273346605</v>
      </c>
      <c r="G28" s="156">
        <v>7009.0494833450994</v>
      </c>
      <c r="H28" s="156">
        <v>7461.804644655148</v>
      </c>
      <c r="I28" s="156">
        <v>8371.4306230402835</v>
      </c>
      <c r="J28" s="156">
        <v>10003.670704441553</v>
      </c>
      <c r="K28" s="156">
        <v>10654.135669322535</v>
      </c>
      <c r="L28" s="156">
        <v>9654.9179204402881</v>
      </c>
      <c r="M28" s="156">
        <v>9230.5615831057876</v>
      </c>
      <c r="N28" s="156">
        <v>10205.799999999999</v>
      </c>
      <c r="O28" s="156">
        <v>9720.3861334347803</v>
      </c>
      <c r="P28" s="156">
        <v>9569.0646681259968</v>
      </c>
      <c r="Q28" s="156">
        <v>9802.2446914233096</v>
      </c>
      <c r="R28" s="156">
        <v>10643.062029401219</v>
      </c>
      <c r="S28" s="156">
        <v>11350.455964150582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2469.8397293326325</v>
      </c>
      <c r="E29" s="156">
        <v>2761.4282648352823</v>
      </c>
      <c r="F29" s="156">
        <v>2859.702987257705</v>
      </c>
      <c r="G29" s="156">
        <v>2880.3029330594954</v>
      </c>
      <c r="H29" s="156">
        <v>2834.1390898074924</v>
      </c>
      <c r="I29" s="156">
        <v>2990.7369731204672</v>
      </c>
      <c r="J29" s="156">
        <v>2973.9379984649781</v>
      </c>
      <c r="K29" s="156">
        <v>3134.4367654179691</v>
      </c>
      <c r="L29" s="156">
        <v>3166.9952660600761</v>
      </c>
      <c r="M29" s="156">
        <v>3006.1152236884454</v>
      </c>
      <c r="N29" s="156">
        <v>2963.6</v>
      </c>
      <c r="O29" s="156">
        <v>3038.8511103713922</v>
      </c>
      <c r="P29" s="156">
        <v>3104.3854116424886</v>
      </c>
      <c r="Q29" s="156">
        <v>3194.2633637548893</v>
      </c>
      <c r="R29" s="156">
        <v>3229.0247400501971</v>
      </c>
      <c r="S29" s="156">
        <v>3021.7433000296419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1326.5127313410708</v>
      </c>
      <c r="E30" s="156">
        <v>1480.577315162571</v>
      </c>
      <c r="F30" s="156">
        <v>1695.5026420166298</v>
      </c>
      <c r="G30" s="156">
        <v>1635.5817983441373</v>
      </c>
      <c r="H30" s="156">
        <v>1795.4003173056499</v>
      </c>
      <c r="I30" s="156">
        <v>1688.0490198425045</v>
      </c>
      <c r="J30" s="156">
        <v>1892.6374567579892</v>
      </c>
      <c r="K30" s="156">
        <v>2257.0101685962054</v>
      </c>
      <c r="L30" s="156">
        <v>2543.2538720254724</v>
      </c>
      <c r="M30" s="156">
        <v>2675.4363196528129</v>
      </c>
      <c r="N30" s="156">
        <v>2513.5</v>
      </c>
      <c r="O30" s="156">
        <v>2730.8003233629752</v>
      </c>
      <c r="P30" s="156">
        <v>2699.8849849738435</v>
      </c>
      <c r="Q30" s="156">
        <v>2932.6866093489298</v>
      </c>
      <c r="R30" s="156">
        <v>3070.1864467551086</v>
      </c>
      <c r="S30" s="156">
        <v>3303.2553922337884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669.1199266717889</v>
      </c>
      <c r="E31" s="156">
        <v>765.37182101083795</v>
      </c>
      <c r="F31" s="156">
        <v>769.28145053960384</v>
      </c>
      <c r="G31" s="156">
        <v>818.68942943328398</v>
      </c>
      <c r="H31" s="156">
        <v>905.94510862096956</v>
      </c>
      <c r="I31" s="156">
        <v>1005.4094162138873</v>
      </c>
      <c r="J31" s="156">
        <v>967.39747055093937</v>
      </c>
      <c r="K31" s="156">
        <v>1027.5344455693973</v>
      </c>
      <c r="L31" s="156">
        <v>1088.9116155492532</v>
      </c>
      <c r="M31" s="156">
        <v>1020.2767943353718</v>
      </c>
      <c r="N31" s="156">
        <v>1054.8</v>
      </c>
      <c r="O31" s="156">
        <v>1092.3962147510579</v>
      </c>
      <c r="P31" s="156">
        <v>1120.5617185471003</v>
      </c>
      <c r="Q31" s="156">
        <v>1041.8395164157876</v>
      </c>
      <c r="R31" s="156">
        <v>1216.6547149515955</v>
      </c>
      <c r="S31" s="156">
        <v>1352.2867953479451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1477.4825778101285</v>
      </c>
      <c r="E32" s="156">
        <v>1587.616697070501</v>
      </c>
      <c r="F32" s="156">
        <v>1709.8657249403734</v>
      </c>
      <c r="G32" s="156">
        <v>1784.35273730826</v>
      </c>
      <c r="H32" s="156">
        <v>1895.5889517670428</v>
      </c>
      <c r="I32" s="156">
        <v>1949.1849972474204</v>
      </c>
      <c r="J32" s="156">
        <v>1874.617634954006</v>
      </c>
      <c r="K32" s="156">
        <v>1957.4547695558392</v>
      </c>
      <c r="L32" s="156">
        <v>1969.593134205616</v>
      </c>
      <c r="M32" s="156">
        <v>2073.6733909901677</v>
      </c>
      <c r="N32" s="156">
        <v>2087.6</v>
      </c>
      <c r="O32" s="156">
        <v>2138.6656521945888</v>
      </c>
      <c r="P32" s="156">
        <v>2198.1783103921643</v>
      </c>
      <c r="Q32" s="156">
        <v>2276.2374522478835</v>
      </c>
      <c r="R32" s="156">
        <v>2348.4223736106132</v>
      </c>
      <c r="S32" s="156">
        <v>2380.6908336384718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1045.6009813040021</v>
      </c>
      <c r="E33" s="156">
        <v>1116.8043781521621</v>
      </c>
      <c r="F33" s="156">
        <v>1159.4565747341512</v>
      </c>
      <c r="G33" s="156">
        <v>1213.529298504589</v>
      </c>
      <c r="H33" s="156">
        <v>1242.6138989868705</v>
      </c>
      <c r="I33" s="156">
        <v>1266.0666842193448</v>
      </c>
      <c r="J33" s="156">
        <v>1275.1804763017099</v>
      </c>
      <c r="K33" s="156">
        <v>1336.8842716908043</v>
      </c>
      <c r="L33" s="156">
        <v>1370.1013210749945</v>
      </c>
      <c r="M33" s="156">
        <v>1445.2277375748831</v>
      </c>
      <c r="N33" s="156">
        <v>1516.5</v>
      </c>
      <c r="O33" s="156">
        <v>1528.7460174045366</v>
      </c>
      <c r="P33" s="156">
        <v>1594.0711609097318</v>
      </c>
      <c r="Q33" s="156">
        <v>1610.7621192366955</v>
      </c>
      <c r="R33" s="156">
        <v>1655.1631409107206</v>
      </c>
      <c r="S33" s="156">
        <v>1697.0933375180905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1173.2513782738215</v>
      </c>
      <c r="E34" s="156">
        <v>1309.8240154523016</v>
      </c>
      <c r="F34" s="156">
        <v>1428.6655510021217</v>
      </c>
      <c r="G34" s="156">
        <v>1534.176240292664</v>
      </c>
      <c r="H34" s="156">
        <v>1696.2110707191844</v>
      </c>
      <c r="I34" s="156">
        <v>1669.1399985638716</v>
      </c>
      <c r="J34" s="156">
        <v>1657.2674386269341</v>
      </c>
      <c r="K34" s="156">
        <v>1785.0068230840341</v>
      </c>
      <c r="L34" s="156">
        <v>1828.2075342393541</v>
      </c>
      <c r="M34" s="156">
        <v>1936.7297569484101</v>
      </c>
      <c r="N34" s="156">
        <v>1944.4</v>
      </c>
      <c r="O34" s="156">
        <v>1927.8139711826525</v>
      </c>
      <c r="P34" s="156">
        <v>2062.2008681779398</v>
      </c>
      <c r="Q34" s="156">
        <v>2269.490613688788</v>
      </c>
      <c r="R34" s="156">
        <v>2320.3657224811759</v>
      </c>
      <c r="S34" s="156">
        <v>2266.3074750222318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171.86299486432932</v>
      </c>
      <c r="E35" s="156">
        <v>181.61819937761561</v>
      </c>
      <c r="F35" s="156">
        <v>197.13001884331061</v>
      </c>
      <c r="G35" s="156">
        <v>203.58128489827345</v>
      </c>
      <c r="H35" s="156">
        <v>213.61915826556231</v>
      </c>
      <c r="I35" s="156">
        <v>235.40534718399192</v>
      </c>
      <c r="J35" s="156">
        <v>242.71142701416011</v>
      </c>
      <c r="K35" s="156">
        <v>252.78425848483522</v>
      </c>
      <c r="L35" s="156">
        <v>255.14776429407362</v>
      </c>
      <c r="M35" s="156">
        <v>266.10048070434095</v>
      </c>
      <c r="N35" s="156">
        <v>251.50000000000003</v>
      </c>
      <c r="O35" s="156">
        <v>249.46502448998999</v>
      </c>
      <c r="P35" s="156">
        <v>255.25915482506582</v>
      </c>
      <c r="Q35" s="156">
        <v>274.97925803010543</v>
      </c>
      <c r="R35" s="156">
        <v>277.87737540337037</v>
      </c>
      <c r="S35" s="156">
        <v>282.38391658384342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233.86846752126385</v>
      </c>
      <c r="E36" s="156">
        <v>237.4181779160854</v>
      </c>
      <c r="F36" s="156">
        <v>245.22658092740716</v>
      </c>
      <c r="G36" s="156">
        <v>251.84519607213915</v>
      </c>
      <c r="H36" s="156">
        <v>275.20643605791452</v>
      </c>
      <c r="I36" s="156">
        <v>289.97821872232458</v>
      </c>
      <c r="J36" s="156">
        <v>286.42617990901101</v>
      </c>
      <c r="K36" s="156">
        <v>299.88554826781706</v>
      </c>
      <c r="L36" s="156">
        <v>307.75881155966977</v>
      </c>
      <c r="M36" s="156">
        <v>330.47125637218767</v>
      </c>
      <c r="N36" s="156">
        <v>334.3</v>
      </c>
      <c r="O36" s="156">
        <v>348.66137239050835</v>
      </c>
      <c r="P36" s="156">
        <v>357.56687567246689</v>
      </c>
      <c r="Q36" s="156">
        <v>383.93158341007103</v>
      </c>
      <c r="R36" s="156">
        <v>413.58910003585515</v>
      </c>
      <c r="S36" s="156">
        <v>398.16219420759882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102.17423537816599</v>
      </c>
      <c r="E37" s="156">
        <v>106.63697821654684</v>
      </c>
      <c r="F37" s="156">
        <v>109.89735007708627</v>
      </c>
      <c r="G37" s="156">
        <v>112.57300558372377</v>
      </c>
      <c r="H37" s="156">
        <v>114.67975864782819</v>
      </c>
      <c r="I37" s="156">
        <v>115.24928791976829</v>
      </c>
      <c r="J37" s="156">
        <v>120.9107796353767</v>
      </c>
      <c r="K37" s="156">
        <v>115.33213012281551</v>
      </c>
      <c r="L37" s="156">
        <v>113.23499952555169</v>
      </c>
      <c r="M37" s="156">
        <v>116.17886769729124</v>
      </c>
      <c r="N37" s="156">
        <v>110.4</v>
      </c>
      <c r="O37" s="156">
        <v>113.1770412287793</v>
      </c>
      <c r="P37" s="156">
        <v>108.24398026193745</v>
      </c>
      <c r="Q37" s="156">
        <v>113.8756940582234</v>
      </c>
      <c r="R37" s="156">
        <v>112.40588024381499</v>
      </c>
      <c r="S37" s="156">
        <v>112.11661522902827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27793.818323965119</v>
      </c>
      <c r="E39" s="164">
        <f t="shared" ref="E39:S39" si="1">SUM(E18:E38)</f>
        <v>28628.474085202273</v>
      </c>
      <c r="F39" s="164">
        <f t="shared" si="1"/>
        <v>29698.902344213264</v>
      </c>
      <c r="G39" s="164">
        <f t="shared" si="1"/>
        <v>30108.465438675317</v>
      </c>
      <c r="H39" s="164">
        <f t="shared" si="1"/>
        <v>31032.242751314821</v>
      </c>
      <c r="I39" s="164">
        <f t="shared" si="1"/>
        <v>31915.795016635144</v>
      </c>
      <c r="J39" s="164">
        <f t="shared" si="1"/>
        <v>33747.010600549496</v>
      </c>
      <c r="K39" s="164">
        <f t="shared" si="1"/>
        <v>36619.602060131183</v>
      </c>
      <c r="L39" s="164">
        <f t="shared" si="1"/>
        <v>36061.024597509677</v>
      </c>
      <c r="M39" s="164">
        <f t="shared" si="1"/>
        <v>34402.130465026945</v>
      </c>
      <c r="N39" s="164">
        <f t="shared" si="1"/>
        <v>36137.200000000004</v>
      </c>
      <c r="O39" s="164">
        <f t="shared" si="1"/>
        <v>36843.406724047738</v>
      </c>
      <c r="P39" s="164">
        <f t="shared" si="1"/>
        <v>36532.482469483926</v>
      </c>
      <c r="Q39" s="164">
        <f t="shared" si="1"/>
        <v>37861.981564719506</v>
      </c>
      <c r="R39" s="164">
        <f t="shared" si="1"/>
        <v>39954.015776263892</v>
      </c>
      <c r="S39" s="164">
        <f t="shared" si="1"/>
        <v>41142.787396906766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262.84928626309193</v>
      </c>
      <c r="E41" s="152">
        <v>262.90374503702111</v>
      </c>
      <c r="F41" s="152">
        <v>270.26314749173133</v>
      </c>
      <c r="G41" s="152">
        <v>285.34753866889162</v>
      </c>
      <c r="H41" s="152">
        <v>294.56957613461753</v>
      </c>
      <c r="I41" s="152">
        <v>307.09207975298597</v>
      </c>
      <c r="J41" s="152">
        <v>270.63102746354326</v>
      </c>
      <c r="K41" s="152">
        <v>279.85649513580142</v>
      </c>
      <c r="L41" s="152">
        <v>241.0197475934927</v>
      </c>
      <c r="M41" s="152">
        <v>283.23141293852592</v>
      </c>
      <c r="N41" s="152">
        <v>284.10000000000002</v>
      </c>
      <c r="O41" s="152">
        <v>237.38646630843121</v>
      </c>
      <c r="P41" s="152">
        <v>239.67647386190774</v>
      </c>
      <c r="Q41" s="152">
        <v>239.96863631804962</v>
      </c>
      <c r="R41" s="152">
        <v>240.31911079239873</v>
      </c>
      <c r="S41" s="152">
        <v>243.58773168732887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214.45805868952783</v>
      </c>
      <c r="E42" s="156">
        <v>211.39607253997207</v>
      </c>
      <c r="F42" s="156">
        <v>215.05092964724795</v>
      </c>
      <c r="G42" s="156">
        <v>226.17290289455104</v>
      </c>
      <c r="H42" s="156">
        <v>257.96699521543053</v>
      </c>
      <c r="I42" s="156">
        <v>233.01180018669663</v>
      </c>
      <c r="J42" s="156">
        <v>210.67618825152113</v>
      </c>
      <c r="K42" s="156">
        <v>216.0276444953119</v>
      </c>
      <c r="L42" s="156">
        <v>134.95418937868357</v>
      </c>
      <c r="M42" s="156">
        <v>111.7144429332309</v>
      </c>
      <c r="N42" s="156">
        <v>171.4</v>
      </c>
      <c r="O42" s="156">
        <v>161.11084692567408</v>
      </c>
      <c r="P42" s="156">
        <v>128.37160983934999</v>
      </c>
      <c r="Q42" s="156">
        <v>129.73988202149872</v>
      </c>
      <c r="R42" s="156">
        <v>122.53495876658299</v>
      </c>
      <c r="S42" s="156">
        <v>163.20552387926978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185.61203445347564</v>
      </c>
      <c r="E43" s="156">
        <v>181.34993025002677</v>
      </c>
      <c r="F43" s="156">
        <v>205.69516003636892</v>
      </c>
      <c r="G43" s="156">
        <v>215.00545536230024</v>
      </c>
      <c r="H43" s="156">
        <v>211.99515296880659</v>
      </c>
      <c r="I43" s="156">
        <v>190.8853730342995</v>
      </c>
      <c r="J43" s="156">
        <v>164.84799946607933</v>
      </c>
      <c r="K43" s="156">
        <v>152.63899282475677</v>
      </c>
      <c r="L43" s="156">
        <v>134.5324575368752</v>
      </c>
      <c r="M43" s="156">
        <v>126.66507470124694</v>
      </c>
      <c r="N43" s="156">
        <v>129.5</v>
      </c>
      <c r="O43" s="156">
        <v>114.60364258880594</v>
      </c>
      <c r="P43" s="156">
        <v>107.50194783512039</v>
      </c>
      <c r="Q43" s="156">
        <v>96.279209708153644</v>
      </c>
      <c r="R43" s="156">
        <v>101.02187163858014</v>
      </c>
      <c r="S43" s="156">
        <v>95.551952014786139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0</v>
      </c>
      <c r="E44" s="156">
        <v>0</v>
      </c>
      <c r="F44" s="156">
        <v>0</v>
      </c>
      <c r="G44" s="156">
        <v>0</v>
      </c>
      <c r="H44" s="156">
        <v>0</v>
      </c>
      <c r="I44" s="156">
        <v>0</v>
      </c>
      <c r="J44" s="156">
        <v>0</v>
      </c>
      <c r="K44" s="156">
        <v>0</v>
      </c>
      <c r="L44" s="156">
        <v>0</v>
      </c>
      <c r="M44" s="156">
        <v>0</v>
      </c>
      <c r="N44" s="156">
        <v>0</v>
      </c>
      <c r="O44" s="156">
        <v>0</v>
      </c>
      <c r="P44" s="156">
        <v>0</v>
      </c>
      <c r="Q44" s="156">
        <v>0</v>
      </c>
      <c r="R44" s="156">
        <v>0</v>
      </c>
      <c r="S44" s="156">
        <v>0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102.5786188954938</v>
      </c>
      <c r="E45" s="156">
        <v>101.13746110097651</v>
      </c>
      <c r="F45" s="156">
        <v>122.15209055330813</v>
      </c>
      <c r="G45" s="156">
        <v>135.29298504588922</v>
      </c>
      <c r="H45" s="156">
        <v>131.91919949031217</v>
      </c>
      <c r="I45" s="156">
        <v>99.930587137078433</v>
      </c>
      <c r="J45" s="156">
        <v>87.095805385924521</v>
      </c>
      <c r="K45" s="156">
        <v>88.039793986882074</v>
      </c>
      <c r="L45" s="156">
        <v>103.11343532215042</v>
      </c>
      <c r="M45" s="156">
        <v>77.452578464860821</v>
      </c>
      <c r="N45" s="156">
        <v>78.5</v>
      </c>
      <c r="O45" s="156">
        <v>81.506491036188123</v>
      </c>
      <c r="P45" s="156">
        <v>66.319148146774012</v>
      </c>
      <c r="Q45" s="156">
        <v>77.497469935540337</v>
      </c>
      <c r="R45" s="156">
        <v>88.382932950878455</v>
      </c>
      <c r="S45" s="156">
        <v>86.223431152028738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109.86019869298984</v>
      </c>
      <c r="E46" s="156">
        <v>108.8107558305806</v>
      </c>
      <c r="F46" s="156">
        <v>123.90427236299874</v>
      </c>
      <c r="G46" s="156">
        <v>137.59222722988846</v>
      </c>
      <c r="H46" s="156">
        <v>134.45332414903214</v>
      </c>
      <c r="I46" s="156">
        <v>97.598184665131214</v>
      </c>
      <c r="J46" s="156">
        <v>93.422808485048236</v>
      </c>
      <c r="K46" s="156">
        <v>88.783272431989175</v>
      </c>
      <c r="L46" s="156">
        <v>114.49178335512936</v>
      </c>
      <c r="M46" s="156">
        <v>83.091849120883879</v>
      </c>
      <c r="N46" s="156">
        <v>83.645783132530099</v>
      </c>
      <c r="O46" s="156">
        <v>83.78712495227164</v>
      </c>
      <c r="P46" s="156">
        <v>82.139299984916576</v>
      </c>
      <c r="Q46" s="156">
        <v>82.860515271488538</v>
      </c>
      <c r="R46" s="156">
        <v>82.527937395929044</v>
      </c>
      <c r="S46" s="156">
        <v>80.527853404963949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798.6574467224716</v>
      </c>
      <c r="E47" s="156">
        <v>737.74010086919191</v>
      </c>
      <c r="F47" s="156">
        <v>744.11311257230966</v>
      </c>
      <c r="G47" s="156">
        <v>716.1286181888197</v>
      </c>
      <c r="H47" s="156">
        <v>638.35900510937051</v>
      </c>
      <c r="I47" s="156">
        <v>610.4741616601641</v>
      </c>
      <c r="J47" s="156">
        <v>609.11447036184245</v>
      </c>
      <c r="K47" s="156">
        <v>662.27935026632031</v>
      </c>
      <c r="L47" s="156">
        <v>548.77855915316252</v>
      </c>
      <c r="M47" s="156">
        <v>449.24571986253727</v>
      </c>
      <c r="N47" s="156">
        <v>489.2</v>
      </c>
      <c r="O47" s="156">
        <v>433.78192020543059</v>
      </c>
      <c r="P47" s="156">
        <v>378.34378362334434</v>
      </c>
      <c r="Q47" s="156">
        <v>515.03906784219691</v>
      </c>
      <c r="R47" s="156">
        <v>665.74040874865545</v>
      </c>
      <c r="S47" s="156">
        <v>590.48665236874683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890.85688867321767</v>
      </c>
      <c r="E48" s="156">
        <v>860.47322674106658</v>
      </c>
      <c r="F48" s="156">
        <v>740.95059890102641</v>
      </c>
      <c r="G48" s="156">
        <v>845.77369873563953</v>
      </c>
      <c r="H48" s="156">
        <v>861.22250121800391</v>
      </c>
      <c r="I48" s="156">
        <v>859.04401732928022</v>
      </c>
      <c r="J48" s="156">
        <v>750.93714196727512</v>
      </c>
      <c r="K48" s="156">
        <v>1279.2182066293967</v>
      </c>
      <c r="L48" s="156">
        <v>1093.445232848693</v>
      </c>
      <c r="M48" s="156">
        <v>322.89211665645735</v>
      </c>
      <c r="N48" s="156">
        <v>430.8</v>
      </c>
      <c r="O48" s="156">
        <v>485.90042322507014</v>
      </c>
      <c r="P48" s="156">
        <v>506.52988535599007</v>
      </c>
      <c r="Q48" s="156">
        <v>472.09635214850334</v>
      </c>
      <c r="R48" s="156">
        <v>487.36106131229838</v>
      </c>
      <c r="S48" s="156">
        <v>456.40006277135535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369.19947483471753</v>
      </c>
      <c r="E49" s="156">
        <v>379.03665268964642</v>
      </c>
      <c r="F49" s="156">
        <v>348.49620728490817</v>
      </c>
      <c r="G49" s="156">
        <v>329.13006273866262</v>
      </c>
      <c r="H49" s="156">
        <v>342.62946264405707</v>
      </c>
      <c r="I49" s="156">
        <v>347.4818794819281</v>
      </c>
      <c r="J49" s="156">
        <v>395.00334917726934</v>
      </c>
      <c r="K49" s="156">
        <v>397.52653960305082</v>
      </c>
      <c r="L49" s="156">
        <v>290.58165070182559</v>
      </c>
      <c r="M49" s="156">
        <v>286.52099181062368</v>
      </c>
      <c r="N49" s="156">
        <v>333.75421686746978</v>
      </c>
      <c r="O49" s="156">
        <v>331.25876405814228</v>
      </c>
      <c r="P49" s="156">
        <v>342.58151031449358</v>
      </c>
      <c r="Q49" s="156">
        <v>357.96332842067329</v>
      </c>
      <c r="R49" s="156">
        <v>332.31609272239291</v>
      </c>
      <c r="S49" s="156">
        <v>364.10258024048244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0</v>
      </c>
      <c r="E50" s="156">
        <v>0</v>
      </c>
      <c r="F50" s="156">
        <v>0</v>
      </c>
      <c r="G50" s="156">
        <v>0</v>
      </c>
      <c r="H50" s="156">
        <v>0</v>
      </c>
      <c r="I50" s="156">
        <v>0</v>
      </c>
      <c r="J50" s="156">
        <v>0</v>
      </c>
      <c r="K50" s="156">
        <v>0</v>
      </c>
      <c r="L50" s="156">
        <v>0</v>
      </c>
      <c r="M50" s="156">
        <v>0</v>
      </c>
      <c r="N50" s="156">
        <v>0</v>
      </c>
      <c r="O50" s="156">
        <v>0</v>
      </c>
      <c r="P50" s="156">
        <v>0</v>
      </c>
      <c r="Q50" s="156">
        <v>0</v>
      </c>
      <c r="R50" s="156">
        <v>0</v>
      </c>
      <c r="S50" s="156">
        <v>0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0</v>
      </c>
      <c r="E51" s="156">
        <v>0</v>
      </c>
      <c r="F51" s="156">
        <v>0</v>
      </c>
      <c r="G51" s="156">
        <v>0</v>
      </c>
      <c r="H51" s="156">
        <v>0</v>
      </c>
      <c r="I51" s="156">
        <v>0</v>
      </c>
      <c r="J51" s="156">
        <v>0</v>
      </c>
      <c r="K51" s="156">
        <v>0</v>
      </c>
      <c r="L51" s="156">
        <v>0</v>
      </c>
      <c r="M51" s="156">
        <v>0</v>
      </c>
      <c r="N51" s="156">
        <v>0</v>
      </c>
      <c r="O51" s="156">
        <v>0</v>
      </c>
      <c r="P51" s="156">
        <v>0</v>
      </c>
      <c r="Q51" s="156">
        <v>0</v>
      </c>
      <c r="R51" s="156">
        <v>0</v>
      </c>
      <c r="S51" s="156">
        <v>0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13.749039589146346</v>
      </c>
      <c r="E52" s="156">
        <v>13.949994634617447</v>
      </c>
      <c r="F52" s="156">
        <v>13.83599731186338</v>
      </c>
      <c r="G52" s="156">
        <v>21.436364803286054</v>
      </c>
      <c r="H52" s="156">
        <v>25.609314294994313</v>
      </c>
      <c r="I52" s="156">
        <v>29.20127336700256</v>
      </c>
      <c r="J52" s="156">
        <v>30.255503275825632</v>
      </c>
      <c r="K52" s="156">
        <v>55.905269181670121</v>
      </c>
      <c r="L52" s="156">
        <v>50.818686937910535</v>
      </c>
      <c r="M52" s="156">
        <v>25.644486435416386</v>
      </c>
      <c r="N52" s="156">
        <v>32.200000000000003</v>
      </c>
      <c r="O52" s="156">
        <v>34.618859669979557</v>
      </c>
      <c r="P52" s="156">
        <v>35.710310540570624</v>
      </c>
      <c r="Q52" s="156">
        <v>36.742918098850296</v>
      </c>
      <c r="R52" s="156">
        <v>41.502330584438866</v>
      </c>
      <c r="S52" s="156">
        <v>47.078516503635505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47.582460538912073</v>
      </c>
      <c r="E53" s="156">
        <v>56.202382229853356</v>
      </c>
      <c r="F53" s="156">
        <v>49.150733307857081</v>
      </c>
      <c r="G53" s="156">
        <v>45.95340478788421</v>
      </c>
      <c r="H53" s="156">
        <v>49.719546777600499</v>
      </c>
      <c r="I53" s="156">
        <v>73.840924866557089</v>
      </c>
      <c r="J53" s="156">
        <v>74.415190042383074</v>
      </c>
      <c r="K53" s="156">
        <v>102.45631025223565</v>
      </c>
      <c r="L53" s="156">
        <v>82.870306915358015</v>
      </c>
      <c r="M53" s="156">
        <v>68.62755276846201</v>
      </c>
      <c r="N53" s="156">
        <v>72.900000000004184</v>
      </c>
      <c r="O53" s="156">
        <v>64.862808502536154</v>
      </c>
      <c r="P53" s="156">
        <v>63.165510332806662</v>
      </c>
      <c r="Q53" s="156">
        <v>63.000884382887079</v>
      </c>
      <c r="R53" s="156">
        <v>69.110792398709691</v>
      </c>
      <c r="S53" s="156">
        <v>78.2898292967825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2995.4035073530445</v>
      </c>
      <c r="E54" s="164">
        <f t="shared" ref="E54:S54" si="2">SUM(E41:E53)</f>
        <v>2913.0003219229529</v>
      </c>
      <c r="F54" s="164">
        <f t="shared" si="2"/>
        <v>2833.6122494696197</v>
      </c>
      <c r="G54" s="164">
        <f t="shared" si="2"/>
        <v>2957.8332584558129</v>
      </c>
      <c r="H54" s="164">
        <f t="shared" si="2"/>
        <v>2948.4440780022255</v>
      </c>
      <c r="I54" s="164">
        <f t="shared" si="2"/>
        <v>2848.5602814811236</v>
      </c>
      <c r="J54" s="164">
        <f t="shared" si="2"/>
        <v>2686.3994838767121</v>
      </c>
      <c r="K54" s="164">
        <f t="shared" si="2"/>
        <v>3322.7318748074149</v>
      </c>
      <c r="L54" s="164">
        <f t="shared" si="2"/>
        <v>2794.6060497432813</v>
      </c>
      <c r="M54" s="164">
        <f t="shared" si="2"/>
        <v>1835.0862256922451</v>
      </c>
      <c r="N54" s="164">
        <f t="shared" si="2"/>
        <v>2106.0000000000041</v>
      </c>
      <c r="O54" s="164">
        <f t="shared" si="2"/>
        <v>2028.8173474725297</v>
      </c>
      <c r="P54" s="164">
        <f t="shared" si="2"/>
        <v>1950.339479835274</v>
      </c>
      <c r="Q54" s="164">
        <f t="shared" si="2"/>
        <v>2071.1882641478419</v>
      </c>
      <c r="R54" s="164">
        <f t="shared" si="2"/>
        <v>2230.8174973108648</v>
      </c>
      <c r="S54" s="164">
        <f t="shared" si="2"/>
        <v>2205.4541333193802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262.84928626309193</v>
      </c>
      <c r="E56" s="152">
        <v>262.90374503702111</v>
      </c>
      <c r="F56" s="152">
        <v>270.26314749173133</v>
      </c>
      <c r="G56" s="152">
        <v>285.34753866889162</v>
      </c>
      <c r="H56" s="152">
        <v>294.56957613461753</v>
      </c>
      <c r="I56" s="152">
        <v>307.09207975298597</v>
      </c>
      <c r="J56" s="152">
        <v>270.63102746354326</v>
      </c>
      <c r="K56" s="152">
        <v>279.85649513580142</v>
      </c>
      <c r="L56" s="152">
        <v>241.0197475934927</v>
      </c>
      <c r="M56" s="152">
        <v>283.23141293852592</v>
      </c>
      <c r="N56" s="152">
        <v>284.10000000000002</v>
      </c>
      <c r="O56" s="152">
        <v>237.38646630843121</v>
      </c>
      <c r="P56" s="152">
        <v>239.67647386190774</v>
      </c>
      <c r="Q56" s="152">
        <v>239.96863631804962</v>
      </c>
      <c r="R56" s="152">
        <v>240.31911079239873</v>
      </c>
      <c r="S56" s="152">
        <v>243.58773168732887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214.45805868952783</v>
      </c>
      <c r="E57" s="156">
        <v>211.39607253997207</v>
      </c>
      <c r="F57" s="156">
        <v>215.05092964724795</v>
      </c>
      <c r="G57" s="156">
        <v>226.17290289455104</v>
      </c>
      <c r="H57" s="156">
        <v>257.96699521543053</v>
      </c>
      <c r="I57" s="156">
        <v>233.01180018669663</v>
      </c>
      <c r="J57" s="156">
        <v>210.67618825152113</v>
      </c>
      <c r="K57" s="156">
        <v>216.0276444953119</v>
      </c>
      <c r="L57" s="156">
        <v>134.95418937868357</v>
      </c>
      <c r="M57" s="156">
        <v>111.7144429332309</v>
      </c>
      <c r="N57" s="156">
        <v>171.4</v>
      </c>
      <c r="O57" s="156">
        <v>161.11084692567408</v>
      </c>
      <c r="P57" s="156">
        <v>128.37160983934999</v>
      </c>
      <c r="Q57" s="156">
        <v>129.73988202149872</v>
      </c>
      <c r="R57" s="156">
        <v>122.53495876658299</v>
      </c>
      <c r="S57" s="156">
        <v>163.20552387926978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50.682734171755158</v>
      </c>
      <c r="E58" s="156">
        <v>45.20334799871231</v>
      </c>
      <c r="F58" s="156">
        <v>51.917932770230209</v>
      </c>
      <c r="G58" s="156">
        <v>49.547525832745009</v>
      </c>
      <c r="H58" s="156">
        <v>60.338042948693918</v>
      </c>
      <c r="I58" s="156">
        <v>53.615452739414536</v>
      </c>
      <c r="J58" s="156">
        <v>46.27312265714508</v>
      </c>
      <c r="K58" s="156">
        <v>45.890742615662283</v>
      </c>
      <c r="L58" s="156">
        <v>39.959092011344588</v>
      </c>
      <c r="M58" s="156">
        <v>34.677159795259406</v>
      </c>
      <c r="N58" s="156">
        <v>48.3</v>
      </c>
      <c r="O58" s="156">
        <v>42.893147558134004</v>
      </c>
      <c r="P58" s="156">
        <v>40.255259154825069</v>
      </c>
      <c r="Q58" s="156">
        <v>36.925265086933926</v>
      </c>
      <c r="R58" s="156">
        <v>35.227680172104691</v>
      </c>
      <c r="S58" s="156">
        <v>34.960157625847849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0</v>
      </c>
      <c r="E59" s="156">
        <v>0</v>
      </c>
      <c r="F59" s="156">
        <v>0</v>
      </c>
      <c r="G59" s="156">
        <v>0</v>
      </c>
      <c r="H59" s="156">
        <v>0</v>
      </c>
      <c r="I59" s="156">
        <v>0</v>
      </c>
      <c r="J59" s="156">
        <v>0</v>
      </c>
      <c r="K59" s="156">
        <v>0</v>
      </c>
      <c r="L59" s="156">
        <v>0</v>
      </c>
      <c r="M59" s="156">
        <v>0</v>
      </c>
      <c r="N59" s="156">
        <v>0</v>
      </c>
      <c r="O59" s="156">
        <v>0</v>
      </c>
      <c r="P59" s="156">
        <v>0</v>
      </c>
      <c r="Q59" s="156">
        <v>0</v>
      </c>
      <c r="R59" s="156">
        <v>0</v>
      </c>
      <c r="S59" s="156">
        <v>0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134.92930028172049</v>
      </c>
      <c r="E60" s="156">
        <v>136.14658225131447</v>
      </c>
      <c r="F60" s="156">
        <v>153.77722726613871</v>
      </c>
      <c r="G60" s="156">
        <v>165.45792952955523</v>
      </c>
      <c r="H60" s="156">
        <v>151.65711002011267</v>
      </c>
      <c r="I60" s="156">
        <v>137.26992029488497</v>
      </c>
      <c r="J60" s="156">
        <v>118.57487680893425</v>
      </c>
      <c r="K60" s="156">
        <v>106.74825020909449</v>
      </c>
      <c r="L60" s="156">
        <v>94.573365525530619</v>
      </c>
      <c r="M60" s="156">
        <v>91.987914905987537</v>
      </c>
      <c r="N60" s="156">
        <v>81.2</v>
      </c>
      <c r="O60" s="156">
        <v>71.710495030671936</v>
      </c>
      <c r="P60" s="156">
        <v>67.246688680295321</v>
      </c>
      <c r="Q60" s="156">
        <v>59.353944621219718</v>
      </c>
      <c r="R60" s="156">
        <v>65.794191466475439</v>
      </c>
      <c r="S60" s="156">
        <v>60.59179438893829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0</v>
      </c>
      <c r="E61" s="156">
        <v>0</v>
      </c>
      <c r="F61" s="156">
        <v>0</v>
      </c>
      <c r="G61" s="156">
        <v>0</v>
      </c>
      <c r="H61" s="156">
        <v>0</v>
      </c>
      <c r="I61" s="156">
        <v>0</v>
      </c>
      <c r="J61" s="156">
        <v>0</v>
      </c>
      <c r="K61" s="156">
        <v>0</v>
      </c>
      <c r="L61" s="156">
        <v>0</v>
      </c>
      <c r="M61" s="156">
        <v>0</v>
      </c>
      <c r="N61" s="156">
        <v>0</v>
      </c>
      <c r="O61" s="156">
        <v>0</v>
      </c>
      <c r="P61" s="156">
        <v>0</v>
      </c>
      <c r="Q61" s="156">
        <v>0</v>
      </c>
      <c r="R61" s="156">
        <v>0</v>
      </c>
      <c r="S61" s="156">
        <v>0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102.5786188954938</v>
      </c>
      <c r="E62" s="156">
        <v>101.13746110097651</v>
      </c>
      <c r="F62" s="156">
        <v>122.15209055330813</v>
      </c>
      <c r="G62" s="156">
        <v>135.29298504588922</v>
      </c>
      <c r="H62" s="156">
        <v>131.91919949031217</v>
      </c>
      <c r="I62" s="156">
        <v>99.930587137078433</v>
      </c>
      <c r="J62" s="156">
        <v>87.095805385924521</v>
      </c>
      <c r="K62" s="156">
        <v>88.039793986882074</v>
      </c>
      <c r="L62" s="156">
        <v>103.11343532215042</v>
      </c>
      <c r="M62" s="156">
        <v>77.452578464860821</v>
      </c>
      <c r="N62" s="156">
        <v>78.5</v>
      </c>
      <c r="O62" s="156">
        <v>81.506491036188123</v>
      </c>
      <c r="P62" s="156">
        <v>66.319148146774012</v>
      </c>
      <c r="Q62" s="156">
        <v>77.497469935540337</v>
      </c>
      <c r="R62" s="156">
        <v>88.382932950878455</v>
      </c>
      <c r="S62" s="156">
        <v>86.223431152028738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109.86019869298984</v>
      </c>
      <c r="E63" s="156">
        <v>108.8107558305806</v>
      </c>
      <c r="F63" s="156">
        <v>123.90427236299874</v>
      </c>
      <c r="G63" s="156">
        <v>137.59222722988846</v>
      </c>
      <c r="H63" s="156">
        <v>134.45332414903214</v>
      </c>
      <c r="I63" s="156">
        <v>97.598184665131214</v>
      </c>
      <c r="J63" s="156">
        <v>93.422808485048236</v>
      </c>
      <c r="K63" s="156">
        <v>88.783272431989175</v>
      </c>
      <c r="L63" s="156">
        <v>114.49178335512936</v>
      </c>
      <c r="M63" s="156">
        <v>83.091849120883879</v>
      </c>
      <c r="N63" s="156">
        <v>83.645783132530099</v>
      </c>
      <c r="O63" s="156">
        <v>83.78712495227164</v>
      </c>
      <c r="P63" s="156">
        <v>82.139299984916576</v>
      </c>
      <c r="Q63" s="156">
        <v>82.860515271488538</v>
      </c>
      <c r="R63" s="156">
        <v>82.527937395929044</v>
      </c>
      <c r="S63" s="156">
        <v>80.527853404963949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0</v>
      </c>
      <c r="E64" s="156">
        <v>0</v>
      </c>
      <c r="F64" s="156">
        <v>0</v>
      </c>
      <c r="G64" s="156">
        <v>0</v>
      </c>
      <c r="H64" s="156">
        <v>0</v>
      </c>
      <c r="I64" s="156">
        <v>0</v>
      </c>
      <c r="J64" s="156">
        <v>0</v>
      </c>
      <c r="K64" s="156">
        <v>0</v>
      </c>
      <c r="L64" s="156">
        <v>0</v>
      </c>
      <c r="M64" s="156">
        <v>0</v>
      </c>
      <c r="N64" s="156">
        <v>0</v>
      </c>
      <c r="O64" s="156">
        <v>0</v>
      </c>
      <c r="P64" s="156">
        <v>0</v>
      </c>
      <c r="Q64" s="156">
        <v>0</v>
      </c>
      <c r="R64" s="156">
        <v>0</v>
      </c>
      <c r="S64" s="156">
        <v>0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798.6574467224716</v>
      </c>
      <c r="E65" s="156">
        <v>737.74010086919191</v>
      </c>
      <c r="F65" s="156">
        <v>744.11311257230966</v>
      </c>
      <c r="G65" s="156">
        <v>716.1286181888197</v>
      </c>
      <c r="H65" s="156">
        <v>638.35900510937051</v>
      </c>
      <c r="I65" s="156">
        <v>610.4741616601641</v>
      </c>
      <c r="J65" s="156">
        <v>609.11447036184245</v>
      </c>
      <c r="K65" s="156">
        <v>662.27935026632031</v>
      </c>
      <c r="L65" s="156">
        <v>548.77855915316252</v>
      </c>
      <c r="M65" s="156">
        <v>449.24571986253727</v>
      </c>
      <c r="N65" s="156">
        <v>489.2</v>
      </c>
      <c r="O65" s="156">
        <v>433.78192020543059</v>
      </c>
      <c r="P65" s="156">
        <v>378.34378362334434</v>
      </c>
      <c r="Q65" s="156">
        <v>515.03906784219691</v>
      </c>
      <c r="R65" s="156">
        <v>665.74040874865545</v>
      </c>
      <c r="S65" s="156">
        <v>590.48665236874683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890.85688867321767</v>
      </c>
      <c r="E66" s="156">
        <v>860.47322674106658</v>
      </c>
      <c r="F66" s="156">
        <v>740.95059890102641</v>
      </c>
      <c r="G66" s="156">
        <v>845.77369873563953</v>
      </c>
      <c r="H66" s="156">
        <v>861.22250121800391</v>
      </c>
      <c r="I66" s="156">
        <v>859.04401732928022</v>
      </c>
      <c r="J66" s="156">
        <v>750.93714196727512</v>
      </c>
      <c r="K66" s="156">
        <v>1279.2182066293967</v>
      </c>
      <c r="L66" s="156">
        <v>1093.445232848693</v>
      </c>
      <c r="M66" s="156">
        <v>322.89211665645735</v>
      </c>
      <c r="N66" s="156">
        <v>430.8</v>
      </c>
      <c r="O66" s="156">
        <v>485.90042322507014</v>
      </c>
      <c r="P66" s="156">
        <v>506.52988535599007</v>
      </c>
      <c r="Q66" s="156">
        <v>472.09635214850334</v>
      </c>
      <c r="R66" s="156">
        <v>487.36106131229838</v>
      </c>
      <c r="S66" s="156">
        <v>456.40006277135535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0</v>
      </c>
      <c r="E67" s="156">
        <v>0</v>
      </c>
      <c r="F67" s="156">
        <v>0</v>
      </c>
      <c r="G67" s="156">
        <v>0</v>
      </c>
      <c r="H67" s="156">
        <v>0</v>
      </c>
      <c r="I67" s="156">
        <v>0</v>
      </c>
      <c r="J67" s="156">
        <v>0</v>
      </c>
      <c r="K67" s="156">
        <v>0</v>
      </c>
      <c r="L67" s="156">
        <v>0</v>
      </c>
      <c r="M67" s="156">
        <v>0</v>
      </c>
      <c r="N67" s="156">
        <v>0</v>
      </c>
      <c r="O67" s="156">
        <v>0</v>
      </c>
      <c r="P67" s="156">
        <v>0</v>
      </c>
      <c r="Q67" s="156">
        <v>0</v>
      </c>
      <c r="R67" s="156">
        <v>0</v>
      </c>
      <c r="S67" s="156">
        <v>0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369.19947483471753</v>
      </c>
      <c r="E68" s="156">
        <v>379.03665268964642</v>
      </c>
      <c r="F68" s="156">
        <v>348.49620728490817</v>
      </c>
      <c r="G68" s="156">
        <v>329.13006273866262</v>
      </c>
      <c r="H68" s="156">
        <v>342.62946264405707</v>
      </c>
      <c r="I68" s="156">
        <v>347.4818794819281</v>
      </c>
      <c r="J68" s="156">
        <v>395.00334917726934</v>
      </c>
      <c r="K68" s="156">
        <v>397.52653960305082</v>
      </c>
      <c r="L68" s="156">
        <v>290.58165070182559</v>
      </c>
      <c r="M68" s="156">
        <v>286.52099181062368</v>
      </c>
      <c r="N68" s="156">
        <v>333.75421686746978</v>
      </c>
      <c r="O68" s="156">
        <v>331.25876405814228</v>
      </c>
      <c r="P68" s="156">
        <v>342.58151031449358</v>
      </c>
      <c r="Q68" s="156">
        <v>357.96332842067329</v>
      </c>
      <c r="R68" s="156">
        <v>332.31609272239291</v>
      </c>
      <c r="S68" s="156">
        <v>364.10258024048244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0</v>
      </c>
      <c r="E69" s="156">
        <v>0</v>
      </c>
      <c r="F69" s="156">
        <v>0</v>
      </c>
      <c r="G69" s="156">
        <v>0</v>
      </c>
      <c r="H69" s="156">
        <v>0</v>
      </c>
      <c r="I69" s="156">
        <v>0</v>
      </c>
      <c r="J69" s="156">
        <v>0</v>
      </c>
      <c r="K69" s="156">
        <v>0</v>
      </c>
      <c r="L69" s="156">
        <v>0</v>
      </c>
      <c r="M69" s="156">
        <v>0</v>
      </c>
      <c r="N69" s="156">
        <v>0</v>
      </c>
      <c r="O69" s="156">
        <v>0</v>
      </c>
      <c r="P69" s="156">
        <v>0</v>
      </c>
      <c r="Q69" s="156">
        <v>0</v>
      </c>
      <c r="R69" s="156">
        <v>0</v>
      </c>
      <c r="S69" s="156">
        <v>0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0</v>
      </c>
      <c r="E70" s="156">
        <v>0</v>
      </c>
      <c r="F70" s="156">
        <v>0</v>
      </c>
      <c r="G70" s="156">
        <v>0</v>
      </c>
      <c r="H70" s="156">
        <v>0</v>
      </c>
      <c r="I70" s="156">
        <v>0</v>
      </c>
      <c r="J70" s="156">
        <v>0</v>
      </c>
      <c r="K70" s="156">
        <v>0</v>
      </c>
      <c r="L70" s="156">
        <v>0</v>
      </c>
      <c r="M70" s="156">
        <v>0</v>
      </c>
      <c r="N70" s="156">
        <v>0</v>
      </c>
      <c r="O70" s="156">
        <v>0</v>
      </c>
      <c r="P70" s="156">
        <v>0</v>
      </c>
      <c r="Q70" s="156">
        <v>0</v>
      </c>
      <c r="R70" s="156">
        <v>0</v>
      </c>
      <c r="S70" s="156">
        <v>0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0</v>
      </c>
      <c r="E71" s="156">
        <v>0</v>
      </c>
      <c r="F71" s="156">
        <v>0</v>
      </c>
      <c r="G71" s="156">
        <v>0</v>
      </c>
      <c r="H71" s="156">
        <v>0</v>
      </c>
      <c r="I71" s="156">
        <v>0</v>
      </c>
      <c r="J71" s="156">
        <v>0</v>
      </c>
      <c r="K71" s="156">
        <v>0</v>
      </c>
      <c r="L71" s="156">
        <v>0</v>
      </c>
      <c r="M71" s="156">
        <v>0</v>
      </c>
      <c r="N71" s="156">
        <v>0</v>
      </c>
      <c r="O71" s="156">
        <v>0</v>
      </c>
      <c r="P71" s="156">
        <v>0</v>
      </c>
      <c r="Q71" s="156">
        <v>0</v>
      </c>
      <c r="R71" s="156">
        <v>0</v>
      </c>
      <c r="S71" s="156">
        <v>0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13.749039589146346</v>
      </c>
      <c r="E72" s="156">
        <v>13.949994634617447</v>
      </c>
      <c r="F72" s="156">
        <v>13.83599731186338</v>
      </c>
      <c r="G72" s="156">
        <v>21.436364803286054</v>
      </c>
      <c r="H72" s="156">
        <v>25.609314294994313</v>
      </c>
      <c r="I72" s="156">
        <v>29.20127336700256</v>
      </c>
      <c r="J72" s="156">
        <v>30.255503275825632</v>
      </c>
      <c r="K72" s="156">
        <v>55.905269181670121</v>
      </c>
      <c r="L72" s="156">
        <v>50.818686937910535</v>
      </c>
      <c r="M72" s="156">
        <v>25.644486435416386</v>
      </c>
      <c r="N72" s="156">
        <v>32.200000000000003</v>
      </c>
      <c r="O72" s="156">
        <v>34.618859669979557</v>
      </c>
      <c r="P72" s="156">
        <v>35.710310540570624</v>
      </c>
      <c r="Q72" s="156">
        <v>36.742918098850296</v>
      </c>
      <c r="R72" s="156">
        <v>41.502330584438866</v>
      </c>
      <c r="S72" s="156">
        <v>47.078516503635505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42.745309084600919</v>
      </c>
      <c r="E73" s="156">
        <v>47.943250791057388</v>
      </c>
      <c r="F73" s="156">
        <v>40.237339121235337</v>
      </c>
      <c r="G73" s="156">
        <v>33.581853950116241</v>
      </c>
      <c r="H73" s="156">
        <v>38.903001180069879</v>
      </c>
      <c r="I73" s="156">
        <v>57.659076270040771</v>
      </c>
      <c r="J73" s="156">
        <v>57.231507022099123</v>
      </c>
      <c r="K73" s="156">
        <v>71.856942425224517</v>
      </c>
      <c r="L73" s="156">
        <v>54.828492426765365</v>
      </c>
      <c r="M73" s="156">
        <v>25.381105691747344</v>
      </c>
      <c r="N73" s="156">
        <v>23.494297082228119</v>
      </c>
      <c r="O73" s="156">
        <v>24.865840127402716</v>
      </c>
      <c r="P73" s="156">
        <v>26.789364253970191</v>
      </c>
      <c r="Q73" s="156">
        <v>26.135860777067723</v>
      </c>
      <c r="R73" s="156">
        <v>29.763058445127427</v>
      </c>
      <c r="S73" s="156">
        <v>33.529951523581225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4.8371514543111545</v>
      </c>
      <c r="E74" s="156">
        <v>8.2591314387959684</v>
      </c>
      <c r="F74" s="156">
        <v>8.9133941866217441</v>
      </c>
      <c r="G74" s="156">
        <v>12.37155083776797</v>
      </c>
      <c r="H74" s="156">
        <v>10.81654559753062</v>
      </c>
      <c r="I74" s="156">
        <v>16.181848596516318</v>
      </c>
      <c r="J74" s="156">
        <v>17.183683020283951</v>
      </c>
      <c r="K74" s="156">
        <v>30.599367827011136</v>
      </c>
      <c r="L74" s="156">
        <v>28.041814488592649</v>
      </c>
      <c r="M74" s="156">
        <v>43.246447076714666</v>
      </c>
      <c r="N74" s="156">
        <v>49.405702917776068</v>
      </c>
      <c r="O74" s="156">
        <v>39.996968375133434</v>
      </c>
      <c r="P74" s="156">
        <v>36.37614607883647</v>
      </c>
      <c r="Q74" s="156">
        <v>36.86502360581936</v>
      </c>
      <c r="R74" s="156">
        <v>39.347733953582264</v>
      </c>
      <c r="S74" s="156">
        <v>44.759877773201275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2995.4035073530445</v>
      </c>
      <c r="E75" s="164">
        <f t="shared" ref="E75:S75" si="3">SUM(E56:E74)</f>
        <v>2913.0003219229529</v>
      </c>
      <c r="F75" s="164">
        <f t="shared" si="3"/>
        <v>2833.6122494696197</v>
      </c>
      <c r="G75" s="164">
        <f t="shared" si="3"/>
        <v>2957.8332584558129</v>
      </c>
      <c r="H75" s="164">
        <f t="shared" si="3"/>
        <v>2948.4440780022255</v>
      </c>
      <c r="I75" s="164">
        <f t="shared" si="3"/>
        <v>2848.5602814811236</v>
      </c>
      <c r="J75" s="164">
        <f t="shared" si="3"/>
        <v>2686.3994838767121</v>
      </c>
      <c r="K75" s="164">
        <f t="shared" si="3"/>
        <v>3322.7318748074149</v>
      </c>
      <c r="L75" s="164">
        <f t="shared" si="3"/>
        <v>2794.6060497432813</v>
      </c>
      <c r="M75" s="164">
        <f t="shared" si="3"/>
        <v>1835.0862256922451</v>
      </c>
      <c r="N75" s="164">
        <f t="shared" si="3"/>
        <v>2106.0000000000041</v>
      </c>
      <c r="O75" s="164">
        <f t="shared" si="3"/>
        <v>2028.8173474725297</v>
      </c>
      <c r="P75" s="164">
        <f t="shared" si="3"/>
        <v>1950.339479835274</v>
      </c>
      <c r="Q75" s="164">
        <f t="shared" si="3"/>
        <v>2071.1882641478419</v>
      </c>
      <c r="R75" s="164">
        <f t="shared" si="3"/>
        <v>2230.8174973108648</v>
      </c>
      <c r="S75" s="164">
        <f t="shared" si="3"/>
        <v>2205.4541333193802</v>
      </c>
    </row>
  </sheetData>
  <mergeCells count="4">
    <mergeCell ref="A56:A75"/>
    <mergeCell ref="A6:A16"/>
    <mergeCell ref="A18:A39"/>
    <mergeCell ref="A41:A54"/>
  </mergeCell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S122"/>
  <sheetViews>
    <sheetView showGridLines="0" zoomScale="110" zoomScaleNormal="11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D2" sqref="D2"/>
    </sheetView>
  </sheetViews>
  <sheetFormatPr defaultRowHeight="11.25" x14ac:dyDescent="0.25"/>
  <cols>
    <col min="1" max="1" width="22.5703125" style="169" customWidth="1"/>
    <col min="2" max="2" width="14.5703125" style="169" customWidth="1"/>
    <col min="3" max="3" width="7.7109375" style="169" hidden="1" customWidth="1"/>
    <col min="4" max="19" width="8.7109375" style="169" customWidth="1"/>
    <col min="20" max="16384" width="9.140625" style="169"/>
  </cols>
  <sheetData>
    <row r="1" spans="1:19" x14ac:dyDescent="0.2">
      <c r="A1" s="167" t="s">
        <v>279</v>
      </c>
      <c r="B1" s="148" t="s">
        <v>265</v>
      </c>
      <c r="C1" s="168"/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x14ac:dyDescent="0.2">
      <c r="A2" s="181" t="s">
        <v>253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</row>
    <row r="3" spans="1:19" x14ac:dyDescent="0.25">
      <c r="A3" s="170" t="s">
        <v>254</v>
      </c>
      <c r="B3" s="139"/>
      <c r="C3" s="139"/>
      <c r="D3" s="145">
        <v>433600</v>
      </c>
      <c r="E3" s="145">
        <v>439000</v>
      </c>
      <c r="F3" s="145">
        <v>444050</v>
      </c>
      <c r="G3" s="145">
        <v>448300</v>
      </c>
      <c r="H3" s="145">
        <v>454960</v>
      </c>
      <c r="I3" s="145">
        <v>461230</v>
      </c>
      <c r="J3" s="145">
        <v>469086</v>
      </c>
      <c r="K3" s="145">
        <v>476187</v>
      </c>
      <c r="L3" s="145">
        <v>483799</v>
      </c>
      <c r="M3" s="145">
        <v>493500</v>
      </c>
      <c r="N3" s="145">
        <v>502066</v>
      </c>
      <c r="O3" s="145">
        <v>511840</v>
      </c>
      <c r="P3" s="145">
        <v>524853</v>
      </c>
      <c r="Q3" s="145">
        <v>537039</v>
      </c>
      <c r="R3" s="145">
        <v>549680</v>
      </c>
      <c r="S3" s="145">
        <v>562958</v>
      </c>
    </row>
    <row r="4" spans="1:19" x14ac:dyDescent="0.25">
      <c r="A4" s="171" t="s">
        <v>255</v>
      </c>
      <c r="B4" s="140"/>
      <c r="C4" s="140"/>
      <c r="D4" s="146">
        <v>171477</v>
      </c>
      <c r="E4" s="146">
        <v>174270</v>
      </c>
      <c r="F4" s="146">
        <v>176945</v>
      </c>
      <c r="G4" s="146">
        <v>179320</v>
      </c>
      <c r="H4" s="146">
        <v>181839</v>
      </c>
      <c r="I4" s="146">
        <v>184492</v>
      </c>
      <c r="J4" s="146">
        <v>190530</v>
      </c>
      <c r="K4" s="146">
        <v>192944</v>
      </c>
      <c r="L4" s="146">
        <v>196427</v>
      </c>
      <c r="M4" s="146">
        <v>200284</v>
      </c>
      <c r="N4" s="146">
        <v>201390</v>
      </c>
      <c r="O4" s="146">
        <v>205311</v>
      </c>
      <c r="P4" s="146">
        <v>215634</v>
      </c>
      <c r="Q4" s="146">
        <v>219738</v>
      </c>
      <c r="R4" s="146">
        <v>230281</v>
      </c>
      <c r="S4" s="146">
        <v>237035</v>
      </c>
    </row>
    <row r="5" spans="1:19" x14ac:dyDescent="0.25">
      <c r="A5" s="183" t="s">
        <v>256</v>
      </c>
      <c r="B5" s="143"/>
      <c r="C5" s="143"/>
      <c r="D5" s="184">
        <f>D3/D4</f>
        <v>2.5286189984662668</v>
      </c>
      <c r="E5" s="184">
        <f t="shared" ref="E5:S5" si="0">E3/E4</f>
        <v>2.5190795891432836</v>
      </c>
      <c r="F5" s="184">
        <f t="shared" si="0"/>
        <v>2.5095368617366978</v>
      </c>
      <c r="G5" s="184">
        <f t="shared" si="0"/>
        <v>2.5</v>
      </c>
      <c r="H5" s="184">
        <f t="shared" si="0"/>
        <v>2.5019935217417606</v>
      </c>
      <c r="I5" s="184">
        <f t="shared" si="0"/>
        <v>2.5</v>
      </c>
      <c r="J5" s="184">
        <f t="shared" si="0"/>
        <v>2.462005983309715</v>
      </c>
      <c r="K5" s="184">
        <f t="shared" si="0"/>
        <v>2.4680062608839872</v>
      </c>
      <c r="L5" s="184">
        <f t="shared" si="0"/>
        <v>2.4629964312441772</v>
      </c>
      <c r="M5" s="184">
        <f t="shared" si="0"/>
        <v>2.4640011184118551</v>
      </c>
      <c r="N5" s="184">
        <f t="shared" si="0"/>
        <v>2.4930036248075873</v>
      </c>
      <c r="O5" s="184">
        <f t="shared" si="0"/>
        <v>2.4929984267769383</v>
      </c>
      <c r="P5" s="184">
        <f t="shared" si="0"/>
        <v>2.4339992765519352</v>
      </c>
      <c r="Q5" s="184">
        <f t="shared" si="0"/>
        <v>2.443996941812522</v>
      </c>
      <c r="R5" s="184">
        <f t="shared" si="0"/>
        <v>2.3869967561370675</v>
      </c>
      <c r="S5" s="184">
        <f t="shared" si="0"/>
        <v>2.3749994726517181</v>
      </c>
    </row>
    <row r="6" spans="1:19" x14ac:dyDescent="0.25">
      <c r="A6" s="185"/>
      <c r="B6" s="140"/>
      <c r="C6" s="140"/>
      <c r="D6" s="140"/>
      <c r="E6" s="140"/>
      <c r="F6" s="140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</row>
    <row r="7" spans="1:19" x14ac:dyDescent="0.2">
      <c r="A7" s="181" t="s">
        <v>271</v>
      </c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</row>
    <row r="8" spans="1:19" x14ac:dyDescent="0.25">
      <c r="A8" s="170" t="s">
        <v>272</v>
      </c>
      <c r="B8" s="139"/>
      <c r="C8" s="139"/>
      <c r="D8" s="145">
        <v>2718.08</v>
      </c>
      <c r="E8" s="145">
        <v>2969.23</v>
      </c>
      <c r="F8" s="145">
        <v>2760.84</v>
      </c>
      <c r="G8" s="145">
        <v>2873.05</v>
      </c>
      <c r="H8" s="145">
        <v>3083.57</v>
      </c>
      <c r="I8" s="145">
        <v>2956.29</v>
      </c>
      <c r="J8" s="145">
        <v>2833.71</v>
      </c>
      <c r="K8" s="145">
        <v>2639.86</v>
      </c>
      <c r="L8" s="145">
        <v>2920.15</v>
      </c>
      <c r="M8" s="145">
        <v>2880.73</v>
      </c>
      <c r="N8" s="145">
        <v>3360.4</v>
      </c>
      <c r="O8" s="145">
        <v>2568.21</v>
      </c>
      <c r="P8" s="145">
        <v>2935.05</v>
      </c>
      <c r="Q8" s="145">
        <v>3209.67</v>
      </c>
      <c r="R8" s="145">
        <v>2499.5300000000002</v>
      </c>
      <c r="S8" s="145">
        <v>2848.52</v>
      </c>
    </row>
    <row r="9" spans="1:19" x14ac:dyDescent="0.25">
      <c r="A9" s="171" t="s">
        <v>273</v>
      </c>
      <c r="B9" s="140"/>
      <c r="C9" s="140"/>
      <c r="D9" s="146">
        <v>3049.5450000000001</v>
      </c>
      <c r="E9" s="146">
        <v>3049.5450000000001</v>
      </c>
      <c r="F9" s="146">
        <v>3049.5450000000001</v>
      </c>
      <c r="G9" s="146">
        <v>3049.5450000000001</v>
      </c>
      <c r="H9" s="146">
        <v>3049.5450000000001</v>
      </c>
      <c r="I9" s="146">
        <v>3049.5450000000001</v>
      </c>
      <c r="J9" s="146">
        <v>3049.5450000000001</v>
      </c>
      <c r="K9" s="146">
        <v>3049.5450000000001</v>
      </c>
      <c r="L9" s="146">
        <v>3049.5450000000001</v>
      </c>
      <c r="M9" s="146">
        <v>3049.5450000000001</v>
      </c>
      <c r="N9" s="146">
        <v>3049.5450000000001</v>
      </c>
      <c r="O9" s="146">
        <v>3049.5450000000001</v>
      </c>
      <c r="P9" s="146">
        <v>3049.5450000000001</v>
      </c>
      <c r="Q9" s="146">
        <v>3049.5450000000001</v>
      </c>
      <c r="R9" s="146">
        <v>3049.5450000000001</v>
      </c>
      <c r="S9" s="146">
        <v>3049.5450000000001</v>
      </c>
    </row>
    <row r="10" spans="1:19" x14ac:dyDescent="0.25">
      <c r="A10" s="215" t="s">
        <v>274</v>
      </c>
      <c r="B10" s="216"/>
      <c r="C10" s="216"/>
      <c r="D10" s="217">
        <f t="shared" ref="D10:S10" si="1">IF(D8=0,0,D8/D9)</f>
        <v>0.89130673592289988</v>
      </c>
      <c r="E10" s="217">
        <f t="shared" si="1"/>
        <v>0.97366328419485526</v>
      </c>
      <c r="F10" s="217">
        <f t="shared" si="1"/>
        <v>0.90532849982538377</v>
      </c>
      <c r="G10" s="217">
        <f t="shared" si="1"/>
        <v>0.94212415294740692</v>
      </c>
      <c r="H10" s="217">
        <f t="shared" si="1"/>
        <v>1.011157402169832</v>
      </c>
      <c r="I10" s="217">
        <f t="shared" si="1"/>
        <v>0.96942002823372009</v>
      </c>
      <c r="J10" s="217">
        <f t="shared" si="1"/>
        <v>0.92922386782290467</v>
      </c>
      <c r="K10" s="217">
        <f t="shared" si="1"/>
        <v>0.86565700784871191</v>
      </c>
      <c r="L10" s="217">
        <f t="shared" si="1"/>
        <v>0.95756907997750484</v>
      </c>
      <c r="M10" s="217">
        <f t="shared" si="1"/>
        <v>0.94464256143129544</v>
      </c>
      <c r="N10" s="217">
        <f t="shared" si="1"/>
        <v>1.1019348788097896</v>
      </c>
      <c r="O10" s="217">
        <f t="shared" si="1"/>
        <v>0.84216169953222531</v>
      </c>
      <c r="P10" s="217">
        <f t="shared" si="1"/>
        <v>0.96245505477046578</v>
      </c>
      <c r="Q10" s="217">
        <f t="shared" si="1"/>
        <v>1.0525078331357629</v>
      </c>
      <c r="R10" s="217">
        <f t="shared" si="1"/>
        <v>0.81964030699661761</v>
      </c>
      <c r="S10" s="217">
        <f t="shared" si="1"/>
        <v>0.93408033001644508</v>
      </c>
    </row>
    <row r="11" spans="1:19" x14ac:dyDescent="0.25">
      <c r="A11" s="171" t="s">
        <v>275</v>
      </c>
      <c r="B11" s="140"/>
      <c r="C11" s="140"/>
      <c r="D11" s="146">
        <v>3.79</v>
      </c>
      <c r="E11" s="146">
        <v>14.75</v>
      </c>
      <c r="F11" s="146">
        <v>19.77</v>
      </c>
      <c r="G11" s="146">
        <v>89.82</v>
      </c>
      <c r="H11" s="146">
        <v>8.27</v>
      </c>
      <c r="I11" s="146">
        <v>21.9</v>
      </c>
      <c r="J11" s="146">
        <v>62.28</v>
      </c>
      <c r="K11" s="146">
        <v>9.14</v>
      </c>
      <c r="L11" s="146">
        <v>4.46</v>
      </c>
      <c r="M11" s="146">
        <v>11.68</v>
      </c>
      <c r="N11" s="146">
        <v>33.97</v>
      </c>
      <c r="O11" s="146">
        <v>11.88</v>
      </c>
      <c r="P11" s="146">
        <v>22.13</v>
      </c>
      <c r="Q11" s="146">
        <v>27.49</v>
      </c>
      <c r="R11" s="146">
        <v>14.22</v>
      </c>
      <c r="S11" s="146">
        <v>69.06</v>
      </c>
    </row>
    <row r="12" spans="1:19" x14ac:dyDescent="0.25">
      <c r="A12" s="171" t="s">
        <v>276</v>
      </c>
      <c r="B12" s="140"/>
      <c r="C12" s="140"/>
      <c r="D12" s="146">
        <v>18.658055555555556</v>
      </c>
      <c r="E12" s="146">
        <v>18.658055555555556</v>
      </c>
      <c r="F12" s="146">
        <v>18.658055555555556</v>
      </c>
      <c r="G12" s="146">
        <v>18.658055555555556</v>
      </c>
      <c r="H12" s="146">
        <v>18.658055555555556</v>
      </c>
      <c r="I12" s="146">
        <v>18.658055555555556</v>
      </c>
      <c r="J12" s="146">
        <v>18.658055555555556</v>
      </c>
      <c r="K12" s="146">
        <v>18.658055555555556</v>
      </c>
      <c r="L12" s="146">
        <v>18.658055555555556</v>
      </c>
      <c r="M12" s="146">
        <v>18.658055555555556</v>
      </c>
      <c r="N12" s="146">
        <v>18.658055555555556</v>
      </c>
      <c r="O12" s="146">
        <v>18.658055555555556</v>
      </c>
      <c r="P12" s="146">
        <v>18.658055555555556</v>
      </c>
      <c r="Q12" s="146">
        <v>18.658055555555556</v>
      </c>
      <c r="R12" s="146">
        <v>18.658055555555556</v>
      </c>
      <c r="S12" s="146">
        <v>18.658055555555556</v>
      </c>
    </row>
    <row r="13" spans="1:19" x14ac:dyDescent="0.25">
      <c r="A13" s="214" t="s">
        <v>277</v>
      </c>
      <c r="B13" s="143"/>
      <c r="C13" s="143"/>
      <c r="D13" s="218">
        <f t="shared" ref="D13:E13" si="2">IF(D11=0,0,D11/D12)</f>
        <v>0.2031294198216439</v>
      </c>
      <c r="E13" s="218">
        <f t="shared" si="2"/>
        <v>0.7905432565618068</v>
      </c>
      <c r="F13" s="218">
        <f t="shared" ref="F13" si="3">IF(F11=0,0,F11/F12)</f>
        <v>1.0595959445577572</v>
      </c>
      <c r="G13" s="218">
        <f t="shared" ref="G13" si="4">IF(G11=0,0,G11/G12)</f>
        <v>4.8140064613139986</v>
      </c>
      <c r="H13" s="218">
        <f t="shared" ref="H13" si="5">IF(H11=0,0,H11/H12)</f>
        <v>0.44324018520448416</v>
      </c>
      <c r="I13" s="218">
        <f t="shared" ref="I13" si="6">IF(I11=0,0,I11/I12)</f>
        <v>1.1737557504205809</v>
      </c>
      <c r="J13" s="218">
        <f t="shared" ref="J13" si="7">IF(J11=0,0,J11/J12)</f>
        <v>3.337968408045378</v>
      </c>
      <c r="K13" s="218">
        <f t="shared" ref="K13" si="8">IF(K11=0,0,K11/K12)</f>
        <v>0.48986883830338401</v>
      </c>
      <c r="L13" s="218">
        <f t="shared" ref="L13" si="9">IF(L11=0,0,L11/L12)</f>
        <v>0.23903884232309547</v>
      </c>
      <c r="M13" s="218">
        <f t="shared" ref="M13" si="10">IF(M11=0,0,M11/M12)</f>
        <v>0.6260030668909764</v>
      </c>
      <c r="N13" s="218">
        <f t="shared" ref="N13" si="11">IF(N11=0,0,N11/N12)</f>
        <v>1.8206613169765813</v>
      </c>
      <c r="O13" s="218">
        <f t="shared" ref="O13" si="12">IF(O11=0,0,O11/O12)</f>
        <v>0.63672229748842468</v>
      </c>
      <c r="P13" s="218">
        <f t="shared" ref="P13" si="13">IF(P11=0,0,P11/P12)</f>
        <v>1.1860828656076463</v>
      </c>
      <c r="Q13" s="218">
        <f t="shared" ref="Q13" si="14">IF(Q11=0,0,Q11/Q12)</f>
        <v>1.4733582456192587</v>
      </c>
      <c r="R13" s="218">
        <f t="shared" ref="R13" si="15">IF(R11=0,0,R11/R12)</f>
        <v>0.76213729547856901</v>
      </c>
      <c r="S13" s="218">
        <f t="shared" ref="S13" si="16">IF(S11=0,0,S11/S12)</f>
        <v>3.7013503252988729</v>
      </c>
    </row>
    <row r="14" spans="1:19" x14ac:dyDescent="0.25">
      <c r="A14" s="185"/>
      <c r="B14" s="140"/>
      <c r="C14" s="140"/>
      <c r="D14" s="140"/>
      <c r="E14" s="140"/>
      <c r="F14" s="140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</row>
    <row r="15" spans="1:19" x14ac:dyDescent="0.2">
      <c r="A15" s="181" t="s">
        <v>251</v>
      </c>
      <c r="B15" s="182"/>
      <c r="C15" s="182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</row>
    <row r="16" spans="1:19" x14ac:dyDescent="0.25">
      <c r="A16" s="170" t="s">
        <v>152</v>
      </c>
      <c r="B16" s="139"/>
      <c r="C16" s="139"/>
      <c r="D16" s="145">
        <v>30788.954108858059</v>
      </c>
      <c r="E16" s="145">
        <v>31568.749834001752</v>
      </c>
      <c r="F16" s="145">
        <v>32774.396614773796</v>
      </c>
      <c r="G16" s="145">
        <v>33308.488718170483</v>
      </c>
      <c r="H16" s="145">
        <v>34511.705479028977</v>
      </c>
      <c r="I16" s="145">
        <v>35606.222285456832</v>
      </c>
      <c r="J16" s="145">
        <v>37450.456937136521</v>
      </c>
      <c r="K16" s="145">
        <v>40579.015727835322</v>
      </c>
      <c r="L16" s="145">
        <v>40059.887159982769</v>
      </c>
      <c r="M16" s="145">
        <v>38313.646254274165</v>
      </c>
      <c r="N16" s="145">
        <v>40177.800000000003</v>
      </c>
      <c r="O16" s="145">
        <v>41197.816252123615</v>
      </c>
      <c r="P16" s="145">
        <v>41052.842199307597</v>
      </c>
      <c r="Q16" s="145">
        <v>42553.214854402693</v>
      </c>
      <c r="R16" s="145">
        <v>45009.138134380097</v>
      </c>
      <c r="S16" s="145">
        <v>46297.161847553718</v>
      </c>
    </row>
    <row r="17" spans="1:19" x14ac:dyDescent="0.25">
      <c r="A17" s="183" t="s">
        <v>154</v>
      </c>
      <c r="B17" s="143"/>
      <c r="C17" s="143"/>
      <c r="D17" s="176">
        <v>10604.733541178895</v>
      </c>
      <c r="E17" s="176">
        <v>11009.614811814186</v>
      </c>
      <c r="F17" s="176">
        <v>11498.660336561061</v>
      </c>
      <c r="G17" s="176">
        <v>11762.116562654439</v>
      </c>
      <c r="H17" s="176">
        <v>11866.916862366148</v>
      </c>
      <c r="I17" s="176">
        <v>11857.16927159809</v>
      </c>
      <c r="J17" s="176">
        <v>12185.088882992837</v>
      </c>
      <c r="K17" s="176">
        <v>12464.763881681371</v>
      </c>
      <c r="L17" s="176">
        <v>12632.479664975437</v>
      </c>
      <c r="M17" s="176">
        <v>12781.044131189346</v>
      </c>
      <c r="N17" s="176">
        <v>12935</v>
      </c>
      <c r="O17" s="176">
        <v>13128.069732678456</v>
      </c>
      <c r="P17" s="176">
        <v>13510.965225250939</v>
      </c>
      <c r="Q17" s="176">
        <v>13782.334443903717</v>
      </c>
      <c r="R17" s="176">
        <v>14099.053792281329</v>
      </c>
      <c r="S17" s="176">
        <v>14565.830239763307</v>
      </c>
    </row>
    <row r="18" spans="1:19" x14ac:dyDescent="0.25">
      <c r="A18" s="185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</row>
    <row r="19" spans="1:19" ht="11.25" customHeight="1" x14ac:dyDescent="0.2">
      <c r="A19" s="181" t="s">
        <v>264</v>
      </c>
      <c r="B19" s="182"/>
      <c r="C19" s="182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</row>
    <row r="20" spans="1:19" ht="11.25" customHeight="1" x14ac:dyDescent="0.25">
      <c r="A20" s="170" t="s">
        <v>152</v>
      </c>
      <c r="B20" s="139"/>
      <c r="C20" s="139"/>
      <c r="D20" s="145">
        <f>1000000*D16/D$3</f>
        <v>71007.735490908803</v>
      </c>
      <c r="E20" s="145">
        <f t="shared" ref="E20:S20" si="17">1000000*E16/E$3</f>
        <v>71910.591876997161</v>
      </c>
      <c r="F20" s="145">
        <f t="shared" si="17"/>
        <v>73807.896891732453</v>
      </c>
      <c r="G20" s="145">
        <f t="shared" si="17"/>
        <v>74299.551010864336</v>
      </c>
      <c r="H20" s="145">
        <f t="shared" si="17"/>
        <v>75856.570861238302</v>
      </c>
      <c r="I20" s="145">
        <f t="shared" si="17"/>
        <v>77198.409221986498</v>
      </c>
      <c r="J20" s="145">
        <f t="shared" si="17"/>
        <v>79837.0809129595</v>
      </c>
      <c r="K20" s="145">
        <f t="shared" si="17"/>
        <v>85216.555109306471</v>
      </c>
      <c r="L20" s="145">
        <f t="shared" si="17"/>
        <v>82802.748992831243</v>
      </c>
      <c r="M20" s="145">
        <f t="shared" si="17"/>
        <v>77636.567891133061</v>
      </c>
      <c r="N20" s="145">
        <f t="shared" si="17"/>
        <v>80024.936960479303</v>
      </c>
      <c r="O20" s="145">
        <f t="shared" si="17"/>
        <v>80489.637879266214</v>
      </c>
      <c r="P20" s="145">
        <f t="shared" si="17"/>
        <v>78217.790884890812</v>
      </c>
      <c r="Q20" s="145">
        <f t="shared" si="17"/>
        <v>79236.731139456708</v>
      </c>
      <c r="R20" s="145">
        <f t="shared" si="17"/>
        <v>81882.437298755816</v>
      </c>
      <c r="S20" s="145">
        <f t="shared" si="17"/>
        <v>82239.10460026098</v>
      </c>
    </row>
    <row r="21" spans="1:19" ht="11.25" customHeight="1" x14ac:dyDescent="0.25">
      <c r="A21" s="183" t="s">
        <v>154</v>
      </c>
      <c r="B21" s="143"/>
      <c r="C21" s="143"/>
      <c r="D21" s="176">
        <f>1000000*D17/D$3</f>
        <v>24457.411303456862</v>
      </c>
      <c r="E21" s="176">
        <f t="shared" ref="E21:S21" si="18">1000000*E17/E$3</f>
        <v>25078.849229645071</v>
      </c>
      <c r="F21" s="176">
        <f t="shared" si="18"/>
        <v>25894.967540954982</v>
      </c>
      <c r="G21" s="176">
        <f t="shared" si="18"/>
        <v>26237.154946808918</v>
      </c>
      <c r="H21" s="176">
        <f t="shared" si="18"/>
        <v>26083.429009948453</v>
      </c>
      <c r="I21" s="176">
        <f t="shared" si="18"/>
        <v>25707.714744483423</v>
      </c>
      <c r="J21" s="176">
        <f t="shared" si="18"/>
        <v>25976.236517382393</v>
      </c>
      <c r="K21" s="176">
        <f t="shared" si="18"/>
        <v>26176.195237756114</v>
      </c>
      <c r="L21" s="176">
        <f t="shared" si="18"/>
        <v>26111.008218238228</v>
      </c>
      <c r="M21" s="176">
        <f t="shared" si="18"/>
        <v>25898.772302308706</v>
      </c>
      <c r="N21" s="176">
        <f t="shared" si="18"/>
        <v>25763.545031928072</v>
      </c>
      <c r="O21" s="176">
        <f t="shared" si="18"/>
        <v>25648.776439274883</v>
      </c>
      <c r="P21" s="176">
        <f t="shared" si="18"/>
        <v>25742.379723943541</v>
      </c>
      <c r="Q21" s="176">
        <f t="shared" si="18"/>
        <v>25663.563435623328</v>
      </c>
      <c r="R21" s="176">
        <f t="shared" si="18"/>
        <v>25649.566642921935</v>
      </c>
      <c r="S21" s="176">
        <f t="shared" si="18"/>
        <v>25873.74233915018</v>
      </c>
    </row>
    <row r="22" spans="1:19" ht="11.25" customHeight="1" x14ac:dyDescent="0.25">
      <c r="A22" s="185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</row>
    <row r="23" spans="1:19" x14ac:dyDescent="0.25">
      <c r="A23" s="188" t="s">
        <v>266</v>
      </c>
      <c r="B23" s="189"/>
      <c r="C23" s="189"/>
      <c r="D23" s="190">
        <v>27793.818323965119</v>
      </c>
      <c r="E23" s="190">
        <v>28628.474085202273</v>
      </c>
      <c r="F23" s="190">
        <v>29698.90234421326</v>
      </c>
      <c r="G23" s="190">
        <v>30108.46543867531</v>
      </c>
      <c r="H23" s="190">
        <v>31032.242751314818</v>
      </c>
      <c r="I23" s="190">
        <v>31915.795016635147</v>
      </c>
      <c r="J23" s="190">
        <v>33747.010600549496</v>
      </c>
      <c r="K23" s="190">
        <v>36619.602060131183</v>
      </c>
      <c r="L23" s="190">
        <v>36061.024597509684</v>
      </c>
      <c r="M23" s="190">
        <v>34402.130465026945</v>
      </c>
      <c r="N23" s="190">
        <v>36137.199999999997</v>
      </c>
      <c r="O23" s="190">
        <v>36843.406724047745</v>
      </c>
      <c r="P23" s="190">
        <v>36532.482469483919</v>
      </c>
      <c r="Q23" s="190">
        <v>37861.981564719506</v>
      </c>
      <c r="R23" s="190">
        <v>39954.015776263892</v>
      </c>
      <c r="S23" s="190">
        <v>41142.787396906766</v>
      </c>
    </row>
    <row r="24" spans="1:19" x14ac:dyDescent="0.25">
      <c r="A24" s="191" t="s">
        <v>46</v>
      </c>
      <c r="B24" s="192"/>
      <c r="C24" s="192"/>
      <c r="D24" s="193">
        <v>193.83449930580832</v>
      </c>
      <c r="E24" s="193">
        <v>189.93454233286832</v>
      </c>
      <c r="F24" s="193">
        <v>238.11092516702027</v>
      </c>
      <c r="G24" s="193">
        <v>169.18041204030553</v>
      </c>
      <c r="H24" s="193">
        <v>193.38155379829854</v>
      </c>
      <c r="I24" s="193">
        <v>127.69573230570381</v>
      </c>
      <c r="J24" s="193">
        <v>127.80725464677813</v>
      </c>
      <c r="K24" s="193">
        <v>167.27560857507595</v>
      </c>
      <c r="L24" s="193">
        <v>125.57065589844699</v>
      </c>
      <c r="M24" s="193">
        <v>97.282930323826534</v>
      </c>
      <c r="N24" s="193">
        <v>99.3</v>
      </c>
      <c r="O24" s="193">
        <v>103.57125873793333</v>
      </c>
      <c r="P24" s="193">
        <v>147.01517456312843</v>
      </c>
      <c r="Q24" s="193">
        <v>117.43146032585409</v>
      </c>
      <c r="R24" s="193">
        <v>118.85980638221585</v>
      </c>
      <c r="S24" s="193">
        <v>104.61892556363446</v>
      </c>
    </row>
    <row r="25" spans="1:19" x14ac:dyDescent="0.25">
      <c r="A25" s="194" t="s">
        <v>69</v>
      </c>
      <c r="B25" s="195"/>
      <c r="C25" s="195"/>
      <c r="D25" s="196">
        <v>37.607667111488539</v>
      </c>
      <c r="E25" s="196">
        <v>31.253353364094856</v>
      </c>
      <c r="F25" s="196">
        <v>38.213706861336952</v>
      </c>
      <c r="G25" s="196">
        <v>37.994993902830373</v>
      </c>
      <c r="H25" s="196">
        <v>36.977351372284474</v>
      </c>
      <c r="I25" s="196">
        <v>34.467076761052198</v>
      </c>
      <c r="J25" s="196">
        <v>36.03964360796877</v>
      </c>
      <c r="K25" s="196">
        <v>39.727957036580534</v>
      </c>
      <c r="L25" s="196">
        <v>33.105949581958313</v>
      </c>
      <c r="M25" s="196">
        <v>32.393035497368068</v>
      </c>
      <c r="N25" s="196">
        <v>30.3</v>
      </c>
      <c r="O25" s="196">
        <v>31.480336677920967</v>
      </c>
      <c r="P25" s="196">
        <v>27.640707898935183</v>
      </c>
      <c r="Q25" s="196">
        <v>26.349139778083718</v>
      </c>
      <c r="R25" s="196">
        <v>25.008963786303333</v>
      </c>
      <c r="S25" s="196">
        <v>22.057156806332934</v>
      </c>
    </row>
    <row r="26" spans="1:19" x14ac:dyDescent="0.25">
      <c r="A26" s="178" t="s">
        <v>159</v>
      </c>
      <c r="B26" s="140"/>
      <c r="C26" s="140"/>
      <c r="D26" s="146">
        <v>22623.894398680914</v>
      </c>
      <c r="E26" s="146">
        <v>23423.190991080384</v>
      </c>
      <c r="F26" s="146">
        <v>24393.606828017611</v>
      </c>
      <c r="G26" s="146">
        <v>24712.454985790595</v>
      </c>
      <c r="H26" s="146">
        <v>25585.651958906874</v>
      </c>
      <c r="I26" s="146">
        <v>26730.440208059405</v>
      </c>
      <c r="J26" s="146">
        <v>28699.956955842616</v>
      </c>
      <c r="K26" s="146">
        <v>30601.20728260449</v>
      </c>
      <c r="L26" s="146">
        <v>30792.325344805839</v>
      </c>
      <c r="M26" s="146">
        <v>30135.857304973044</v>
      </c>
      <c r="N26" s="146">
        <v>31719.905702917771</v>
      </c>
      <c r="O26" s="146">
        <v>32410.723108467388</v>
      </c>
      <c r="P26" s="146">
        <v>32282.508302054055</v>
      </c>
      <c r="Q26" s="146">
        <v>33407.731445319703</v>
      </c>
      <c r="R26" s="146">
        <v>35076.726722838488</v>
      </c>
      <c r="S26" s="146">
        <v>36179.352125510813</v>
      </c>
    </row>
    <row r="27" spans="1:19" x14ac:dyDescent="0.25">
      <c r="A27" s="179" t="s">
        <v>161</v>
      </c>
      <c r="B27" s="172"/>
      <c r="C27" s="172"/>
      <c r="D27" s="175">
        <v>6222.9231536522575</v>
      </c>
      <c r="E27" s="175">
        <v>6709.0084773044309</v>
      </c>
      <c r="F27" s="175">
        <v>7101.4244488661079</v>
      </c>
      <c r="G27" s="175">
        <v>7316.218471214941</v>
      </c>
      <c r="H27" s="175">
        <v>7496.7832202775789</v>
      </c>
      <c r="I27" s="175">
        <v>7576.8926972881109</v>
      </c>
      <c r="J27" s="175">
        <v>7408.9275981357287</v>
      </c>
      <c r="K27" s="175">
        <v>7763.6791829907115</v>
      </c>
      <c r="L27" s="175">
        <v>7816.483389037081</v>
      </c>
      <c r="M27" s="175">
        <v>7953.2169814259169</v>
      </c>
      <c r="N27" s="175">
        <v>8150.4</v>
      </c>
      <c r="O27" s="175">
        <v>8136.8586238052221</v>
      </c>
      <c r="P27" s="175">
        <v>8367.1576447890784</v>
      </c>
      <c r="Q27" s="175">
        <v>8734.603076193689</v>
      </c>
      <c r="R27" s="175">
        <v>9044.6396557906064</v>
      </c>
      <c r="S27" s="175">
        <v>9175.2541368066813</v>
      </c>
    </row>
    <row r="28" spans="1:19" x14ac:dyDescent="0.25">
      <c r="A28" s="179" t="s">
        <v>163</v>
      </c>
      <c r="B28" s="141"/>
      <c r="C28" s="141"/>
      <c r="D28" s="175">
        <v>13712.510278081067</v>
      </c>
      <c r="E28" s="175">
        <v>13825.383624852451</v>
      </c>
      <c r="F28" s="175">
        <v>14335.674471926102</v>
      </c>
      <c r="G28" s="175">
        <v>14457.736987356393</v>
      </c>
      <c r="H28" s="175">
        <v>15163.337455808316</v>
      </c>
      <c r="I28" s="175">
        <v>16292.395701189595</v>
      </c>
      <c r="J28" s="175">
        <v>18170.765619959737</v>
      </c>
      <c r="K28" s="175">
        <v>19632.653959589737</v>
      </c>
      <c r="L28" s="175">
        <v>18983.099096439528</v>
      </c>
      <c r="M28" s="175">
        <v>18579.897629701922</v>
      </c>
      <c r="N28" s="175">
        <v>19501.099999999999</v>
      </c>
      <c r="O28" s="175">
        <v>19395.596557135381</v>
      </c>
      <c r="P28" s="175">
        <v>19401.179831558638</v>
      </c>
      <c r="Q28" s="175">
        <v>19670.954860003101</v>
      </c>
      <c r="R28" s="175">
        <v>21037.020437432773</v>
      </c>
      <c r="S28" s="175">
        <v>22218.967411204685</v>
      </c>
    </row>
    <row r="29" spans="1:19" x14ac:dyDescent="0.25">
      <c r="A29" s="179" t="s">
        <v>165</v>
      </c>
      <c r="B29" s="141"/>
      <c r="C29" s="141"/>
      <c r="D29" s="175">
        <v>2688.4609669475913</v>
      </c>
      <c r="E29" s="175">
        <v>2888.7988889235048</v>
      </c>
      <c r="F29" s="175">
        <v>2956.5079072254021</v>
      </c>
      <c r="G29" s="175">
        <v>2938.4995272192577</v>
      </c>
      <c r="H29" s="175">
        <v>2925.5312828209817</v>
      </c>
      <c r="I29" s="175">
        <v>2861.1518095816996</v>
      </c>
      <c r="J29" s="175">
        <v>3120.2637377471506</v>
      </c>
      <c r="K29" s="175">
        <v>3204.8741400240447</v>
      </c>
      <c r="L29" s="175">
        <v>3992.7428593292307</v>
      </c>
      <c r="M29" s="175">
        <v>3602.7426938451977</v>
      </c>
      <c r="N29" s="175">
        <v>4068.4057029177757</v>
      </c>
      <c r="O29" s="175">
        <v>4878.267927526781</v>
      </c>
      <c r="P29" s="175">
        <v>4514.1708257063356</v>
      </c>
      <c r="Q29" s="175">
        <v>5002.1735091229102</v>
      </c>
      <c r="R29" s="175">
        <v>4995.0666296151085</v>
      </c>
      <c r="S29" s="175">
        <v>4785.1305774994489</v>
      </c>
    </row>
    <row r="30" spans="1:19" x14ac:dyDescent="0.25">
      <c r="A30" s="194" t="s">
        <v>167</v>
      </c>
      <c r="B30" s="195"/>
      <c r="C30" s="195"/>
      <c r="D30" s="196">
        <v>276.59832585223825</v>
      </c>
      <c r="E30" s="196">
        <v>307.97295847193902</v>
      </c>
      <c r="F30" s="196">
        <v>319.67742360552916</v>
      </c>
      <c r="G30" s="196">
        <v>367.4988768371735</v>
      </c>
      <c r="H30" s="196">
        <v>369.27381978538148</v>
      </c>
      <c r="I30" s="196">
        <v>362.981402139831</v>
      </c>
      <c r="J30" s="196">
        <v>364.40084092501758</v>
      </c>
      <c r="K30" s="196">
        <v>380.55200950829777</v>
      </c>
      <c r="L30" s="196">
        <v>324.10092042974475</v>
      </c>
      <c r="M30" s="196">
        <v>357.36162878827207</v>
      </c>
      <c r="N30" s="196">
        <v>300.39999999999998</v>
      </c>
      <c r="O30" s="196">
        <v>289.02943554139517</v>
      </c>
      <c r="P30" s="196">
        <v>274.92301413571772</v>
      </c>
      <c r="Q30" s="196">
        <v>335.42728457982696</v>
      </c>
      <c r="R30" s="196">
        <v>395.30297597705271</v>
      </c>
      <c r="S30" s="196">
        <v>429.80941919059825</v>
      </c>
    </row>
    <row r="31" spans="1:19" x14ac:dyDescent="0.25">
      <c r="A31" s="194" t="s">
        <v>50</v>
      </c>
      <c r="B31" s="195"/>
      <c r="C31" s="195"/>
      <c r="D31" s="196">
        <v>1671.3170771159371</v>
      </c>
      <c r="E31" s="196">
        <v>1771.3810494688269</v>
      </c>
      <c r="F31" s="196">
        <v>1884.5946052787624</v>
      </c>
      <c r="G31" s="196">
        <v>1875.8744624863616</v>
      </c>
      <c r="H31" s="196">
        <v>1909.3305350472833</v>
      </c>
      <c r="I31" s="196">
        <v>1827.8321644845496</v>
      </c>
      <c r="J31" s="196">
        <v>1849.5901046706933</v>
      </c>
      <c r="K31" s="196">
        <v>2138.7066954263328</v>
      </c>
      <c r="L31" s="196">
        <v>2019.357491539005</v>
      </c>
      <c r="M31" s="196">
        <v>1987.3957868289087</v>
      </c>
      <c r="N31" s="196">
        <v>1930.7</v>
      </c>
      <c r="O31" s="196">
        <v>2019.7822055257025</v>
      </c>
      <c r="P31" s="196">
        <v>1886.4319370756502</v>
      </c>
      <c r="Q31" s="196">
        <v>1940.7189941740137</v>
      </c>
      <c r="R31" s="196">
        <v>2146.6475439225533</v>
      </c>
      <c r="S31" s="196">
        <v>2246.2555142892015</v>
      </c>
    </row>
    <row r="32" spans="1:19" x14ac:dyDescent="0.25">
      <c r="A32" s="194" t="s">
        <v>71</v>
      </c>
      <c r="B32" s="195"/>
      <c r="C32" s="195"/>
      <c r="D32" s="196">
        <v>2990.5663558987335</v>
      </c>
      <c r="E32" s="196">
        <v>2904.741190484157</v>
      </c>
      <c r="F32" s="196">
        <v>2824.698855282998</v>
      </c>
      <c r="G32" s="196">
        <v>2945.4617076180448</v>
      </c>
      <c r="H32" s="196">
        <v>2937.6275324046951</v>
      </c>
      <c r="I32" s="196">
        <v>2832.3784328846073</v>
      </c>
      <c r="J32" s="196">
        <v>2669.2158008564284</v>
      </c>
      <c r="K32" s="196">
        <v>3292.1325069804038</v>
      </c>
      <c r="L32" s="196">
        <v>2766.5642352546888</v>
      </c>
      <c r="M32" s="196">
        <v>1791.8397786155303</v>
      </c>
      <c r="N32" s="196">
        <v>2056.594297082228</v>
      </c>
      <c r="O32" s="196">
        <v>1988.8203790973962</v>
      </c>
      <c r="P32" s="196">
        <v>1913.9633337564376</v>
      </c>
      <c r="Q32" s="196">
        <v>2034.3232405420226</v>
      </c>
      <c r="R32" s="196">
        <v>2191.4697633572828</v>
      </c>
      <c r="S32" s="196">
        <v>2160.6942555461787</v>
      </c>
    </row>
    <row r="33" spans="1:19" x14ac:dyDescent="0.25">
      <c r="A33" s="197" t="s">
        <v>171</v>
      </c>
      <c r="B33" s="195"/>
      <c r="C33" s="195"/>
      <c r="D33" s="196">
        <v>890.85688867321767</v>
      </c>
      <c r="E33" s="196">
        <v>860.47322674106658</v>
      </c>
      <c r="F33" s="196">
        <v>740.95059890102641</v>
      </c>
      <c r="G33" s="196">
        <v>845.77369873563953</v>
      </c>
      <c r="H33" s="196">
        <v>861.22250121800391</v>
      </c>
      <c r="I33" s="196">
        <v>859.04401732928022</v>
      </c>
      <c r="J33" s="196">
        <v>750.93714196727512</v>
      </c>
      <c r="K33" s="196">
        <v>1279.2182066293967</v>
      </c>
      <c r="L33" s="196">
        <v>1093.445232848693</v>
      </c>
      <c r="M33" s="196">
        <v>322.89211665645735</v>
      </c>
      <c r="N33" s="196">
        <v>430.8</v>
      </c>
      <c r="O33" s="196">
        <v>485.90042322507014</v>
      </c>
      <c r="P33" s="196">
        <v>506.52988535599007</v>
      </c>
      <c r="Q33" s="196">
        <v>472.09635214850334</v>
      </c>
      <c r="R33" s="196">
        <v>487.36106131229838</v>
      </c>
      <c r="S33" s="196">
        <v>456.40006277135535</v>
      </c>
    </row>
    <row r="34" spans="1:19" x14ac:dyDescent="0.25">
      <c r="A34" s="198" t="s">
        <v>8</v>
      </c>
      <c r="B34" s="195"/>
      <c r="C34" s="195"/>
      <c r="D34" s="196">
        <v>890.85688867321767</v>
      </c>
      <c r="E34" s="196">
        <v>860.47322674106658</v>
      </c>
      <c r="F34" s="196">
        <v>740.95059890102641</v>
      </c>
      <c r="G34" s="196">
        <v>845.77369873563953</v>
      </c>
      <c r="H34" s="196">
        <v>861.22250121800391</v>
      </c>
      <c r="I34" s="196">
        <v>859.04401732928022</v>
      </c>
      <c r="J34" s="196">
        <v>750.93714196727512</v>
      </c>
      <c r="K34" s="196">
        <v>1279.2182066293967</v>
      </c>
      <c r="L34" s="196">
        <v>1093.445232848693</v>
      </c>
      <c r="M34" s="196">
        <v>322.89211665645735</v>
      </c>
      <c r="N34" s="196">
        <v>430.8</v>
      </c>
      <c r="O34" s="196">
        <v>485.90042322507014</v>
      </c>
      <c r="P34" s="196">
        <v>506.52988535599007</v>
      </c>
      <c r="Q34" s="196">
        <v>472.09635214850334</v>
      </c>
      <c r="R34" s="196">
        <v>487.36106131229838</v>
      </c>
      <c r="S34" s="196">
        <v>456.40006277135535</v>
      </c>
    </row>
    <row r="35" spans="1:19" x14ac:dyDescent="0.25">
      <c r="A35" s="177" t="s">
        <v>257</v>
      </c>
      <c r="B35" s="140"/>
      <c r="C35" s="140"/>
      <c r="D35" s="146">
        <v>0</v>
      </c>
      <c r="E35" s="146">
        <v>0</v>
      </c>
      <c r="F35" s="146">
        <v>0</v>
      </c>
      <c r="G35" s="146">
        <v>0</v>
      </c>
      <c r="H35" s="146">
        <v>0</v>
      </c>
      <c r="I35" s="146">
        <v>0</v>
      </c>
      <c r="J35" s="146">
        <v>0</v>
      </c>
      <c r="K35" s="146">
        <v>0</v>
      </c>
      <c r="L35" s="146">
        <v>0</v>
      </c>
      <c r="M35" s="146">
        <v>0</v>
      </c>
      <c r="N35" s="146">
        <v>0</v>
      </c>
      <c r="O35" s="146">
        <v>0</v>
      </c>
      <c r="P35" s="146">
        <v>0</v>
      </c>
      <c r="Q35" s="146">
        <v>0</v>
      </c>
      <c r="R35" s="146">
        <v>0</v>
      </c>
      <c r="S35" s="146">
        <v>0</v>
      </c>
    </row>
    <row r="36" spans="1:19" x14ac:dyDescent="0.25">
      <c r="A36" s="177" t="s">
        <v>20</v>
      </c>
      <c r="B36" s="140"/>
      <c r="C36" s="140"/>
      <c r="D36" s="146">
        <v>890.85688867321767</v>
      </c>
      <c r="E36" s="146">
        <v>860.47322674106658</v>
      </c>
      <c r="F36" s="146">
        <v>740.95059890102641</v>
      </c>
      <c r="G36" s="146">
        <v>845.77369873563953</v>
      </c>
      <c r="H36" s="146">
        <v>861.22250121800391</v>
      </c>
      <c r="I36" s="146">
        <v>859.04401732928022</v>
      </c>
      <c r="J36" s="146">
        <v>750.93714196727512</v>
      </c>
      <c r="K36" s="146">
        <v>1279.2182066293967</v>
      </c>
      <c r="L36" s="146">
        <v>1093.445232848693</v>
      </c>
      <c r="M36" s="146">
        <v>322.89211665645735</v>
      </c>
      <c r="N36" s="146">
        <v>430.8</v>
      </c>
      <c r="O36" s="146">
        <v>485.90042322507014</v>
      </c>
      <c r="P36" s="146">
        <v>506.52988535599007</v>
      </c>
      <c r="Q36" s="146">
        <v>472.09635214850334</v>
      </c>
      <c r="R36" s="146">
        <v>487.36106131229838</v>
      </c>
      <c r="S36" s="146">
        <v>456.40006277135535</v>
      </c>
    </row>
    <row r="37" spans="1:19" x14ac:dyDescent="0.25">
      <c r="A37" s="198" t="s">
        <v>183</v>
      </c>
      <c r="B37" s="195"/>
      <c r="C37" s="195"/>
      <c r="D37" s="196">
        <v>0</v>
      </c>
      <c r="E37" s="196">
        <v>0</v>
      </c>
      <c r="F37" s="196">
        <v>0</v>
      </c>
      <c r="G37" s="196">
        <v>0</v>
      </c>
      <c r="H37" s="196">
        <v>0</v>
      </c>
      <c r="I37" s="196">
        <v>0</v>
      </c>
      <c r="J37" s="196">
        <v>0</v>
      </c>
      <c r="K37" s="196">
        <v>0</v>
      </c>
      <c r="L37" s="196">
        <v>0</v>
      </c>
      <c r="M37" s="196">
        <v>0</v>
      </c>
      <c r="N37" s="196">
        <v>0</v>
      </c>
      <c r="O37" s="196">
        <v>0</v>
      </c>
      <c r="P37" s="196">
        <v>0</v>
      </c>
      <c r="Q37" s="196">
        <v>0</v>
      </c>
      <c r="R37" s="196">
        <v>0</v>
      </c>
      <c r="S37" s="196">
        <v>0</v>
      </c>
    </row>
    <row r="38" spans="1:19" x14ac:dyDescent="0.25">
      <c r="A38" s="177" t="s">
        <v>19</v>
      </c>
      <c r="B38" s="140"/>
      <c r="C38" s="140"/>
      <c r="D38" s="146">
        <v>0</v>
      </c>
      <c r="E38" s="146">
        <v>0</v>
      </c>
      <c r="F38" s="146">
        <v>0</v>
      </c>
      <c r="G38" s="146">
        <v>0</v>
      </c>
      <c r="H38" s="146">
        <v>0</v>
      </c>
      <c r="I38" s="146">
        <v>0</v>
      </c>
      <c r="J38" s="146">
        <v>0</v>
      </c>
      <c r="K38" s="146">
        <v>0</v>
      </c>
      <c r="L38" s="146">
        <v>0</v>
      </c>
      <c r="M38" s="146">
        <v>0</v>
      </c>
      <c r="N38" s="146">
        <v>0</v>
      </c>
      <c r="O38" s="146">
        <v>0</v>
      </c>
      <c r="P38" s="146">
        <v>0</v>
      </c>
      <c r="Q38" s="146">
        <v>0</v>
      </c>
      <c r="R38" s="146">
        <v>0</v>
      </c>
      <c r="S38" s="146">
        <v>0</v>
      </c>
    </row>
    <row r="39" spans="1:19" x14ac:dyDescent="0.25">
      <c r="A39" s="177" t="s">
        <v>24</v>
      </c>
      <c r="B39" s="140"/>
      <c r="C39" s="140"/>
      <c r="D39" s="146">
        <v>0</v>
      </c>
      <c r="E39" s="146">
        <v>0</v>
      </c>
      <c r="F39" s="146">
        <v>0</v>
      </c>
      <c r="G39" s="146">
        <v>0</v>
      </c>
      <c r="H39" s="146">
        <v>0</v>
      </c>
      <c r="I39" s="146">
        <v>0</v>
      </c>
      <c r="J39" s="146">
        <v>0</v>
      </c>
      <c r="K39" s="146">
        <v>0</v>
      </c>
      <c r="L39" s="146">
        <v>0</v>
      </c>
      <c r="M39" s="146">
        <v>0</v>
      </c>
      <c r="N39" s="146">
        <v>0</v>
      </c>
      <c r="O39" s="146">
        <v>0</v>
      </c>
      <c r="P39" s="146">
        <v>0</v>
      </c>
      <c r="Q39" s="146">
        <v>0</v>
      </c>
      <c r="R39" s="146">
        <v>0</v>
      </c>
      <c r="S39" s="146">
        <v>0</v>
      </c>
    </row>
    <row r="40" spans="1:19" x14ac:dyDescent="0.25">
      <c r="A40" s="180" t="s">
        <v>258</v>
      </c>
      <c r="B40" s="142"/>
      <c r="C40" s="142"/>
      <c r="D40" s="146">
        <v>0</v>
      </c>
      <c r="E40" s="146">
        <v>0</v>
      </c>
      <c r="F40" s="146">
        <v>0</v>
      </c>
      <c r="G40" s="146">
        <v>0</v>
      </c>
      <c r="H40" s="146">
        <v>0</v>
      </c>
      <c r="I40" s="146">
        <v>0</v>
      </c>
      <c r="J40" s="146">
        <v>0</v>
      </c>
      <c r="K40" s="146">
        <v>0</v>
      </c>
      <c r="L40" s="146">
        <v>0</v>
      </c>
      <c r="M40" s="146">
        <v>0</v>
      </c>
      <c r="N40" s="146">
        <v>0</v>
      </c>
      <c r="O40" s="146">
        <v>0</v>
      </c>
      <c r="P40" s="146">
        <v>0</v>
      </c>
      <c r="Q40" s="146">
        <v>0</v>
      </c>
      <c r="R40" s="146">
        <v>0</v>
      </c>
      <c r="S40" s="146">
        <v>0</v>
      </c>
    </row>
    <row r="41" spans="1:19" x14ac:dyDescent="0.25">
      <c r="A41" s="180" t="s">
        <v>259</v>
      </c>
      <c r="B41" s="142"/>
      <c r="C41" s="142"/>
      <c r="D41" s="146">
        <v>0</v>
      </c>
      <c r="E41" s="146">
        <v>0</v>
      </c>
      <c r="F41" s="146">
        <v>0</v>
      </c>
      <c r="G41" s="146">
        <v>0</v>
      </c>
      <c r="H41" s="146">
        <v>0</v>
      </c>
      <c r="I41" s="146">
        <v>0</v>
      </c>
      <c r="J41" s="146">
        <v>0</v>
      </c>
      <c r="K41" s="146">
        <v>0</v>
      </c>
      <c r="L41" s="146">
        <v>0</v>
      </c>
      <c r="M41" s="146">
        <v>0</v>
      </c>
      <c r="N41" s="146">
        <v>0</v>
      </c>
      <c r="O41" s="146">
        <v>0</v>
      </c>
      <c r="P41" s="146">
        <v>0</v>
      </c>
      <c r="Q41" s="146">
        <v>0</v>
      </c>
      <c r="R41" s="146">
        <v>0</v>
      </c>
      <c r="S41" s="146">
        <v>0</v>
      </c>
    </row>
    <row r="42" spans="1:19" x14ac:dyDescent="0.25">
      <c r="A42" s="177" t="s">
        <v>18</v>
      </c>
      <c r="B42" s="140"/>
      <c r="C42" s="140"/>
      <c r="D42" s="146">
        <v>0</v>
      </c>
      <c r="E42" s="146">
        <v>0</v>
      </c>
      <c r="F42" s="146">
        <v>0</v>
      </c>
      <c r="G42" s="146">
        <v>0</v>
      </c>
      <c r="H42" s="146">
        <v>0</v>
      </c>
      <c r="I42" s="146">
        <v>0</v>
      </c>
      <c r="J42" s="146">
        <v>0</v>
      </c>
      <c r="K42" s="146">
        <v>0</v>
      </c>
      <c r="L42" s="146">
        <v>0</v>
      </c>
      <c r="M42" s="146">
        <v>0</v>
      </c>
      <c r="N42" s="146">
        <v>0</v>
      </c>
      <c r="O42" s="146">
        <v>0</v>
      </c>
      <c r="P42" s="146">
        <v>0</v>
      </c>
      <c r="Q42" s="146">
        <v>0</v>
      </c>
      <c r="R42" s="146">
        <v>0</v>
      </c>
      <c r="S42" s="146">
        <v>0</v>
      </c>
    </row>
    <row r="43" spans="1:19" x14ac:dyDescent="0.25">
      <c r="A43" s="197" t="s">
        <v>7</v>
      </c>
      <c r="B43" s="195"/>
      <c r="C43" s="195"/>
      <c r="D43" s="196">
        <v>212.43881758848363</v>
      </c>
      <c r="E43" s="196">
        <v>209.94821693155711</v>
      </c>
      <c r="F43" s="196">
        <v>246.05636291630685</v>
      </c>
      <c r="G43" s="196">
        <v>272.88521227577769</v>
      </c>
      <c r="H43" s="196">
        <v>266.37252363934431</v>
      </c>
      <c r="I43" s="196">
        <v>197.52877180220963</v>
      </c>
      <c r="J43" s="196">
        <v>180.51861387097276</v>
      </c>
      <c r="K43" s="196">
        <v>176.82306641887124</v>
      </c>
      <c r="L43" s="196">
        <v>217.60521867727977</v>
      </c>
      <c r="M43" s="196">
        <v>160.5444275857447</v>
      </c>
      <c r="N43" s="196">
        <v>162.14578313253008</v>
      </c>
      <c r="O43" s="196">
        <v>165.29361598845975</v>
      </c>
      <c r="P43" s="196">
        <v>148.4584481316906</v>
      </c>
      <c r="Q43" s="196">
        <v>160.35798520702889</v>
      </c>
      <c r="R43" s="196">
        <v>170.91087034680749</v>
      </c>
      <c r="S43" s="196">
        <v>166.75128455699269</v>
      </c>
    </row>
    <row r="44" spans="1:19" x14ac:dyDescent="0.25">
      <c r="A44" s="198" t="s">
        <v>26</v>
      </c>
      <c r="B44" s="195"/>
      <c r="C44" s="195"/>
      <c r="D44" s="196">
        <v>102.5786188954938</v>
      </c>
      <c r="E44" s="196">
        <v>101.13746110097651</v>
      </c>
      <c r="F44" s="196">
        <v>122.15209055330813</v>
      </c>
      <c r="G44" s="196">
        <v>135.29298504588922</v>
      </c>
      <c r="H44" s="196">
        <v>131.91919949031217</v>
      </c>
      <c r="I44" s="196">
        <v>99.930587137078433</v>
      </c>
      <c r="J44" s="196">
        <v>87.095805385924521</v>
      </c>
      <c r="K44" s="196">
        <v>88.039793986882074</v>
      </c>
      <c r="L44" s="196">
        <v>103.11343532215042</v>
      </c>
      <c r="M44" s="196">
        <v>77.452578464860821</v>
      </c>
      <c r="N44" s="196">
        <v>78.5</v>
      </c>
      <c r="O44" s="196">
        <v>81.506491036188123</v>
      </c>
      <c r="P44" s="196">
        <v>66.319148146774012</v>
      </c>
      <c r="Q44" s="196">
        <v>77.497469935540337</v>
      </c>
      <c r="R44" s="196">
        <v>88.382932950878455</v>
      </c>
      <c r="S44" s="196">
        <v>86.223431152028738</v>
      </c>
    </row>
    <row r="45" spans="1:19" x14ac:dyDescent="0.25">
      <c r="A45" s="177" t="s">
        <v>25</v>
      </c>
      <c r="B45" s="140"/>
      <c r="C45" s="140"/>
      <c r="D45" s="146">
        <v>0</v>
      </c>
      <c r="E45" s="146">
        <v>0</v>
      </c>
      <c r="F45" s="146">
        <v>0</v>
      </c>
      <c r="G45" s="146">
        <v>0</v>
      </c>
      <c r="H45" s="146">
        <v>0</v>
      </c>
      <c r="I45" s="146">
        <v>0</v>
      </c>
      <c r="J45" s="146">
        <v>0</v>
      </c>
      <c r="K45" s="146">
        <v>0</v>
      </c>
      <c r="L45" s="146">
        <v>0</v>
      </c>
      <c r="M45" s="146">
        <v>0</v>
      </c>
      <c r="N45" s="146">
        <v>0</v>
      </c>
      <c r="O45" s="146">
        <v>0</v>
      </c>
      <c r="P45" s="146">
        <v>0</v>
      </c>
      <c r="Q45" s="146">
        <v>0</v>
      </c>
      <c r="R45" s="146">
        <v>0</v>
      </c>
      <c r="S45" s="146">
        <v>0</v>
      </c>
    </row>
    <row r="46" spans="1:19" x14ac:dyDescent="0.25">
      <c r="A46" s="177" t="s">
        <v>17</v>
      </c>
      <c r="B46" s="140"/>
      <c r="C46" s="140"/>
      <c r="D46" s="146">
        <v>102.5786188954938</v>
      </c>
      <c r="E46" s="146">
        <v>101.13746110097651</v>
      </c>
      <c r="F46" s="146">
        <v>122.15209055330813</v>
      </c>
      <c r="G46" s="146">
        <v>135.29298504588922</v>
      </c>
      <c r="H46" s="146">
        <v>131.91919949031217</v>
      </c>
      <c r="I46" s="146">
        <v>99.930587137078433</v>
      </c>
      <c r="J46" s="146">
        <v>87.095805385924521</v>
      </c>
      <c r="K46" s="146">
        <v>88.039793986882074</v>
      </c>
      <c r="L46" s="146">
        <v>103.11343532215042</v>
      </c>
      <c r="M46" s="146">
        <v>77.452578464860821</v>
      </c>
      <c r="N46" s="146">
        <v>78.5</v>
      </c>
      <c r="O46" s="146">
        <v>81.506491036188123</v>
      </c>
      <c r="P46" s="146">
        <v>66.319148146774012</v>
      </c>
      <c r="Q46" s="146">
        <v>77.497469935540337</v>
      </c>
      <c r="R46" s="146">
        <v>88.382932950878455</v>
      </c>
      <c r="S46" s="146">
        <v>86.223431152028738</v>
      </c>
    </row>
    <row r="47" spans="1:19" ht="22.5" x14ac:dyDescent="0.25">
      <c r="A47" s="198" t="s">
        <v>16</v>
      </c>
      <c r="B47" s="195"/>
      <c r="C47" s="195"/>
      <c r="D47" s="196">
        <v>109.86019869298984</v>
      </c>
      <c r="E47" s="196">
        <v>108.8107558305806</v>
      </c>
      <c r="F47" s="196">
        <v>123.90427236299874</v>
      </c>
      <c r="G47" s="196">
        <v>137.59222722988846</v>
      </c>
      <c r="H47" s="196">
        <v>134.45332414903214</v>
      </c>
      <c r="I47" s="196">
        <v>97.598184665131214</v>
      </c>
      <c r="J47" s="196">
        <v>93.422808485048236</v>
      </c>
      <c r="K47" s="196">
        <v>88.783272431989175</v>
      </c>
      <c r="L47" s="196">
        <v>114.49178335512936</v>
      </c>
      <c r="M47" s="196">
        <v>83.091849120883879</v>
      </c>
      <c r="N47" s="196">
        <v>83.645783132530099</v>
      </c>
      <c r="O47" s="196">
        <v>83.78712495227164</v>
      </c>
      <c r="P47" s="196">
        <v>82.139299984916576</v>
      </c>
      <c r="Q47" s="196">
        <v>82.860515271488538</v>
      </c>
      <c r="R47" s="196">
        <v>82.527937395929044</v>
      </c>
      <c r="S47" s="196">
        <v>80.527853404963949</v>
      </c>
    </row>
    <row r="48" spans="1:19" ht="22.5" x14ac:dyDescent="0.25">
      <c r="A48" s="197" t="s">
        <v>6</v>
      </c>
      <c r="B48" s="195"/>
      <c r="C48" s="195"/>
      <c r="D48" s="196">
        <v>798.6574467224716</v>
      </c>
      <c r="E48" s="196">
        <v>737.74010086919191</v>
      </c>
      <c r="F48" s="196">
        <v>744.11311257230966</v>
      </c>
      <c r="G48" s="196">
        <v>716.1286181888197</v>
      </c>
      <c r="H48" s="196">
        <v>638.35900510937051</v>
      </c>
      <c r="I48" s="196">
        <v>610.4741616601641</v>
      </c>
      <c r="J48" s="196">
        <v>609.11447036184245</v>
      </c>
      <c r="K48" s="196">
        <v>662.27935026632031</v>
      </c>
      <c r="L48" s="196">
        <v>548.77855915316252</v>
      </c>
      <c r="M48" s="196">
        <v>449.24571986253727</v>
      </c>
      <c r="N48" s="196">
        <v>489.2</v>
      </c>
      <c r="O48" s="196">
        <v>433.78192020543059</v>
      </c>
      <c r="P48" s="196">
        <v>378.34378362334434</v>
      </c>
      <c r="Q48" s="196">
        <v>515.03906784219691</v>
      </c>
      <c r="R48" s="196">
        <v>665.74040874865545</v>
      </c>
      <c r="S48" s="196">
        <v>590.48665236874683</v>
      </c>
    </row>
    <row r="49" spans="1:19" x14ac:dyDescent="0.25">
      <c r="A49" s="173" t="s">
        <v>15</v>
      </c>
      <c r="B49" s="140"/>
      <c r="C49" s="140"/>
      <c r="D49" s="146">
        <v>288.86080774521685</v>
      </c>
      <c r="E49" s="146">
        <v>241.93209909426415</v>
      </c>
      <c r="F49" s="146">
        <v>268.60417665701834</v>
      </c>
      <c r="G49" s="146">
        <v>277.79233570131606</v>
      </c>
      <c r="H49" s="146">
        <v>230.72031495679661</v>
      </c>
      <c r="I49" s="146">
        <v>197.22554402193796</v>
      </c>
      <c r="J49" s="146">
        <v>219.66214721798733</v>
      </c>
      <c r="K49" s="146">
        <v>279.99715704839724</v>
      </c>
      <c r="L49" s="146">
        <v>257.22240589975593</v>
      </c>
      <c r="M49" s="146">
        <v>204.72084117576151</v>
      </c>
      <c r="N49" s="146">
        <v>277.87400736481686</v>
      </c>
      <c r="O49" s="146">
        <v>247.83511721149935</v>
      </c>
      <c r="P49" s="146">
        <v>224.19245312912068</v>
      </c>
      <c r="Q49" s="146">
        <v>358.4122682544438</v>
      </c>
      <c r="R49" s="146">
        <v>500.51637042884221</v>
      </c>
      <c r="S49" s="146">
        <v>342.09344560734098</v>
      </c>
    </row>
    <row r="50" spans="1:19" x14ac:dyDescent="0.25">
      <c r="A50" s="173" t="s">
        <v>23</v>
      </c>
      <c r="B50" s="140"/>
      <c r="C50" s="140"/>
      <c r="D50" s="146">
        <v>415.76819134024879</v>
      </c>
      <c r="E50" s="146">
        <v>357.47283323360796</v>
      </c>
      <c r="F50" s="146">
        <v>395.41839387625231</v>
      </c>
      <c r="G50" s="146">
        <v>419.97664648316857</v>
      </c>
      <c r="H50" s="146">
        <v>319.30019255282826</v>
      </c>
      <c r="I50" s="146">
        <v>285.89099933425638</v>
      </c>
      <c r="J50" s="146">
        <v>269.03725215935066</v>
      </c>
      <c r="K50" s="146">
        <v>290.61135334816458</v>
      </c>
      <c r="L50" s="146">
        <v>263.00027412569722</v>
      </c>
      <c r="M50" s="146">
        <v>225.88758993739424</v>
      </c>
      <c r="N50" s="146">
        <v>189</v>
      </c>
      <c r="O50" s="146">
        <v>170.68391269199677</v>
      </c>
      <c r="P50" s="146">
        <v>140.35840166215263</v>
      </c>
      <c r="Q50" s="146">
        <v>99.863393329594118</v>
      </c>
      <c r="R50" s="146">
        <v>104.17540378396109</v>
      </c>
      <c r="S50" s="146">
        <v>76.736565367490897</v>
      </c>
    </row>
    <row r="51" spans="1:19" x14ac:dyDescent="0.25">
      <c r="A51" s="173" t="s">
        <v>14</v>
      </c>
      <c r="B51" s="140"/>
      <c r="C51" s="140"/>
      <c r="D51" s="146">
        <v>94.028447637005968</v>
      </c>
      <c r="E51" s="146">
        <v>138.33516854131983</v>
      </c>
      <c r="F51" s="146">
        <v>80.090542039039008</v>
      </c>
      <c r="G51" s="146">
        <v>18.359636004335073</v>
      </c>
      <c r="H51" s="146">
        <v>88.338497599745608</v>
      </c>
      <c r="I51" s="146">
        <v>127.35761830396979</v>
      </c>
      <c r="J51" s="146">
        <v>120.41507098450444</v>
      </c>
      <c r="K51" s="146">
        <v>91.670839869758481</v>
      </c>
      <c r="L51" s="146">
        <v>28.555879127709375</v>
      </c>
      <c r="M51" s="146">
        <v>18.637288749381526</v>
      </c>
      <c r="N51" s="146">
        <v>22.325992635183127</v>
      </c>
      <c r="O51" s="146">
        <v>15.262890301934476</v>
      </c>
      <c r="P51" s="146">
        <v>13.792928832071027</v>
      </c>
      <c r="Q51" s="146">
        <v>56.763406258158994</v>
      </c>
      <c r="R51" s="146">
        <v>61.048634535852159</v>
      </c>
      <c r="S51" s="146">
        <v>171.65664139391495</v>
      </c>
    </row>
    <row r="52" spans="1:19" x14ac:dyDescent="0.25">
      <c r="A52" s="197" t="s">
        <v>5</v>
      </c>
      <c r="B52" s="195"/>
      <c r="C52" s="195"/>
      <c r="D52" s="196">
        <v>134.92930028172049</v>
      </c>
      <c r="E52" s="196">
        <v>136.14658225131447</v>
      </c>
      <c r="F52" s="196">
        <v>153.77722726613871</v>
      </c>
      <c r="G52" s="196">
        <v>165.45792952955523</v>
      </c>
      <c r="H52" s="196">
        <v>151.65711002011267</v>
      </c>
      <c r="I52" s="196">
        <v>137.26992029488497</v>
      </c>
      <c r="J52" s="196">
        <v>118.57487680893425</v>
      </c>
      <c r="K52" s="196">
        <v>106.74825020909449</v>
      </c>
      <c r="L52" s="196">
        <v>94.573365525530619</v>
      </c>
      <c r="M52" s="196">
        <v>91.987914905987537</v>
      </c>
      <c r="N52" s="196">
        <v>81.2</v>
      </c>
      <c r="O52" s="196">
        <v>71.710495030671936</v>
      </c>
      <c r="P52" s="196">
        <v>67.246688680295321</v>
      </c>
      <c r="Q52" s="196">
        <v>59.353944621219718</v>
      </c>
      <c r="R52" s="196">
        <v>65.794191466475439</v>
      </c>
      <c r="S52" s="196">
        <v>60.59179438893829</v>
      </c>
    </row>
    <row r="53" spans="1:19" x14ac:dyDescent="0.25">
      <c r="A53" s="198" t="s">
        <v>27</v>
      </c>
      <c r="B53" s="195"/>
      <c r="C53" s="195"/>
      <c r="D53" s="196">
        <v>0</v>
      </c>
      <c r="E53" s="196">
        <v>0</v>
      </c>
      <c r="F53" s="196">
        <v>0</v>
      </c>
      <c r="G53" s="196">
        <v>0</v>
      </c>
      <c r="H53" s="196">
        <v>0</v>
      </c>
      <c r="I53" s="196">
        <v>0</v>
      </c>
      <c r="J53" s="196">
        <v>0</v>
      </c>
      <c r="K53" s="196">
        <v>0</v>
      </c>
      <c r="L53" s="196">
        <v>0</v>
      </c>
      <c r="M53" s="196">
        <v>0</v>
      </c>
      <c r="N53" s="196">
        <v>0</v>
      </c>
      <c r="O53" s="196">
        <v>0</v>
      </c>
      <c r="P53" s="196">
        <v>0</v>
      </c>
      <c r="Q53" s="196">
        <v>0</v>
      </c>
      <c r="R53" s="196">
        <v>0</v>
      </c>
      <c r="S53" s="196">
        <v>0</v>
      </c>
    </row>
    <row r="54" spans="1:19" x14ac:dyDescent="0.25">
      <c r="A54" s="177" t="s">
        <v>13</v>
      </c>
      <c r="B54" s="140"/>
      <c r="C54" s="140"/>
      <c r="D54" s="146">
        <v>0</v>
      </c>
      <c r="E54" s="146">
        <v>0</v>
      </c>
      <c r="F54" s="146">
        <v>0</v>
      </c>
      <c r="G54" s="146">
        <v>0</v>
      </c>
      <c r="H54" s="146">
        <v>0</v>
      </c>
      <c r="I54" s="146">
        <v>0</v>
      </c>
      <c r="J54" s="146">
        <v>0</v>
      </c>
      <c r="K54" s="146">
        <v>0</v>
      </c>
      <c r="L54" s="146">
        <v>0</v>
      </c>
      <c r="M54" s="146">
        <v>0</v>
      </c>
      <c r="N54" s="146">
        <v>0</v>
      </c>
      <c r="O54" s="146">
        <v>0</v>
      </c>
      <c r="P54" s="146">
        <v>0</v>
      </c>
      <c r="Q54" s="146">
        <v>0</v>
      </c>
      <c r="R54" s="146">
        <v>0</v>
      </c>
      <c r="S54" s="146">
        <v>0</v>
      </c>
    </row>
    <row r="55" spans="1:19" x14ac:dyDescent="0.25">
      <c r="A55" s="177" t="s">
        <v>22</v>
      </c>
      <c r="B55" s="140"/>
      <c r="C55" s="140"/>
      <c r="D55" s="146">
        <v>0</v>
      </c>
      <c r="E55" s="146">
        <v>0</v>
      </c>
      <c r="F55" s="146">
        <v>0</v>
      </c>
      <c r="G55" s="146">
        <v>0</v>
      </c>
      <c r="H55" s="146">
        <v>0</v>
      </c>
      <c r="I55" s="146">
        <v>0</v>
      </c>
      <c r="J55" s="146">
        <v>0</v>
      </c>
      <c r="K55" s="146">
        <v>0</v>
      </c>
      <c r="L55" s="146">
        <v>0</v>
      </c>
      <c r="M55" s="146">
        <v>0</v>
      </c>
      <c r="N55" s="146">
        <v>0</v>
      </c>
      <c r="O55" s="146">
        <v>0</v>
      </c>
      <c r="P55" s="146">
        <v>0</v>
      </c>
      <c r="Q55" s="146">
        <v>0</v>
      </c>
      <c r="R55" s="146">
        <v>0</v>
      </c>
      <c r="S55" s="146">
        <v>0</v>
      </c>
    </row>
    <row r="56" spans="1:19" ht="22.5" x14ac:dyDescent="0.25">
      <c r="A56" s="198" t="s">
        <v>21</v>
      </c>
      <c r="B56" s="195"/>
      <c r="C56" s="195"/>
      <c r="D56" s="196">
        <v>134.92930028172049</v>
      </c>
      <c r="E56" s="196">
        <v>136.14658225131447</v>
      </c>
      <c r="F56" s="196">
        <v>153.77722726613871</v>
      </c>
      <c r="G56" s="196">
        <v>165.45792952955523</v>
      </c>
      <c r="H56" s="196">
        <v>151.65711002011267</v>
      </c>
      <c r="I56" s="196">
        <v>137.26992029488497</v>
      </c>
      <c r="J56" s="196">
        <v>118.57487680893425</v>
      </c>
      <c r="K56" s="196">
        <v>106.74825020909449</v>
      </c>
      <c r="L56" s="196">
        <v>94.573365525530619</v>
      </c>
      <c r="M56" s="196">
        <v>91.987914905987537</v>
      </c>
      <c r="N56" s="196">
        <v>81.2</v>
      </c>
      <c r="O56" s="196">
        <v>71.710495030671936</v>
      </c>
      <c r="P56" s="196">
        <v>67.246688680295321</v>
      </c>
      <c r="Q56" s="196">
        <v>59.353944621219718</v>
      </c>
      <c r="R56" s="196">
        <v>65.794191466475439</v>
      </c>
      <c r="S56" s="196">
        <v>60.59179438893829</v>
      </c>
    </row>
    <row r="57" spans="1:19" ht="22.5" x14ac:dyDescent="0.25">
      <c r="A57" s="197" t="s">
        <v>4</v>
      </c>
      <c r="B57" s="195"/>
      <c r="C57" s="195"/>
      <c r="D57" s="196">
        <v>262.84928626309193</v>
      </c>
      <c r="E57" s="196">
        <v>262.90374503702111</v>
      </c>
      <c r="F57" s="196">
        <v>270.26314749173133</v>
      </c>
      <c r="G57" s="196">
        <v>285.34753866889162</v>
      </c>
      <c r="H57" s="196">
        <v>294.56957613461753</v>
      </c>
      <c r="I57" s="196">
        <v>307.09207975298597</v>
      </c>
      <c r="J57" s="196">
        <v>270.63102746354326</v>
      </c>
      <c r="K57" s="196">
        <v>279.85649513580142</v>
      </c>
      <c r="L57" s="196">
        <v>241.0197475934927</v>
      </c>
      <c r="M57" s="196">
        <v>283.23141293852592</v>
      </c>
      <c r="N57" s="196">
        <v>284.10000000000002</v>
      </c>
      <c r="O57" s="196">
        <v>237.38646630843121</v>
      </c>
      <c r="P57" s="196">
        <v>239.67647386190774</v>
      </c>
      <c r="Q57" s="196">
        <v>239.96863631804962</v>
      </c>
      <c r="R57" s="196">
        <v>240.31911079239873</v>
      </c>
      <c r="S57" s="196">
        <v>243.58773168732887</v>
      </c>
    </row>
    <row r="58" spans="1:19" x14ac:dyDescent="0.25">
      <c r="A58" s="197" t="s">
        <v>3</v>
      </c>
      <c r="B58" s="195"/>
      <c r="C58" s="195"/>
      <c r="D58" s="196">
        <v>13.749039589146346</v>
      </c>
      <c r="E58" s="196">
        <v>13.949994634617447</v>
      </c>
      <c r="F58" s="196">
        <v>13.83599731186338</v>
      </c>
      <c r="G58" s="196">
        <v>21.436364803286054</v>
      </c>
      <c r="H58" s="196">
        <v>25.609314294994313</v>
      </c>
      <c r="I58" s="196">
        <v>29.20127336700256</v>
      </c>
      <c r="J58" s="196">
        <v>30.255503275825632</v>
      </c>
      <c r="K58" s="196">
        <v>55.905269181670121</v>
      </c>
      <c r="L58" s="196">
        <v>50.818686937910535</v>
      </c>
      <c r="M58" s="196">
        <v>25.644486435416386</v>
      </c>
      <c r="N58" s="196">
        <v>32.200000000000003</v>
      </c>
      <c r="O58" s="196">
        <v>34.618859669979557</v>
      </c>
      <c r="P58" s="196">
        <v>35.710310540570624</v>
      </c>
      <c r="Q58" s="196">
        <v>36.742918098850296</v>
      </c>
      <c r="R58" s="196">
        <v>41.502330584438866</v>
      </c>
      <c r="S58" s="196">
        <v>47.078516503635505</v>
      </c>
    </row>
    <row r="59" spans="1:19" x14ac:dyDescent="0.25">
      <c r="A59" s="197" t="s">
        <v>2</v>
      </c>
      <c r="B59" s="195"/>
      <c r="C59" s="195"/>
      <c r="D59" s="196">
        <v>369.19947483471753</v>
      </c>
      <c r="E59" s="196">
        <v>379.03665268964642</v>
      </c>
      <c r="F59" s="196">
        <v>348.49620728490817</v>
      </c>
      <c r="G59" s="196">
        <v>329.13006273866262</v>
      </c>
      <c r="H59" s="196">
        <v>342.62946264405707</v>
      </c>
      <c r="I59" s="196">
        <v>347.4818794819281</v>
      </c>
      <c r="J59" s="196">
        <v>395.00334917726934</v>
      </c>
      <c r="K59" s="196">
        <v>397.52653960305082</v>
      </c>
      <c r="L59" s="196">
        <v>290.58165070182559</v>
      </c>
      <c r="M59" s="196">
        <v>286.52099181062368</v>
      </c>
      <c r="N59" s="196">
        <v>333.75421686746978</v>
      </c>
      <c r="O59" s="196">
        <v>331.25876405814228</v>
      </c>
      <c r="P59" s="196">
        <v>342.58151031449358</v>
      </c>
      <c r="Q59" s="196">
        <v>357.96332842067329</v>
      </c>
      <c r="R59" s="196">
        <v>332.31609272239291</v>
      </c>
      <c r="S59" s="196">
        <v>364.10258024048244</v>
      </c>
    </row>
    <row r="60" spans="1:19" x14ac:dyDescent="0.25">
      <c r="A60" s="197" t="s">
        <v>1</v>
      </c>
      <c r="B60" s="195"/>
      <c r="C60" s="195"/>
      <c r="D60" s="196">
        <v>214.45805868952783</v>
      </c>
      <c r="E60" s="196">
        <v>211.39607253997207</v>
      </c>
      <c r="F60" s="196">
        <v>215.05092964724795</v>
      </c>
      <c r="G60" s="196">
        <v>226.17290289455104</v>
      </c>
      <c r="H60" s="196">
        <v>257.96699521543053</v>
      </c>
      <c r="I60" s="196">
        <v>233.01180018669663</v>
      </c>
      <c r="J60" s="196">
        <v>210.67618825152113</v>
      </c>
      <c r="K60" s="196">
        <v>216.0276444953119</v>
      </c>
      <c r="L60" s="196">
        <v>134.95418937868357</v>
      </c>
      <c r="M60" s="196">
        <v>111.7144429332309</v>
      </c>
      <c r="N60" s="196">
        <v>171.4</v>
      </c>
      <c r="O60" s="196">
        <v>161.11084692567408</v>
      </c>
      <c r="P60" s="196">
        <v>128.37160983934999</v>
      </c>
      <c r="Q60" s="196">
        <v>129.73988202149872</v>
      </c>
      <c r="R60" s="196">
        <v>122.53495876658299</v>
      </c>
      <c r="S60" s="196">
        <v>163.20552387926978</v>
      </c>
    </row>
    <row r="61" spans="1:19" ht="11.25" customHeight="1" x14ac:dyDescent="0.25">
      <c r="A61" s="197" t="s">
        <v>0</v>
      </c>
      <c r="B61" s="195"/>
      <c r="C61" s="195"/>
      <c r="D61" s="196">
        <v>50.682734171755158</v>
      </c>
      <c r="E61" s="196">
        <v>45.20334799871231</v>
      </c>
      <c r="F61" s="196">
        <v>51.917932770230209</v>
      </c>
      <c r="G61" s="196">
        <v>49.547525832745009</v>
      </c>
      <c r="H61" s="196">
        <v>60.338042948693918</v>
      </c>
      <c r="I61" s="196">
        <v>53.615452739414536</v>
      </c>
      <c r="J61" s="196">
        <v>46.27312265714508</v>
      </c>
      <c r="K61" s="196">
        <v>45.890742615662283</v>
      </c>
      <c r="L61" s="196">
        <v>39.959092011344588</v>
      </c>
      <c r="M61" s="196">
        <v>34.677159795259406</v>
      </c>
      <c r="N61" s="196">
        <v>48.3</v>
      </c>
      <c r="O61" s="196">
        <v>42.893147558134004</v>
      </c>
      <c r="P61" s="196">
        <v>40.255259154825069</v>
      </c>
      <c r="Q61" s="196">
        <v>36.925265086933926</v>
      </c>
      <c r="R61" s="196">
        <v>35.227680172104691</v>
      </c>
      <c r="S61" s="196">
        <v>34.960157625847849</v>
      </c>
    </row>
    <row r="62" spans="1:19" ht="11.25" customHeight="1" x14ac:dyDescent="0.25">
      <c r="A62" s="201" t="s">
        <v>248</v>
      </c>
      <c r="B62" s="202"/>
      <c r="C62" s="202"/>
      <c r="D62" s="203">
        <v>42.745309084600919</v>
      </c>
      <c r="E62" s="203">
        <v>47.943250791057388</v>
      </c>
      <c r="F62" s="203">
        <v>40.237339121235337</v>
      </c>
      <c r="G62" s="203">
        <v>33.581853950116241</v>
      </c>
      <c r="H62" s="203">
        <v>38.903001180069879</v>
      </c>
      <c r="I62" s="203">
        <v>57.659076270040771</v>
      </c>
      <c r="J62" s="203">
        <v>57.231507022099123</v>
      </c>
      <c r="K62" s="203">
        <v>71.856942425224517</v>
      </c>
      <c r="L62" s="203">
        <v>54.828492426765365</v>
      </c>
      <c r="M62" s="203">
        <v>25.381105691747344</v>
      </c>
      <c r="N62" s="203">
        <v>23.494297082228119</v>
      </c>
      <c r="O62" s="203">
        <v>24.865840127402716</v>
      </c>
      <c r="P62" s="203">
        <v>26.789364253970191</v>
      </c>
      <c r="Q62" s="203">
        <v>26.135860777067723</v>
      </c>
      <c r="R62" s="203">
        <v>29.763058445127427</v>
      </c>
      <c r="S62" s="203">
        <v>33.529951523581225</v>
      </c>
    </row>
    <row r="63" spans="1:19" ht="11.25" customHeight="1" x14ac:dyDescent="0.25">
      <c r="A63" s="174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</row>
    <row r="64" spans="1:19" ht="11.25" customHeight="1" x14ac:dyDescent="0.25">
      <c r="A64" s="188" t="s">
        <v>260</v>
      </c>
      <c r="B64" s="182"/>
      <c r="C64" s="182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</row>
    <row r="65" spans="1:19" x14ac:dyDescent="0.25">
      <c r="A65" s="207" t="s">
        <v>155</v>
      </c>
      <c r="B65" s="139"/>
      <c r="C65" s="139"/>
      <c r="D65" s="205">
        <f t="shared" ref="D65:D76" si="19">D23/D$23</f>
        <v>1</v>
      </c>
      <c r="E65" s="205">
        <f t="shared" ref="E65:S65" si="20">E23/E$23</f>
        <v>1</v>
      </c>
      <c r="F65" s="205">
        <f t="shared" si="20"/>
        <v>1</v>
      </c>
      <c r="G65" s="205">
        <f t="shared" si="20"/>
        <v>1</v>
      </c>
      <c r="H65" s="205">
        <f t="shared" si="20"/>
        <v>1</v>
      </c>
      <c r="I65" s="205">
        <f t="shared" si="20"/>
        <v>1</v>
      </c>
      <c r="J65" s="205">
        <f t="shared" si="20"/>
        <v>1</v>
      </c>
      <c r="K65" s="205">
        <f t="shared" si="20"/>
        <v>1</v>
      </c>
      <c r="L65" s="205">
        <f t="shared" si="20"/>
        <v>1</v>
      </c>
      <c r="M65" s="205">
        <f t="shared" si="20"/>
        <v>1</v>
      </c>
      <c r="N65" s="205">
        <f t="shared" si="20"/>
        <v>1</v>
      </c>
      <c r="O65" s="205">
        <f t="shared" si="20"/>
        <v>1</v>
      </c>
      <c r="P65" s="205">
        <f t="shared" si="20"/>
        <v>1</v>
      </c>
      <c r="Q65" s="205">
        <f t="shared" si="20"/>
        <v>1</v>
      </c>
      <c r="R65" s="205">
        <f t="shared" si="20"/>
        <v>1</v>
      </c>
      <c r="S65" s="205">
        <f t="shared" si="20"/>
        <v>1</v>
      </c>
    </row>
    <row r="66" spans="1:19" ht="22.5" x14ac:dyDescent="0.25">
      <c r="A66" s="194" t="s">
        <v>46</v>
      </c>
      <c r="B66" s="195"/>
      <c r="C66" s="195"/>
      <c r="D66" s="209">
        <f t="shared" si="19"/>
        <v>6.9740147627962018E-3</v>
      </c>
      <c r="E66" s="209">
        <f t="shared" ref="E66:S66" si="21">E24/E$23</f>
        <v>6.6344626600634395E-3</v>
      </c>
      <c r="F66" s="209">
        <f t="shared" si="21"/>
        <v>8.0174991791713626E-3</v>
      </c>
      <c r="G66" s="209">
        <f t="shared" si="21"/>
        <v>5.6190313778990454E-3</v>
      </c>
      <c r="H66" s="209">
        <f t="shared" si="21"/>
        <v>6.2316331870697636E-3</v>
      </c>
      <c r="I66" s="209">
        <f t="shared" si="21"/>
        <v>4.0010199413533726E-3</v>
      </c>
      <c r="J66" s="209">
        <f t="shared" si="21"/>
        <v>3.7872170711528764E-3</v>
      </c>
      <c r="K66" s="209">
        <f t="shared" si="21"/>
        <v>4.5679253504830883E-3</v>
      </c>
      <c r="L66" s="209">
        <f t="shared" si="21"/>
        <v>3.4821710503233649E-3</v>
      </c>
      <c r="M66" s="209">
        <f t="shared" si="21"/>
        <v>2.8278170278647112E-3</v>
      </c>
      <c r="N66" s="209">
        <f t="shared" si="21"/>
        <v>2.7478609300111796E-3</v>
      </c>
      <c r="O66" s="209">
        <f t="shared" si="21"/>
        <v>2.811120576163556E-3</v>
      </c>
      <c r="P66" s="209">
        <f t="shared" si="21"/>
        <v>4.0242317145004368E-3</v>
      </c>
      <c r="Q66" s="209">
        <f t="shared" si="21"/>
        <v>3.1015666764593985E-3</v>
      </c>
      <c r="R66" s="209">
        <f t="shared" si="21"/>
        <v>2.9749151386386737E-3</v>
      </c>
      <c r="S66" s="209">
        <f t="shared" si="21"/>
        <v>2.5428254180828794E-3</v>
      </c>
    </row>
    <row r="67" spans="1:19" x14ac:dyDescent="0.25">
      <c r="A67" s="194" t="s">
        <v>69</v>
      </c>
      <c r="B67" s="195"/>
      <c r="C67" s="195"/>
      <c r="D67" s="209">
        <f t="shared" si="19"/>
        <v>1.3530946584284702E-3</v>
      </c>
      <c r="E67" s="209">
        <f t="shared" ref="E67:S67" si="22">E25/E$23</f>
        <v>1.0916877117194783E-3</v>
      </c>
      <c r="F67" s="209">
        <f t="shared" si="22"/>
        <v>1.2867043508354703E-3</v>
      </c>
      <c r="G67" s="209">
        <f t="shared" si="22"/>
        <v>1.2619372442019101E-3</v>
      </c>
      <c r="H67" s="209">
        <f t="shared" si="22"/>
        <v>1.191578438871221E-3</v>
      </c>
      <c r="I67" s="209">
        <f t="shared" si="22"/>
        <v>1.0799379035705446E-3</v>
      </c>
      <c r="J67" s="209">
        <f t="shared" si="22"/>
        <v>1.0679358842937616E-3</v>
      </c>
      <c r="K67" s="209">
        <f t="shared" si="22"/>
        <v>1.0848822707397333E-3</v>
      </c>
      <c r="L67" s="209">
        <f t="shared" si="22"/>
        <v>9.180534926965042E-4</v>
      </c>
      <c r="M67" s="209">
        <f t="shared" si="22"/>
        <v>9.4159969337651007E-4</v>
      </c>
      <c r="N67" s="209">
        <f t="shared" si="22"/>
        <v>8.3847115991277695E-4</v>
      </c>
      <c r="O67" s="209">
        <f t="shared" si="22"/>
        <v>8.5443609798910661E-4</v>
      </c>
      <c r="P67" s="209">
        <f t="shared" si="22"/>
        <v>7.5660634127516085E-4</v>
      </c>
      <c r="Q67" s="209">
        <f t="shared" si="22"/>
        <v>6.959260632738867E-4</v>
      </c>
      <c r="R67" s="209">
        <f t="shared" si="22"/>
        <v>6.2594368301673443E-4</v>
      </c>
      <c r="S67" s="209">
        <f t="shared" si="22"/>
        <v>5.3611235897914041E-4</v>
      </c>
    </row>
    <row r="68" spans="1:19" x14ac:dyDescent="0.25">
      <c r="A68" s="194" t="s">
        <v>159</v>
      </c>
      <c r="B68" s="195"/>
      <c r="C68" s="195"/>
      <c r="D68" s="209">
        <f t="shared" si="19"/>
        <v>0.81399015187393464</v>
      </c>
      <c r="E68" s="209">
        <f t="shared" ref="E68:S68" si="23">E26/E$23</f>
        <v>0.81817811600331014</v>
      </c>
      <c r="F68" s="209">
        <f t="shared" si="23"/>
        <v>0.82136391928877572</v>
      </c>
      <c r="G68" s="209">
        <f t="shared" si="23"/>
        <v>0.82078095398534123</v>
      </c>
      <c r="H68" s="209">
        <f t="shared" si="23"/>
        <v>0.82448607288697573</v>
      </c>
      <c r="I68" s="209">
        <f t="shared" si="23"/>
        <v>0.83753013810644439</v>
      </c>
      <c r="J68" s="209">
        <f t="shared" si="23"/>
        <v>0.85044442293135436</v>
      </c>
      <c r="K68" s="209">
        <f t="shared" si="23"/>
        <v>0.83565100550125604</v>
      </c>
      <c r="L68" s="209">
        <f t="shared" si="23"/>
        <v>0.85389490976727012</v>
      </c>
      <c r="M68" s="209">
        <f t="shared" si="23"/>
        <v>0.8759881117132855</v>
      </c>
      <c r="N68" s="209">
        <f t="shared" si="23"/>
        <v>0.87776323851648086</v>
      </c>
      <c r="O68" s="209">
        <f t="shared" si="23"/>
        <v>0.87968855190887818</v>
      </c>
      <c r="P68" s="209">
        <f t="shared" si="23"/>
        <v>0.8836658808779303</v>
      </c>
      <c r="Q68" s="209">
        <f t="shared" si="23"/>
        <v>0.88235559959306631</v>
      </c>
      <c r="R68" s="209">
        <f t="shared" si="23"/>
        <v>0.87792743836470799</v>
      </c>
      <c r="S68" s="209">
        <f t="shared" si="23"/>
        <v>0.87936074375531692</v>
      </c>
    </row>
    <row r="69" spans="1:19" x14ac:dyDescent="0.25">
      <c r="A69" s="179" t="s">
        <v>161</v>
      </c>
      <c r="B69" s="172"/>
      <c r="C69" s="172"/>
      <c r="D69" s="206">
        <f t="shared" si="19"/>
        <v>0.22389594265594537</v>
      </c>
      <c r="E69" s="206">
        <f t="shared" ref="E69:S69" si="24">E27/E$23</f>
        <v>0.23434740033078605</v>
      </c>
      <c r="F69" s="206">
        <f t="shared" si="24"/>
        <v>0.23911403750077648</v>
      </c>
      <c r="G69" s="206">
        <f t="shared" si="24"/>
        <v>0.24299539563437925</v>
      </c>
      <c r="H69" s="206">
        <f t="shared" si="24"/>
        <v>0.24158045167263795</v>
      </c>
      <c r="I69" s="206">
        <f t="shared" si="24"/>
        <v>0.23740259935053737</v>
      </c>
      <c r="J69" s="206">
        <f t="shared" si="24"/>
        <v>0.21954322668257586</v>
      </c>
      <c r="K69" s="206">
        <f t="shared" si="24"/>
        <v>0.21200883532929629</v>
      </c>
      <c r="L69" s="206">
        <f t="shared" si="24"/>
        <v>0.21675710760522524</v>
      </c>
      <c r="M69" s="206">
        <f t="shared" si="24"/>
        <v>0.23118385035807948</v>
      </c>
      <c r="N69" s="206">
        <f t="shared" si="24"/>
        <v>0.22554044032188439</v>
      </c>
      <c r="O69" s="206">
        <f t="shared" si="24"/>
        <v>0.22084978961769794</v>
      </c>
      <c r="P69" s="206">
        <f t="shared" si="24"/>
        <v>0.22903337192533466</v>
      </c>
      <c r="Q69" s="206">
        <f t="shared" si="24"/>
        <v>0.23069587790230064</v>
      </c>
      <c r="R69" s="206">
        <f t="shared" si="24"/>
        <v>0.22637623478048224</v>
      </c>
      <c r="S69" s="206">
        <f t="shared" si="24"/>
        <v>0.22301002720823196</v>
      </c>
    </row>
    <row r="70" spans="1:19" x14ac:dyDescent="0.25">
      <c r="A70" s="179" t="s">
        <v>163</v>
      </c>
      <c r="B70" s="141"/>
      <c r="C70" s="141"/>
      <c r="D70" s="206">
        <f t="shared" si="19"/>
        <v>0.4933654713522217</v>
      </c>
      <c r="E70" s="206">
        <f t="shared" ref="E70:S70" si="25">E28/E$23</f>
        <v>0.48292422375381272</v>
      </c>
      <c r="F70" s="206">
        <f t="shared" si="25"/>
        <v>0.48270048184859482</v>
      </c>
      <c r="G70" s="206">
        <f t="shared" si="25"/>
        <v>0.48018843792633004</v>
      </c>
      <c r="H70" s="206">
        <f t="shared" si="25"/>
        <v>0.4886316975967151</v>
      </c>
      <c r="I70" s="206">
        <f t="shared" si="25"/>
        <v>0.51048064736277676</v>
      </c>
      <c r="J70" s="206">
        <f t="shared" si="25"/>
        <v>0.53844074768696304</v>
      </c>
      <c r="K70" s="206">
        <f t="shared" si="25"/>
        <v>0.53612417544439606</v>
      </c>
      <c r="L70" s="206">
        <f t="shared" si="25"/>
        <v>0.52641596594430851</v>
      </c>
      <c r="M70" s="206">
        <f t="shared" si="25"/>
        <v>0.54007985489707289</v>
      </c>
      <c r="N70" s="206">
        <f t="shared" si="25"/>
        <v>0.53964059196617331</v>
      </c>
      <c r="O70" s="206">
        <f t="shared" si="25"/>
        <v>0.52643331010093175</v>
      </c>
      <c r="P70" s="206">
        <f t="shared" si="25"/>
        <v>0.53106656104645256</v>
      </c>
      <c r="Q70" s="206">
        <f t="shared" si="25"/>
        <v>0.5195437229395532</v>
      </c>
      <c r="R70" s="206">
        <f t="shared" si="25"/>
        <v>0.52653081370435273</v>
      </c>
      <c r="S70" s="206">
        <f t="shared" si="25"/>
        <v>0.54004526229244187</v>
      </c>
    </row>
    <row r="71" spans="1:19" x14ac:dyDescent="0.25">
      <c r="A71" s="179" t="s">
        <v>165</v>
      </c>
      <c r="B71" s="141"/>
      <c r="C71" s="141"/>
      <c r="D71" s="206">
        <f t="shared" si="19"/>
        <v>9.6728737865767633E-2</v>
      </c>
      <c r="E71" s="206">
        <f t="shared" ref="E71:S71" si="26">E29/E$23</f>
        <v>0.1009064919187115</v>
      </c>
      <c r="F71" s="206">
        <f t="shared" si="26"/>
        <v>9.954939993940444E-2</v>
      </c>
      <c r="G71" s="206">
        <f t="shared" si="26"/>
        <v>9.759712042463177E-2</v>
      </c>
      <c r="H71" s="206">
        <f t="shared" si="26"/>
        <v>9.4273923617622796E-2</v>
      </c>
      <c r="I71" s="206">
        <f t="shared" si="26"/>
        <v>8.9646891393130271E-2</v>
      </c>
      <c r="J71" s="206">
        <f t="shared" si="26"/>
        <v>9.2460448561815539E-2</v>
      </c>
      <c r="K71" s="206">
        <f t="shared" si="26"/>
        <v>8.7517994727563775E-2</v>
      </c>
      <c r="L71" s="206">
        <f t="shared" si="26"/>
        <v>0.11072183621773639</v>
      </c>
      <c r="M71" s="206">
        <f t="shared" si="26"/>
        <v>0.10472440645813288</v>
      </c>
      <c r="N71" s="206">
        <f t="shared" si="26"/>
        <v>0.11258220622842323</v>
      </c>
      <c r="O71" s="206">
        <f t="shared" si="26"/>
        <v>0.13240545219024843</v>
      </c>
      <c r="P71" s="206">
        <f t="shared" si="26"/>
        <v>0.12356594790614309</v>
      </c>
      <c r="Q71" s="206">
        <f t="shared" si="26"/>
        <v>0.13211599875121244</v>
      </c>
      <c r="R71" s="206">
        <f t="shared" si="26"/>
        <v>0.12502038987987299</v>
      </c>
      <c r="S71" s="206">
        <f t="shared" si="26"/>
        <v>0.11630545425464316</v>
      </c>
    </row>
    <row r="72" spans="1:19" x14ac:dyDescent="0.25">
      <c r="A72" s="194" t="s">
        <v>167</v>
      </c>
      <c r="B72" s="195"/>
      <c r="C72" s="195"/>
      <c r="D72" s="209">
        <f t="shared" si="19"/>
        <v>9.9517929716674575E-3</v>
      </c>
      <c r="E72" s="209">
        <f t="shared" ref="E72:S72" si="27">E30/E$23</f>
        <v>1.0757575047673487E-2</v>
      </c>
      <c r="F72" s="209">
        <f t="shared" si="27"/>
        <v>1.0763947431471901E-2</v>
      </c>
      <c r="G72" s="209">
        <f t="shared" si="27"/>
        <v>1.2205832196452934E-2</v>
      </c>
      <c r="H72" s="209">
        <f t="shared" si="27"/>
        <v>1.1899681977376113E-2</v>
      </c>
      <c r="I72" s="209">
        <f t="shared" si="27"/>
        <v>1.13730960469773E-2</v>
      </c>
      <c r="J72" s="209">
        <f t="shared" si="27"/>
        <v>1.0798018385636923E-2</v>
      </c>
      <c r="K72" s="209">
        <f t="shared" si="27"/>
        <v>1.0392030172349026E-2</v>
      </c>
      <c r="L72" s="209">
        <f t="shared" si="27"/>
        <v>8.9875682692645027E-3</v>
      </c>
      <c r="M72" s="209">
        <f t="shared" si="27"/>
        <v>1.0387776104493422E-2</v>
      </c>
      <c r="N72" s="209">
        <f t="shared" si="27"/>
        <v>8.3127635788052198E-3</v>
      </c>
      <c r="O72" s="209">
        <f t="shared" si="27"/>
        <v>7.8448075582746059E-3</v>
      </c>
      <c r="P72" s="209">
        <f t="shared" si="27"/>
        <v>7.5254402534885127E-3</v>
      </c>
      <c r="Q72" s="209">
        <f t="shared" si="27"/>
        <v>8.8592110269364328E-3</v>
      </c>
      <c r="R72" s="209">
        <f t="shared" si="27"/>
        <v>9.8939485380064481E-3</v>
      </c>
      <c r="S72" s="209">
        <f t="shared" si="27"/>
        <v>1.0446774425957163E-2</v>
      </c>
    </row>
    <row r="73" spans="1:19" x14ac:dyDescent="0.25">
      <c r="A73" s="194" t="s">
        <v>50</v>
      </c>
      <c r="B73" s="195"/>
      <c r="C73" s="195"/>
      <c r="D73" s="209">
        <f t="shared" si="19"/>
        <v>6.0132690572955567E-2</v>
      </c>
      <c r="E73" s="209">
        <f t="shared" ref="E73:S73" si="28">E31/E$23</f>
        <v>6.1874797944066223E-2</v>
      </c>
      <c r="F73" s="209">
        <f t="shared" si="28"/>
        <v>6.345670905396171E-2</v>
      </c>
      <c r="G73" s="209">
        <f t="shared" si="28"/>
        <v>6.230388813096862E-2</v>
      </c>
      <c r="H73" s="209">
        <f t="shared" si="28"/>
        <v>6.1527313715228855E-2</v>
      </c>
      <c r="I73" s="209">
        <f t="shared" si="28"/>
        <v>5.7270456948725457E-2</v>
      </c>
      <c r="J73" s="209">
        <f t="shared" si="28"/>
        <v>5.4807524333446496E-2</v>
      </c>
      <c r="K73" s="209">
        <f t="shared" si="28"/>
        <v>5.8403329777163372E-2</v>
      </c>
      <c r="L73" s="209">
        <f t="shared" si="28"/>
        <v>5.5998339317248867E-2</v>
      </c>
      <c r="M73" s="209">
        <f t="shared" si="28"/>
        <v>5.7769555546837034E-2</v>
      </c>
      <c r="N73" s="209">
        <f t="shared" si="28"/>
        <v>5.3426939552594005E-2</v>
      </c>
      <c r="O73" s="209">
        <f t="shared" si="28"/>
        <v>5.4820723302098653E-2</v>
      </c>
      <c r="P73" s="209">
        <f t="shared" si="28"/>
        <v>5.1637113318302764E-2</v>
      </c>
      <c r="Q73" s="209">
        <f t="shared" si="28"/>
        <v>5.1257723816082873E-2</v>
      </c>
      <c r="R73" s="209">
        <f t="shared" si="28"/>
        <v>5.372795455514251E-2</v>
      </c>
      <c r="S73" s="209">
        <f t="shared" si="28"/>
        <v>5.4596580747421151E-2</v>
      </c>
    </row>
    <row r="74" spans="1:19" x14ac:dyDescent="0.25">
      <c r="A74" s="194" t="s">
        <v>71</v>
      </c>
      <c r="B74" s="195"/>
      <c r="C74" s="195"/>
      <c r="D74" s="209">
        <f t="shared" si="19"/>
        <v>0.10759825516021772</v>
      </c>
      <c r="E74" s="209">
        <f t="shared" ref="E74:S74" si="29">E32/E$23</f>
        <v>0.1014633606331671</v>
      </c>
      <c r="F74" s="209">
        <f t="shared" si="29"/>
        <v>9.5111220695783788E-2</v>
      </c>
      <c r="G74" s="209">
        <f t="shared" si="29"/>
        <v>9.7828357065136332E-2</v>
      </c>
      <c r="H74" s="209">
        <f t="shared" si="29"/>
        <v>9.4663719794478268E-2</v>
      </c>
      <c r="I74" s="209">
        <f t="shared" si="29"/>
        <v>8.8745351052928967E-2</v>
      </c>
      <c r="J74" s="209">
        <f t="shared" si="29"/>
        <v>7.9094881394115718E-2</v>
      </c>
      <c r="K74" s="209">
        <f t="shared" si="29"/>
        <v>8.9900826928008687E-2</v>
      </c>
      <c r="L74" s="209">
        <f t="shared" si="29"/>
        <v>7.6718958103196636E-2</v>
      </c>
      <c r="M74" s="209">
        <f t="shared" si="29"/>
        <v>5.2085139914143014E-2</v>
      </c>
      <c r="N74" s="209">
        <f t="shared" si="29"/>
        <v>5.6910726262195968E-2</v>
      </c>
      <c r="O74" s="209">
        <f t="shared" si="29"/>
        <v>5.3980360556595608E-2</v>
      </c>
      <c r="P74" s="209">
        <f t="shared" si="29"/>
        <v>5.2390727494502937E-2</v>
      </c>
      <c r="Q74" s="209">
        <f t="shared" si="29"/>
        <v>5.3729972824181044E-2</v>
      </c>
      <c r="R74" s="209">
        <f t="shared" si="29"/>
        <v>5.4849799720487757E-2</v>
      </c>
      <c r="S74" s="209">
        <f t="shared" si="29"/>
        <v>5.2516963294242575E-2</v>
      </c>
    </row>
    <row r="75" spans="1:19" x14ac:dyDescent="0.25">
      <c r="A75" s="199" t="s">
        <v>171</v>
      </c>
      <c r="B75" s="200"/>
      <c r="C75" s="200"/>
      <c r="D75" s="210">
        <f t="shared" si="19"/>
        <v>3.2052339059332469E-2</v>
      </c>
      <c r="E75" s="210">
        <f t="shared" ref="E75:S75" si="30">E33/E$23</f>
        <v>3.005655223468006E-2</v>
      </c>
      <c r="F75" s="210">
        <f t="shared" si="30"/>
        <v>2.4948753671544307E-2</v>
      </c>
      <c r="G75" s="210">
        <f t="shared" si="30"/>
        <v>2.8090893587994541E-2</v>
      </c>
      <c r="H75" s="210">
        <f t="shared" si="30"/>
        <v>2.7752505937764179E-2</v>
      </c>
      <c r="I75" s="210">
        <f t="shared" si="30"/>
        <v>2.691595233274087E-2</v>
      </c>
      <c r="J75" s="210">
        <f t="shared" si="30"/>
        <v>2.2251960354528342E-2</v>
      </c>
      <c r="K75" s="210">
        <f t="shared" si="30"/>
        <v>3.4932608075010148E-2</v>
      </c>
      <c r="L75" s="210">
        <f t="shared" si="30"/>
        <v>3.0322078894125613E-2</v>
      </c>
      <c r="M75" s="210">
        <f t="shared" si="30"/>
        <v>9.3858174564132903E-3</v>
      </c>
      <c r="N75" s="210">
        <f t="shared" si="30"/>
        <v>1.1921233521136115E-2</v>
      </c>
      <c r="O75" s="210">
        <f t="shared" si="30"/>
        <v>1.3188259893130952E-2</v>
      </c>
      <c r="P75" s="210">
        <f t="shared" si="30"/>
        <v>1.3865192045985415E-2</v>
      </c>
      <c r="Q75" s="210">
        <f t="shared" si="30"/>
        <v>1.2468875971045621E-2</v>
      </c>
      <c r="R75" s="210">
        <f t="shared" si="30"/>
        <v>1.2198049478716794E-2</v>
      </c>
      <c r="S75" s="210">
        <f t="shared" si="30"/>
        <v>1.109307588638656E-2</v>
      </c>
    </row>
    <row r="76" spans="1:19" x14ac:dyDescent="0.25">
      <c r="A76" s="211" t="s">
        <v>8</v>
      </c>
      <c r="B76" s="140"/>
      <c r="C76" s="140"/>
      <c r="D76" s="204">
        <f t="shared" si="19"/>
        <v>3.2052339059332469E-2</v>
      </c>
      <c r="E76" s="204">
        <f t="shared" ref="E76:S76" si="31">E34/E$23</f>
        <v>3.005655223468006E-2</v>
      </c>
      <c r="F76" s="204">
        <f t="shared" si="31"/>
        <v>2.4948753671544307E-2</v>
      </c>
      <c r="G76" s="204">
        <f t="shared" si="31"/>
        <v>2.8090893587994541E-2</v>
      </c>
      <c r="H76" s="204">
        <f t="shared" si="31"/>
        <v>2.7752505937764179E-2</v>
      </c>
      <c r="I76" s="204">
        <f t="shared" si="31"/>
        <v>2.691595233274087E-2</v>
      </c>
      <c r="J76" s="204">
        <f t="shared" si="31"/>
        <v>2.2251960354528342E-2</v>
      </c>
      <c r="K76" s="204">
        <f t="shared" si="31"/>
        <v>3.4932608075010148E-2</v>
      </c>
      <c r="L76" s="204">
        <f t="shared" si="31"/>
        <v>3.0322078894125613E-2</v>
      </c>
      <c r="M76" s="204">
        <f t="shared" si="31"/>
        <v>9.3858174564132903E-3</v>
      </c>
      <c r="N76" s="204">
        <f t="shared" si="31"/>
        <v>1.1921233521136115E-2</v>
      </c>
      <c r="O76" s="204">
        <f t="shared" si="31"/>
        <v>1.3188259893130952E-2</v>
      </c>
      <c r="P76" s="204">
        <f t="shared" si="31"/>
        <v>1.3865192045985415E-2</v>
      </c>
      <c r="Q76" s="204">
        <f t="shared" si="31"/>
        <v>1.2468875971045621E-2</v>
      </c>
      <c r="R76" s="204">
        <f t="shared" si="31"/>
        <v>1.2198049478716794E-2</v>
      </c>
      <c r="S76" s="204">
        <f t="shared" si="31"/>
        <v>1.109307588638656E-2</v>
      </c>
    </row>
    <row r="77" spans="1:19" x14ac:dyDescent="0.25">
      <c r="A77" s="211" t="s">
        <v>183</v>
      </c>
      <c r="B77" s="140"/>
      <c r="C77" s="140"/>
      <c r="D77" s="204">
        <f>D37/D$23</f>
        <v>0</v>
      </c>
      <c r="E77" s="204">
        <f t="shared" ref="E77:S77" si="32">E37/E$23</f>
        <v>0</v>
      </c>
      <c r="F77" s="204">
        <f t="shared" si="32"/>
        <v>0</v>
      </c>
      <c r="G77" s="204">
        <f t="shared" si="32"/>
        <v>0</v>
      </c>
      <c r="H77" s="204">
        <f t="shared" si="32"/>
        <v>0</v>
      </c>
      <c r="I77" s="204">
        <f t="shared" si="32"/>
        <v>0</v>
      </c>
      <c r="J77" s="204">
        <f t="shared" si="32"/>
        <v>0</v>
      </c>
      <c r="K77" s="204">
        <f t="shared" si="32"/>
        <v>0</v>
      </c>
      <c r="L77" s="204">
        <f t="shared" si="32"/>
        <v>0</v>
      </c>
      <c r="M77" s="204">
        <f t="shared" si="32"/>
        <v>0</v>
      </c>
      <c r="N77" s="204">
        <f t="shared" si="32"/>
        <v>0</v>
      </c>
      <c r="O77" s="204">
        <f t="shared" si="32"/>
        <v>0</v>
      </c>
      <c r="P77" s="204">
        <f t="shared" si="32"/>
        <v>0</v>
      </c>
      <c r="Q77" s="204">
        <f t="shared" si="32"/>
        <v>0</v>
      </c>
      <c r="R77" s="204">
        <f t="shared" si="32"/>
        <v>0</v>
      </c>
      <c r="S77" s="204">
        <f t="shared" si="32"/>
        <v>0</v>
      </c>
    </row>
    <row r="78" spans="1:19" x14ac:dyDescent="0.25">
      <c r="A78" s="179" t="s">
        <v>7</v>
      </c>
      <c r="B78" s="140"/>
      <c r="C78" s="140"/>
      <c r="D78" s="204">
        <f>D43/D$23</f>
        <v>7.6433836874190489E-3</v>
      </c>
      <c r="E78" s="204">
        <f t="shared" ref="E78:S78" si="33">E43/E$23</f>
        <v>7.3335454871510915E-3</v>
      </c>
      <c r="F78" s="204">
        <f t="shared" si="33"/>
        <v>8.285032223227946E-3</v>
      </c>
      <c r="G78" s="204">
        <f t="shared" si="33"/>
        <v>9.0634048696898277E-3</v>
      </c>
      <c r="H78" s="204">
        <f t="shared" si="33"/>
        <v>8.5837342074819353E-3</v>
      </c>
      <c r="I78" s="204">
        <f t="shared" si="33"/>
        <v>6.1890600468906916E-3</v>
      </c>
      <c r="J78" s="204">
        <f t="shared" si="33"/>
        <v>5.3491734722136662E-3</v>
      </c>
      <c r="K78" s="204">
        <f t="shared" si="33"/>
        <v>4.828645219260414E-3</v>
      </c>
      <c r="L78" s="204">
        <f t="shared" si="33"/>
        <v>6.0343603961909402E-3</v>
      </c>
      <c r="M78" s="204">
        <f t="shared" si="33"/>
        <v>4.666700155356758E-3</v>
      </c>
      <c r="N78" s="204">
        <f t="shared" si="33"/>
        <v>4.4869492692441613E-3</v>
      </c>
      <c r="O78" s="204">
        <f t="shared" si="33"/>
        <v>4.4863825222919021E-3</v>
      </c>
      <c r="P78" s="204">
        <f t="shared" si="33"/>
        <v>4.0637382979845397E-3</v>
      </c>
      <c r="Q78" s="204">
        <f t="shared" si="33"/>
        <v>4.2353299690065195E-3</v>
      </c>
      <c r="R78" s="204">
        <f t="shared" si="33"/>
        <v>4.2776894143477604E-3</v>
      </c>
      <c r="S78" s="204">
        <f t="shared" si="33"/>
        <v>4.05298948144504E-3</v>
      </c>
    </row>
    <row r="79" spans="1:19" ht="22.5" x14ac:dyDescent="0.25">
      <c r="A79" s="211" t="s">
        <v>26</v>
      </c>
      <c r="B79" s="140"/>
      <c r="C79" s="140"/>
      <c r="D79" s="204">
        <f>D44/D$23</f>
        <v>3.6906990504088372E-3</v>
      </c>
      <c r="E79" s="204">
        <f t="shared" ref="E79:S79" si="34">E44/E$23</f>
        <v>3.5327576593840639E-3</v>
      </c>
      <c r="F79" s="204">
        <f t="shared" si="34"/>
        <v>4.1130170111189001E-3</v>
      </c>
      <c r="G79" s="204">
        <f t="shared" si="34"/>
        <v>4.4935197817189635E-3</v>
      </c>
      <c r="H79" s="204">
        <f t="shared" si="34"/>
        <v>4.2510365927297608E-3</v>
      </c>
      <c r="I79" s="204">
        <f t="shared" si="34"/>
        <v>3.1310699634771004E-3</v>
      </c>
      <c r="J79" s="204">
        <f t="shared" si="34"/>
        <v>2.5808450537099237E-3</v>
      </c>
      <c r="K79" s="204">
        <f t="shared" si="34"/>
        <v>2.4041712370963622E-3</v>
      </c>
      <c r="L79" s="204">
        <f t="shared" si="34"/>
        <v>2.8594150186534431E-3</v>
      </c>
      <c r="M79" s="204">
        <f t="shared" si="34"/>
        <v>2.2513890104451169E-3</v>
      </c>
      <c r="N79" s="204">
        <f t="shared" si="34"/>
        <v>2.1722767674307916E-3</v>
      </c>
      <c r="O79" s="204">
        <f t="shared" si="34"/>
        <v>2.2122408941893184E-3</v>
      </c>
      <c r="P79" s="204">
        <f t="shared" si="34"/>
        <v>1.8153474295695975E-3</v>
      </c>
      <c r="Q79" s="204">
        <f t="shared" si="34"/>
        <v>2.0468413625702548E-3</v>
      </c>
      <c r="R79" s="204">
        <f t="shared" si="34"/>
        <v>2.212116385141578E-3</v>
      </c>
      <c r="S79" s="204">
        <f t="shared" si="34"/>
        <v>2.0957119487366397E-3</v>
      </c>
    </row>
    <row r="80" spans="1:19" ht="22.5" x14ac:dyDescent="0.25">
      <c r="A80" s="211" t="s">
        <v>16</v>
      </c>
      <c r="B80" s="140"/>
      <c r="C80" s="140"/>
      <c r="D80" s="204">
        <f>D47/D$23</f>
        <v>3.9526846370102117E-3</v>
      </c>
      <c r="E80" s="204">
        <f t="shared" ref="E80:S80" si="35">E47/E$23</f>
        <v>3.800787827767028E-3</v>
      </c>
      <c r="F80" s="204">
        <f t="shared" si="35"/>
        <v>4.1720152121090467E-3</v>
      </c>
      <c r="G80" s="204">
        <f t="shared" si="35"/>
        <v>4.5698850879708651E-3</v>
      </c>
      <c r="H80" s="204">
        <f t="shared" si="35"/>
        <v>4.3326976147521736E-3</v>
      </c>
      <c r="I80" s="204">
        <f t="shared" si="35"/>
        <v>3.057990083413592E-3</v>
      </c>
      <c r="J80" s="204">
        <f t="shared" si="35"/>
        <v>2.768328418503743E-3</v>
      </c>
      <c r="K80" s="204">
        <f t="shared" si="35"/>
        <v>2.4244739821640523E-3</v>
      </c>
      <c r="L80" s="204">
        <f t="shared" si="35"/>
        <v>3.1749453775374971E-3</v>
      </c>
      <c r="M80" s="204">
        <f t="shared" si="35"/>
        <v>2.4153111449116411E-3</v>
      </c>
      <c r="N80" s="204">
        <f t="shared" si="35"/>
        <v>2.3146725018133698E-3</v>
      </c>
      <c r="O80" s="204">
        <f t="shared" si="35"/>
        <v>2.2741416281025842E-3</v>
      </c>
      <c r="P80" s="204">
        <f t="shared" si="35"/>
        <v>2.2483908684149414E-3</v>
      </c>
      <c r="Q80" s="204">
        <f t="shared" si="35"/>
        <v>2.1884886064362646E-3</v>
      </c>
      <c r="R80" s="204">
        <f t="shared" si="35"/>
        <v>2.0655730292061833E-3</v>
      </c>
      <c r="S80" s="204">
        <f t="shared" si="35"/>
        <v>1.9572775327084003E-3</v>
      </c>
    </row>
    <row r="81" spans="1:19" ht="22.5" x14ac:dyDescent="0.25">
      <c r="A81" s="179" t="s">
        <v>6</v>
      </c>
      <c r="B81" s="140"/>
      <c r="C81" s="140"/>
      <c r="D81" s="204">
        <f>D48/D$23</f>
        <v>2.8735074735443317E-2</v>
      </c>
      <c r="E81" s="204">
        <f t="shared" ref="E81:S81" si="36">E48/E$23</f>
        <v>2.5769452422562796E-2</v>
      </c>
      <c r="F81" s="204">
        <f t="shared" si="36"/>
        <v>2.5055239548854837E-2</v>
      </c>
      <c r="G81" s="204">
        <f t="shared" si="36"/>
        <v>2.3784959072305593E-2</v>
      </c>
      <c r="H81" s="204">
        <f t="shared" si="36"/>
        <v>2.0570830481864661E-2</v>
      </c>
      <c r="I81" s="204">
        <f t="shared" si="36"/>
        <v>1.9127650160115792E-2</v>
      </c>
      <c r="J81" s="204">
        <f t="shared" si="36"/>
        <v>1.8049434883927892E-2</v>
      </c>
      <c r="K81" s="204">
        <f t="shared" si="36"/>
        <v>1.8085378131057379E-2</v>
      </c>
      <c r="L81" s="204">
        <f t="shared" si="36"/>
        <v>1.5218052323201607E-2</v>
      </c>
      <c r="M81" s="204">
        <f t="shared" si="36"/>
        <v>1.3058659850128716E-2</v>
      </c>
      <c r="N81" s="204">
        <f t="shared" si="36"/>
        <v>1.353729674684259E-2</v>
      </c>
      <c r="O81" s="204">
        <f t="shared" si="36"/>
        <v>1.177366478226077E-2</v>
      </c>
      <c r="P81" s="204">
        <f t="shared" si="36"/>
        <v>1.0356366664635509E-2</v>
      </c>
      <c r="Q81" s="204">
        <f t="shared" si="36"/>
        <v>1.3603066890775728E-2</v>
      </c>
      <c r="R81" s="204">
        <f t="shared" si="36"/>
        <v>1.6662665712420383E-2</v>
      </c>
      <c r="S81" s="204">
        <f t="shared" si="36"/>
        <v>1.4352130463896117E-2</v>
      </c>
    </row>
    <row r="82" spans="1:19" x14ac:dyDescent="0.25">
      <c r="A82" s="179" t="s">
        <v>5</v>
      </c>
      <c r="B82" s="140"/>
      <c r="C82" s="140"/>
      <c r="D82" s="204">
        <f>D52/D$23</f>
        <v>4.8546514447559081E-3</v>
      </c>
      <c r="E82" s="204">
        <f t="shared" ref="E82:S82" si="37">E52/E$23</f>
        <v>4.7556353107093144E-3</v>
      </c>
      <c r="F82" s="204">
        <f t="shared" si="37"/>
        <v>5.1778757842241173E-3</v>
      </c>
      <c r="G82" s="204">
        <f t="shared" si="37"/>
        <v>5.4953956343792637E-3</v>
      </c>
      <c r="H82" s="204">
        <f t="shared" si="37"/>
        <v>4.8870818405056153E-3</v>
      </c>
      <c r="I82" s="204">
        <f t="shared" si="37"/>
        <v>4.3010026923451898E-3</v>
      </c>
      <c r="J82" s="204">
        <f t="shared" si="37"/>
        <v>3.5136409032628067E-3</v>
      </c>
      <c r="K82" s="204">
        <f t="shared" si="37"/>
        <v>2.9150576249793382E-3</v>
      </c>
      <c r="L82" s="204">
        <f t="shared" si="37"/>
        <v>2.6225923023846E-3</v>
      </c>
      <c r="M82" s="204">
        <f t="shared" si="37"/>
        <v>2.6739016933704745E-3</v>
      </c>
      <c r="N82" s="204">
        <f t="shared" si="37"/>
        <v>2.2469920193042077E-3</v>
      </c>
      <c r="O82" s="204">
        <f t="shared" si="37"/>
        <v>1.9463589664162732E-3</v>
      </c>
      <c r="P82" s="204">
        <f t="shared" si="37"/>
        <v>1.8407369041090321E-3</v>
      </c>
      <c r="Q82" s="204">
        <f t="shared" si="37"/>
        <v>1.5676396788626304E-3</v>
      </c>
      <c r="R82" s="204">
        <f t="shared" si="37"/>
        <v>1.646747897255495E-3</v>
      </c>
      <c r="S82" s="204">
        <f t="shared" si="37"/>
        <v>1.4727197213063343E-3</v>
      </c>
    </row>
    <row r="83" spans="1:19" x14ac:dyDescent="0.25">
      <c r="A83" s="211" t="s">
        <v>27</v>
      </c>
      <c r="B83" s="140"/>
      <c r="C83" s="140"/>
      <c r="D83" s="204">
        <f>D53/D$23</f>
        <v>0</v>
      </c>
      <c r="E83" s="204">
        <f t="shared" ref="E83:S83" si="38">E53/E$23</f>
        <v>0</v>
      </c>
      <c r="F83" s="204">
        <f t="shared" si="38"/>
        <v>0</v>
      </c>
      <c r="G83" s="204">
        <f t="shared" si="38"/>
        <v>0</v>
      </c>
      <c r="H83" s="204">
        <f t="shared" si="38"/>
        <v>0</v>
      </c>
      <c r="I83" s="204">
        <f t="shared" si="38"/>
        <v>0</v>
      </c>
      <c r="J83" s="204">
        <f t="shared" si="38"/>
        <v>0</v>
      </c>
      <c r="K83" s="204">
        <f t="shared" si="38"/>
        <v>0</v>
      </c>
      <c r="L83" s="204">
        <f t="shared" si="38"/>
        <v>0</v>
      </c>
      <c r="M83" s="204">
        <f t="shared" si="38"/>
        <v>0</v>
      </c>
      <c r="N83" s="204">
        <f t="shared" si="38"/>
        <v>0</v>
      </c>
      <c r="O83" s="204">
        <f t="shared" si="38"/>
        <v>0</v>
      </c>
      <c r="P83" s="204">
        <f t="shared" si="38"/>
        <v>0</v>
      </c>
      <c r="Q83" s="204">
        <f t="shared" si="38"/>
        <v>0</v>
      </c>
      <c r="R83" s="204">
        <f t="shared" si="38"/>
        <v>0</v>
      </c>
      <c r="S83" s="204">
        <f t="shared" si="38"/>
        <v>0</v>
      </c>
    </row>
    <row r="84" spans="1:19" ht="22.5" x14ac:dyDescent="0.25">
      <c r="A84" s="211" t="s">
        <v>21</v>
      </c>
      <c r="B84" s="140"/>
      <c r="C84" s="140"/>
      <c r="D84" s="204">
        <f t="shared" ref="D84:D90" si="39">D56/D$23</f>
        <v>4.8546514447559081E-3</v>
      </c>
      <c r="E84" s="204">
        <f t="shared" ref="E84:S84" si="40">E56/E$23</f>
        <v>4.7556353107093144E-3</v>
      </c>
      <c r="F84" s="204">
        <f t="shared" si="40"/>
        <v>5.1778757842241173E-3</v>
      </c>
      <c r="G84" s="204">
        <f t="shared" si="40"/>
        <v>5.4953956343792637E-3</v>
      </c>
      <c r="H84" s="204">
        <f t="shared" si="40"/>
        <v>4.8870818405056153E-3</v>
      </c>
      <c r="I84" s="204">
        <f t="shared" si="40"/>
        <v>4.3010026923451898E-3</v>
      </c>
      <c r="J84" s="204">
        <f t="shared" si="40"/>
        <v>3.5136409032628067E-3</v>
      </c>
      <c r="K84" s="204">
        <f t="shared" si="40"/>
        <v>2.9150576249793382E-3</v>
      </c>
      <c r="L84" s="204">
        <f t="shared" si="40"/>
        <v>2.6225923023846E-3</v>
      </c>
      <c r="M84" s="204">
        <f t="shared" si="40"/>
        <v>2.6739016933704745E-3</v>
      </c>
      <c r="N84" s="204">
        <f t="shared" si="40"/>
        <v>2.2469920193042077E-3</v>
      </c>
      <c r="O84" s="204">
        <f t="shared" si="40"/>
        <v>1.9463589664162732E-3</v>
      </c>
      <c r="P84" s="204">
        <f t="shared" si="40"/>
        <v>1.8407369041090321E-3</v>
      </c>
      <c r="Q84" s="204">
        <f t="shared" si="40"/>
        <v>1.5676396788626304E-3</v>
      </c>
      <c r="R84" s="204">
        <f t="shared" si="40"/>
        <v>1.646747897255495E-3</v>
      </c>
      <c r="S84" s="204">
        <f t="shared" si="40"/>
        <v>1.4727197213063343E-3</v>
      </c>
    </row>
    <row r="85" spans="1:19" ht="22.5" x14ac:dyDescent="0.25">
      <c r="A85" s="179" t="s">
        <v>4</v>
      </c>
      <c r="B85" s="140"/>
      <c r="C85" s="140"/>
      <c r="D85" s="204">
        <f t="shared" si="39"/>
        <v>9.4571132040699533E-3</v>
      </c>
      <c r="E85" s="204">
        <f t="shared" ref="E85:S85" si="41">E57/E$23</f>
        <v>9.1832957724041955E-3</v>
      </c>
      <c r="F85" s="204">
        <f t="shared" si="41"/>
        <v>9.100105598494999E-3</v>
      </c>
      <c r="G85" s="204">
        <f t="shared" si="41"/>
        <v>9.4773192360163711E-3</v>
      </c>
      <c r="H85" s="204">
        <f t="shared" si="41"/>
        <v>9.4923714826295243E-3</v>
      </c>
      <c r="I85" s="204">
        <f t="shared" si="41"/>
        <v>9.6219467380625635E-3</v>
      </c>
      <c r="J85" s="204">
        <f t="shared" si="41"/>
        <v>8.0194074274281529E-3</v>
      </c>
      <c r="K85" s="204">
        <f t="shared" si="41"/>
        <v>7.642259319920062E-3</v>
      </c>
      <c r="L85" s="204">
        <f t="shared" si="41"/>
        <v>6.683663325809581E-3</v>
      </c>
      <c r="M85" s="204">
        <f t="shared" si="41"/>
        <v>8.2329614215741007E-3</v>
      </c>
      <c r="N85" s="204">
        <f t="shared" si="41"/>
        <v>7.8617048360138594E-3</v>
      </c>
      <c r="O85" s="204">
        <f t="shared" si="41"/>
        <v>6.4431193371021446E-3</v>
      </c>
      <c r="P85" s="204">
        <f t="shared" si="41"/>
        <v>6.5606402209899854E-3</v>
      </c>
      <c r="Q85" s="204">
        <f t="shared" si="41"/>
        <v>6.3379840779822479E-3</v>
      </c>
      <c r="R85" s="204">
        <f t="shared" si="41"/>
        <v>6.0148925238991593E-3</v>
      </c>
      <c r="S85" s="204">
        <f t="shared" si="41"/>
        <v>5.9205451817696359E-3</v>
      </c>
    </row>
    <row r="86" spans="1:19" x14ac:dyDescent="0.25">
      <c r="A86" s="179" t="s">
        <v>3</v>
      </c>
      <c r="B86" s="140"/>
      <c r="C86" s="140"/>
      <c r="D86" s="204">
        <f t="shared" si="39"/>
        <v>4.9467976759750513E-4</v>
      </c>
      <c r="E86" s="204">
        <f t="shared" ref="E86:S86" si="42">E58/E$23</f>
        <v>4.8727691853573285E-4</v>
      </c>
      <c r="F86" s="204">
        <f t="shared" si="42"/>
        <v>4.6587571323353244E-4</v>
      </c>
      <c r="G86" s="204">
        <f t="shared" si="42"/>
        <v>7.1197135061391544E-4</v>
      </c>
      <c r="H86" s="204">
        <f t="shared" si="42"/>
        <v>8.2524858097500096E-4</v>
      </c>
      <c r="I86" s="204">
        <f t="shared" si="42"/>
        <v>9.1494739052504486E-4</v>
      </c>
      <c r="J86" s="204">
        <f t="shared" si="42"/>
        <v>8.9653876706142935E-4</v>
      </c>
      <c r="K86" s="204">
        <f t="shared" si="42"/>
        <v>1.52664873555619E-3</v>
      </c>
      <c r="L86" s="204">
        <f t="shared" si="42"/>
        <v>1.4092413486615127E-3</v>
      </c>
      <c r="M86" s="204">
        <f t="shared" si="42"/>
        <v>7.4543309058973709E-4</v>
      </c>
      <c r="N86" s="204">
        <f t="shared" si="42"/>
        <v>8.910485593792548E-4</v>
      </c>
      <c r="O86" s="204">
        <f t="shared" si="42"/>
        <v>9.3962156999406288E-4</v>
      </c>
      <c r="P86" s="204">
        <f t="shared" si="42"/>
        <v>9.7749476976824478E-4</v>
      </c>
      <c r="Q86" s="204">
        <f t="shared" si="42"/>
        <v>9.7044361072448529E-4</v>
      </c>
      <c r="R86" s="204">
        <f t="shared" si="42"/>
        <v>1.0387524202033981E-3</v>
      </c>
      <c r="S86" s="204">
        <f t="shared" si="42"/>
        <v>1.1442714381372956E-3</v>
      </c>
    </row>
    <row r="87" spans="1:19" x14ac:dyDescent="0.25">
      <c r="A87" s="179" t="s">
        <v>2</v>
      </c>
      <c r="B87" s="140"/>
      <c r="C87" s="140"/>
      <c r="D87" s="204">
        <f t="shared" si="39"/>
        <v>1.3283510402612678E-2</v>
      </c>
      <c r="E87" s="204">
        <f t="shared" ref="E87:S87" si="43">E59/E$23</f>
        <v>1.3239848256025845E-2</v>
      </c>
      <c r="F87" s="204">
        <f t="shared" si="43"/>
        <v>1.1734312711150134E-2</v>
      </c>
      <c r="G87" s="204">
        <f t="shared" si="43"/>
        <v>1.0931479168509341E-2</v>
      </c>
      <c r="H87" s="204">
        <f t="shared" si="43"/>
        <v>1.1041079608386992E-2</v>
      </c>
      <c r="I87" s="204">
        <f t="shared" si="43"/>
        <v>1.0887458053318541E-2</v>
      </c>
      <c r="J87" s="204">
        <f t="shared" si="43"/>
        <v>1.1704839692403379E-2</v>
      </c>
      <c r="K87" s="204">
        <f t="shared" si="43"/>
        <v>1.0855566888746981E-2</v>
      </c>
      <c r="L87" s="204">
        <f t="shared" si="43"/>
        <v>8.058053090424188E-3</v>
      </c>
      <c r="M87" s="204">
        <f t="shared" si="43"/>
        <v>8.3285827923331567E-3</v>
      </c>
      <c r="N87" s="204">
        <f t="shared" si="43"/>
        <v>9.23575199150653E-3</v>
      </c>
      <c r="O87" s="204">
        <f t="shared" si="43"/>
        <v>8.9909917000679847E-3</v>
      </c>
      <c r="P87" s="204">
        <f t="shared" si="43"/>
        <v>9.3774495231923154E-3</v>
      </c>
      <c r="Q87" s="204">
        <f t="shared" si="43"/>
        <v>9.4544266735957141E-3</v>
      </c>
      <c r="R87" s="204">
        <f t="shared" si="43"/>
        <v>8.317464121336637E-3</v>
      </c>
      <c r="S87" s="204">
        <f t="shared" si="43"/>
        <v>8.8497304941438353E-3</v>
      </c>
    </row>
    <row r="88" spans="1:19" x14ac:dyDescent="0.25">
      <c r="A88" s="179" t="s">
        <v>1</v>
      </c>
      <c r="B88" s="140"/>
      <c r="C88" s="140"/>
      <c r="D88" s="204">
        <f t="shared" si="39"/>
        <v>7.7160344141924591E-3</v>
      </c>
      <c r="E88" s="204">
        <f t="shared" ref="E88:S88" si="44">E60/E$23</f>
        <v>7.3841194578107205E-3</v>
      </c>
      <c r="F88" s="204">
        <f t="shared" si="44"/>
        <v>7.2410396571154743E-3</v>
      </c>
      <c r="G88" s="204">
        <f t="shared" si="44"/>
        <v>7.5119372442019093E-3</v>
      </c>
      <c r="H88" s="204">
        <f t="shared" si="44"/>
        <v>8.3128698522603756E-3</v>
      </c>
      <c r="I88" s="204">
        <f t="shared" si="44"/>
        <v>7.3008302022633696E-3</v>
      </c>
      <c r="J88" s="204">
        <f t="shared" si="44"/>
        <v>6.2428103853468643E-3</v>
      </c>
      <c r="K88" s="204">
        <f t="shared" si="44"/>
        <v>5.8992351730251984E-3</v>
      </c>
      <c r="L88" s="204">
        <f t="shared" si="44"/>
        <v>3.7423836644953036E-3</v>
      </c>
      <c r="M88" s="204">
        <f t="shared" si="44"/>
        <v>3.2473117630548872E-3</v>
      </c>
      <c r="N88" s="204">
        <f t="shared" si="44"/>
        <v>4.7430348781864673E-3</v>
      </c>
      <c r="O88" s="204">
        <f t="shared" si="44"/>
        <v>4.372854229587754E-3</v>
      </c>
      <c r="P88" s="204">
        <f t="shared" si="44"/>
        <v>3.5139032762577945E-3</v>
      </c>
      <c r="Q88" s="204">
        <f t="shared" si="44"/>
        <v>3.4266532458087913E-3</v>
      </c>
      <c r="R88" s="204">
        <f t="shared" si="44"/>
        <v>3.0668996942074408E-3</v>
      </c>
      <c r="S88" s="204">
        <f t="shared" si="44"/>
        <v>3.9668076522092919E-3</v>
      </c>
    </row>
    <row r="89" spans="1:19" ht="11.25" customHeight="1" x14ac:dyDescent="0.25">
      <c r="A89" s="179" t="s">
        <v>0</v>
      </c>
      <c r="B89" s="140"/>
      <c r="C89" s="140"/>
      <c r="D89" s="204">
        <f t="shared" si="39"/>
        <v>1.8235254178104112E-3</v>
      </c>
      <c r="E89" s="204">
        <f t="shared" ref="E89:S89" si="45">E61/E$23</f>
        <v>1.5789646302552115E-3</v>
      </c>
      <c r="F89" s="204">
        <f t="shared" si="45"/>
        <v>1.7481431525143978E-3</v>
      </c>
      <c r="G89" s="204">
        <f t="shared" si="45"/>
        <v>1.6456343792633015E-3</v>
      </c>
      <c r="H89" s="204">
        <f t="shared" si="45"/>
        <v>1.9443661688337828E-3</v>
      </c>
      <c r="I89" s="204">
        <f t="shared" si="45"/>
        <v>1.6799034055541807E-3</v>
      </c>
      <c r="J89" s="204">
        <f t="shared" si="45"/>
        <v>1.3711769378586566E-3</v>
      </c>
      <c r="K89" s="204">
        <f t="shared" si="45"/>
        <v>1.2531742573364789E-3</v>
      </c>
      <c r="L89" s="204">
        <f t="shared" si="45"/>
        <v>1.1080964131591562E-3</v>
      </c>
      <c r="M89" s="204">
        <f t="shared" si="45"/>
        <v>1.0079945435504949E-3</v>
      </c>
      <c r="N89" s="204">
        <f t="shared" si="45"/>
        <v>1.3365728390688819E-3</v>
      </c>
      <c r="O89" s="204">
        <f t="shared" si="45"/>
        <v>1.164201450734402E-3</v>
      </c>
      <c r="P89" s="204">
        <f t="shared" si="45"/>
        <v>1.1019031950114761E-3</v>
      </c>
      <c r="Q89" s="204">
        <f t="shared" si="45"/>
        <v>9.7525970804818022E-4</v>
      </c>
      <c r="R89" s="204">
        <f t="shared" si="45"/>
        <v>8.817056180128194E-4</v>
      </c>
      <c r="S89" s="204">
        <f t="shared" si="45"/>
        <v>8.4972749387602882E-4</v>
      </c>
    </row>
    <row r="90" spans="1:19" ht="11.25" customHeight="1" x14ac:dyDescent="0.25">
      <c r="A90" s="212" t="s">
        <v>248</v>
      </c>
      <c r="B90" s="143"/>
      <c r="C90" s="143"/>
      <c r="D90" s="208">
        <f t="shared" si="39"/>
        <v>1.537943026983951E-3</v>
      </c>
      <c r="E90" s="208">
        <f t="shared" ref="E90:S90" si="46">E62/E$23</f>
        <v>1.6746701430321324E-3</v>
      </c>
      <c r="F90" s="208">
        <f t="shared" si="46"/>
        <v>1.3548426354240482E-3</v>
      </c>
      <c r="G90" s="208">
        <f t="shared" si="46"/>
        <v>1.1153625221622637E-3</v>
      </c>
      <c r="H90" s="208">
        <f t="shared" si="46"/>
        <v>1.253631633776182E-3</v>
      </c>
      <c r="I90" s="208">
        <f t="shared" si="46"/>
        <v>1.8066000311127363E-3</v>
      </c>
      <c r="J90" s="208">
        <f t="shared" si="46"/>
        <v>1.6958985700845227E-3</v>
      </c>
      <c r="K90" s="208">
        <f t="shared" si="46"/>
        <v>1.9622535031164974E-3</v>
      </c>
      <c r="L90" s="208">
        <f t="shared" si="46"/>
        <v>1.5204363447441182E-3</v>
      </c>
      <c r="M90" s="208">
        <f t="shared" si="46"/>
        <v>7.3777714777140515E-4</v>
      </c>
      <c r="N90" s="208">
        <f t="shared" si="46"/>
        <v>6.5014160151390034E-4</v>
      </c>
      <c r="O90" s="208">
        <f t="shared" si="46"/>
        <v>6.7490610500935968E-4</v>
      </c>
      <c r="P90" s="208">
        <f t="shared" si="46"/>
        <v>7.3330259656862113E-4</v>
      </c>
      <c r="Q90" s="208">
        <f t="shared" si="46"/>
        <v>6.9029299833111744E-4</v>
      </c>
      <c r="R90" s="208">
        <f t="shared" si="46"/>
        <v>7.4493284008786008E-4</v>
      </c>
      <c r="S90" s="208">
        <f t="shared" si="46"/>
        <v>8.1496548107243955E-4</v>
      </c>
    </row>
    <row r="91" spans="1:19" ht="11.25" customHeight="1" x14ac:dyDescent="0.25">
      <c r="A91" s="174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</row>
    <row r="92" spans="1:19" ht="11.25" customHeight="1" x14ac:dyDescent="0.25">
      <c r="A92" s="188" t="s">
        <v>252</v>
      </c>
      <c r="B92" s="182"/>
      <c r="C92" s="182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</row>
    <row r="93" spans="1:19" x14ac:dyDescent="0.25">
      <c r="A93" s="170" t="s">
        <v>152</v>
      </c>
      <c r="B93" s="139"/>
      <c r="C93" s="139"/>
      <c r="D93" s="139"/>
      <c r="E93" s="144">
        <f t="shared" ref="E93:E94" si="47">IF(D16=0,"",E16/D16-1)</f>
        <v>2.5327126163059432E-2</v>
      </c>
      <c r="F93" s="144">
        <f t="shared" ref="F93:F94" si="48">IF(E16=0,"",F16/E16-1)</f>
        <v>3.819114748324548E-2</v>
      </c>
      <c r="G93" s="144">
        <f t="shared" ref="G93:G94" si="49">IF(F16=0,"",G16/F16-1)</f>
        <v>1.6296016359182541E-2</v>
      </c>
      <c r="H93" s="144">
        <f t="shared" ref="H93:H94" si="50">IF(G16=0,"",H16/G16-1)</f>
        <v>3.6123427005023911E-2</v>
      </c>
      <c r="I93" s="144">
        <f t="shared" ref="I93:I94" si="51">IF(H16=0,"",I16/H16-1)</f>
        <v>3.1714364481145063E-2</v>
      </c>
      <c r="J93" s="144">
        <f t="shared" ref="J93:J94" si="52">IF(I16=0,"",J16/I16-1)</f>
        <v>5.1795291196419901E-2</v>
      </c>
      <c r="K93" s="144">
        <f t="shared" ref="K93:K94" si="53">IF(J16=0,"",K16/J16-1)</f>
        <v>8.3538601303325244E-2</v>
      </c>
      <c r="L93" s="144">
        <f t="shared" ref="L93:L94" si="54">IF(K16=0,"",L16/K16-1)</f>
        <v>-1.2793030056085231E-2</v>
      </c>
      <c r="M93" s="144">
        <f t="shared" ref="M93:M94" si="55">IF(L16=0,"",M16/L16-1)</f>
        <v>-4.3590759473056795E-2</v>
      </c>
      <c r="N93" s="144">
        <f t="shared" ref="N93:N94" si="56">IF(M16=0,"",N16/M16-1)</f>
        <v>4.8655085797736586E-2</v>
      </c>
      <c r="O93" s="144">
        <f t="shared" ref="O93:O94" si="57">IF(N16=0,"",O16/N16-1)</f>
        <v>2.5387558605090677E-2</v>
      </c>
      <c r="P93" s="144">
        <f t="shared" ref="P93:P94" si="58">IF(O16=0,"",P16/O16-1)</f>
        <v>-3.5189742079726472E-3</v>
      </c>
      <c r="Q93" s="144">
        <f t="shared" ref="Q93:Q94" si="59">IF(P16=0,"",Q16/P16-1)</f>
        <v>3.6547351528328553E-2</v>
      </c>
      <c r="R93" s="144">
        <f t="shared" ref="R93:R94" si="60">IF(Q16=0,"",R16/Q16-1)</f>
        <v>5.7714165389863847E-2</v>
      </c>
      <c r="S93" s="144">
        <f t="shared" ref="S93:S94" si="61">IF(R16=0,"",S16/R16-1)</f>
        <v>2.8616937949979659E-2</v>
      </c>
    </row>
    <row r="94" spans="1:19" x14ac:dyDescent="0.25">
      <c r="A94" s="183" t="s">
        <v>154</v>
      </c>
      <c r="B94" s="143"/>
      <c r="C94" s="143"/>
      <c r="D94" s="143"/>
      <c r="E94" s="213">
        <f t="shared" si="47"/>
        <v>3.817929692086186E-2</v>
      </c>
      <c r="F94" s="213">
        <f t="shared" si="48"/>
        <v>4.4419857833908116E-2</v>
      </c>
      <c r="G94" s="213">
        <f t="shared" si="49"/>
        <v>2.291190611620153E-2</v>
      </c>
      <c r="H94" s="213">
        <f t="shared" si="50"/>
        <v>8.9099864937962625E-3</v>
      </c>
      <c r="I94" s="213">
        <f t="shared" si="51"/>
        <v>-8.2140886981107997E-4</v>
      </c>
      <c r="J94" s="213">
        <f t="shared" si="52"/>
        <v>2.7655809230979322E-2</v>
      </c>
      <c r="K94" s="213">
        <f t="shared" si="53"/>
        <v>2.2952232960638197E-2</v>
      </c>
      <c r="L94" s="213">
        <f t="shared" si="54"/>
        <v>1.3455191360708163E-2</v>
      </c>
      <c r="M94" s="213">
        <f t="shared" si="55"/>
        <v>1.1760514970454716E-2</v>
      </c>
      <c r="N94" s="213">
        <f t="shared" si="56"/>
        <v>1.2045640968796789E-2</v>
      </c>
      <c r="O94" s="213">
        <f t="shared" si="57"/>
        <v>1.4926148641550396E-2</v>
      </c>
      <c r="P94" s="213">
        <f t="shared" si="58"/>
        <v>2.9166168398647274E-2</v>
      </c>
      <c r="Q94" s="213">
        <f t="shared" si="59"/>
        <v>2.0085109696353243E-2</v>
      </c>
      <c r="R94" s="213">
        <f t="shared" si="60"/>
        <v>2.2980094530916428E-2</v>
      </c>
      <c r="S94" s="213">
        <f t="shared" si="61"/>
        <v>3.3106934292109758E-2</v>
      </c>
    </row>
    <row r="95" spans="1:19" x14ac:dyDescent="0.25">
      <c r="A95" s="170" t="s">
        <v>261</v>
      </c>
      <c r="B95" s="139"/>
      <c r="C95" s="139"/>
      <c r="D95" s="139"/>
      <c r="E95" s="144">
        <f t="shared" ref="E95:E96" si="62">IF(D20=0,"",E20/D20-1)</f>
        <v>1.2714901832124426E-2</v>
      </c>
      <c r="F95" s="144">
        <f t="shared" ref="F95:F96" si="63">IF(E20=0,"",F20/E20-1)</f>
        <v>2.6384221923532847E-2</v>
      </c>
      <c r="G95" s="144">
        <f t="shared" ref="G95:G96" si="64">IF(F20=0,"",G20/F20-1)</f>
        <v>6.6612671521188993E-3</v>
      </c>
      <c r="H95" s="144">
        <f t="shared" ref="H95:H96" si="65">IF(G20=0,"",H20/G20-1)</f>
        <v>2.095597926488546E-2</v>
      </c>
      <c r="I95" s="144">
        <f t="shared" ref="I95:I96" si="66">IF(H20=0,"",I20/H20-1)</f>
        <v>1.7689151322207497E-2</v>
      </c>
      <c r="J95" s="144">
        <f t="shared" ref="J95:J96" si="67">IF(I20=0,"",J20/I20-1)</f>
        <v>3.4180389435038983E-2</v>
      </c>
      <c r="K95" s="144">
        <f t="shared" ref="K95:K96" si="68">IF(J20=0,"",K20/J20-1)</f>
        <v>6.7380647373766367E-2</v>
      </c>
      <c r="L95" s="144">
        <f t="shared" ref="L95:L96" si="69">IF(K20=0,"",L20/K20-1)</f>
        <v>-2.8325553800890746E-2</v>
      </c>
      <c r="M95" s="144">
        <f t="shared" ref="M95:M96" si="70">IF(L20=0,"",M20/L20-1)</f>
        <v>-6.2391420146515331E-2</v>
      </c>
      <c r="N95" s="144">
        <f t="shared" ref="N95:N96" si="71">IF(M20=0,"",N20/M20-1)</f>
        <v>3.0763455085950797E-2</v>
      </c>
      <c r="O95" s="144">
        <f t="shared" ref="O95:O96" si="72">IF(N20=0,"",O20/N20-1)</f>
        <v>5.8069513883705071E-3</v>
      </c>
      <c r="P95" s="144">
        <f t="shared" ref="P95:P96" si="73">IF(O20=0,"",P20/O20-1)</f>
        <v>-2.8225335014963715E-2</v>
      </c>
      <c r="Q95" s="144">
        <f t="shared" ref="Q95:Q96" si="74">IF(P20=0,"",Q20/P20-1)</f>
        <v>1.3026962830814615E-2</v>
      </c>
      <c r="R95" s="144">
        <f t="shared" ref="R95:R96" si="75">IF(Q20=0,"",R20/Q20-1)</f>
        <v>3.3389895333297614E-2</v>
      </c>
      <c r="S95" s="144">
        <f t="shared" ref="S95:S96" si="76">IF(R20=0,"",S20/R20-1)</f>
        <v>4.3558461774144686E-3</v>
      </c>
    </row>
    <row r="96" spans="1:19" x14ac:dyDescent="0.25">
      <c r="A96" s="183" t="s">
        <v>262</v>
      </c>
      <c r="B96" s="143"/>
      <c r="C96" s="143"/>
      <c r="D96" s="143"/>
      <c r="E96" s="213">
        <f t="shared" si="62"/>
        <v>2.5408982106801092E-2</v>
      </c>
      <c r="F96" s="213">
        <f t="shared" si="63"/>
        <v>3.2542095685363259E-2</v>
      </c>
      <c r="G96" s="213">
        <f t="shared" si="64"/>
        <v>1.3214436562345222E-2</v>
      </c>
      <c r="H96" s="213">
        <f t="shared" si="65"/>
        <v>-5.8590932276046948E-3</v>
      </c>
      <c r="I96" s="213">
        <f t="shared" si="66"/>
        <v>-1.4404327947898588E-2</v>
      </c>
      <c r="J96" s="213">
        <f t="shared" si="67"/>
        <v>1.0445182528586727E-2</v>
      </c>
      <c r="K96" s="213">
        <f t="shared" si="68"/>
        <v>7.6977556098212219E-3</v>
      </c>
      <c r="L96" s="213">
        <f t="shared" si="69"/>
        <v>-2.4903168289278632E-3</v>
      </c>
      <c r="M96" s="213">
        <f t="shared" si="70"/>
        <v>-8.1282160441923379E-3</v>
      </c>
      <c r="N96" s="213">
        <f t="shared" si="71"/>
        <v>-5.2213776314246063E-3</v>
      </c>
      <c r="O96" s="213">
        <f t="shared" si="72"/>
        <v>-4.4546894657143676E-3</v>
      </c>
      <c r="P96" s="213">
        <f t="shared" si="73"/>
        <v>3.6494249497736053E-3</v>
      </c>
      <c r="Q96" s="213">
        <f t="shared" si="74"/>
        <v>-3.0617327988097243E-3</v>
      </c>
      <c r="R96" s="213">
        <f t="shared" si="75"/>
        <v>-5.4539552687227211E-4</v>
      </c>
      <c r="S96" s="213">
        <f t="shared" si="76"/>
        <v>8.7399408866857264E-3</v>
      </c>
    </row>
    <row r="97" spans="1:19" x14ac:dyDescent="0.25">
      <c r="A97" s="185" t="s">
        <v>155</v>
      </c>
      <c r="B97" s="140"/>
      <c r="C97" s="140"/>
      <c r="D97" s="204"/>
      <c r="E97" s="204">
        <f t="shared" ref="E97:E105" si="77">IF(D23=0,"",E23/D23-1)</f>
        <v>3.0030266137181849E-2</v>
      </c>
      <c r="F97" s="204">
        <f t="shared" ref="F97:F105" si="78">IF(E23=0,"",F23/E23-1)</f>
        <v>3.7390335783361817E-2</v>
      </c>
      <c r="G97" s="204">
        <f t="shared" ref="G97:G105" si="79">IF(F23=0,"",G23/F23-1)</f>
        <v>1.3790512851794112E-2</v>
      </c>
      <c r="H97" s="204">
        <f t="shared" ref="H97:H105" si="80">IF(G23=0,"",H23/G23-1)</f>
        <v>3.0681647144091384E-2</v>
      </c>
      <c r="I97" s="204">
        <f t="shared" ref="I97:I105" si="81">IF(H23=0,"",I23/H23-1)</f>
        <v>2.8472072495723699E-2</v>
      </c>
      <c r="J97" s="204">
        <f t="shared" ref="J97:J105" si="82">IF(I23=0,"",J23/I23-1)</f>
        <v>5.7376467763371908E-2</v>
      </c>
      <c r="K97" s="204">
        <f t="shared" ref="K97:K105" si="83">IF(J23=0,"",K23/J23-1)</f>
        <v>8.5121360632011367E-2</v>
      </c>
      <c r="L97" s="204">
        <f t="shared" ref="L97:L105" si="84">IF(K23=0,"",L23/K23-1)</f>
        <v>-1.5253509901726581E-2</v>
      </c>
      <c r="M97" s="204">
        <f t="shared" ref="M97:M105" si="85">IF(L23=0,"",M23/L23-1)</f>
        <v>-4.6002412604696175E-2</v>
      </c>
      <c r="N97" s="204">
        <f t="shared" ref="N97:N105" si="86">IF(M23=0,"",N23/M23-1)</f>
        <v>5.0434944333953791E-2</v>
      </c>
      <c r="O97" s="204">
        <f t="shared" ref="O97:O105" si="87">IF(N23=0,"",O23/N23-1)</f>
        <v>1.9542375282195268E-2</v>
      </c>
      <c r="P97" s="204">
        <f t="shared" ref="P97:P105" si="88">IF(O23=0,"",P23/O23-1)</f>
        <v>-8.4390745104709897E-3</v>
      </c>
      <c r="Q97" s="204">
        <f t="shared" ref="Q97:Q105" si="89">IF(P23=0,"",Q23/P23-1)</f>
        <v>3.6392246170134701E-2</v>
      </c>
      <c r="R97" s="204">
        <f t="shared" ref="R97:R105" si="90">IF(Q23=0,"",R23/Q23-1)</f>
        <v>5.5254218746273454E-2</v>
      </c>
      <c r="S97" s="204">
        <f t="shared" ref="S97:S105" si="91">IF(R23=0,"",S23/R23-1)</f>
        <v>2.9753495300692823E-2</v>
      </c>
    </row>
    <row r="98" spans="1:19" ht="22.5" x14ac:dyDescent="0.25">
      <c r="A98" s="194" t="s">
        <v>46</v>
      </c>
      <c r="B98" s="195"/>
      <c r="C98" s="195"/>
      <c r="D98" s="209"/>
      <c r="E98" s="209">
        <f t="shared" si="77"/>
        <v>-2.0120035323470065E-2</v>
      </c>
      <c r="F98" s="209">
        <f t="shared" si="78"/>
        <v>0.25364729470704073</v>
      </c>
      <c r="G98" s="209">
        <f t="shared" si="79"/>
        <v>-0.28948908194096601</v>
      </c>
      <c r="H98" s="209">
        <f t="shared" si="80"/>
        <v>0.14304931325162706</v>
      </c>
      <c r="I98" s="209">
        <f t="shared" si="81"/>
        <v>-0.33966953001684208</v>
      </c>
      <c r="J98" s="209">
        <f t="shared" si="82"/>
        <v>8.7334430885555037E-4</v>
      </c>
      <c r="K98" s="209">
        <f t="shared" si="83"/>
        <v>0.30881153059250677</v>
      </c>
      <c r="L98" s="209">
        <f t="shared" si="84"/>
        <v>-0.24931879209341579</v>
      </c>
      <c r="M98" s="209">
        <f t="shared" si="85"/>
        <v>-0.22527337595096775</v>
      </c>
      <c r="N98" s="209">
        <f t="shared" si="86"/>
        <v>2.0734055496264725E-2</v>
      </c>
      <c r="O98" s="209">
        <f t="shared" si="87"/>
        <v>4.3013683161463589E-2</v>
      </c>
      <c r="P98" s="209">
        <f t="shared" si="88"/>
        <v>0.41945918543986571</v>
      </c>
      <c r="Q98" s="209">
        <f t="shared" si="89"/>
        <v>-0.20122898418605806</v>
      </c>
      <c r="R98" s="209">
        <f t="shared" si="90"/>
        <v>1.2163231662097429E-2</v>
      </c>
      <c r="S98" s="209">
        <f t="shared" si="91"/>
        <v>-0.11981241810866816</v>
      </c>
    </row>
    <row r="99" spans="1:19" x14ac:dyDescent="0.25">
      <c r="A99" s="194" t="s">
        <v>69</v>
      </c>
      <c r="B99" s="195"/>
      <c r="C99" s="195"/>
      <c r="D99" s="209"/>
      <c r="E99" s="209">
        <f t="shared" si="77"/>
        <v>-0.16896325232182619</v>
      </c>
      <c r="F99" s="209">
        <f t="shared" si="78"/>
        <v>0.22270741370231462</v>
      </c>
      <c r="G99" s="209">
        <f t="shared" si="79"/>
        <v>-5.7234164510709951E-3</v>
      </c>
      <c r="H99" s="209">
        <f t="shared" si="80"/>
        <v>-2.6783595048033182E-2</v>
      </c>
      <c r="I99" s="209">
        <f t="shared" si="81"/>
        <v>-6.7886814984639332E-2</v>
      </c>
      <c r="J99" s="209">
        <f t="shared" si="82"/>
        <v>4.5625187706477499E-2</v>
      </c>
      <c r="K99" s="209">
        <f t="shared" si="83"/>
        <v>0.10234045232889688</v>
      </c>
      <c r="L99" s="209">
        <f t="shared" si="84"/>
        <v>-0.16668381534255183</v>
      </c>
      <c r="M99" s="209">
        <f t="shared" si="85"/>
        <v>-2.1534319165965266E-2</v>
      </c>
      <c r="N99" s="209">
        <f t="shared" si="86"/>
        <v>-6.4613750000000025E-2</v>
      </c>
      <c r="O99" s="209">
        <f t="shared" si="87"/>
        <v>3.8955005871978976E-2</v>
      </c>
      <c r="P99" s="209">
        <f t="shared" si="88"/>
        <v>-0.12196911418926293</v>
      </c>
      <c r="Q99" s="209">
        <f t="shared" si="89"/>
        <v>-4.6727027599073212E-2</v>
      </c>
      <c r="R99" s="209">
        <f t="shared" si="90"/>
        <v>-5.0862229396008374E-2</v>
      </c>
      <c r="S99" s="209">
        <f t="shared" si="91"/>
        <v>-0.11802995938548311</v>
      </c>
    </row>
    <row r="100" spans="1:19" x14ac:dyDescent="0.25">
      <c r="A100" s="194" t="s">
        <v>159</v>
      </c>
      <c r="B100" s="195"/>
      <c r="C100" s="195"/>
      <c r="D100" s="209"/>
      <c r="E100" s="209">
        <f t="shared" si="77"/>
        <v>3.5329752619693622E-2</v>
      </c>
      <c r="F100" s="209">
        <f t="shared" si="78"/>
        <v>4.1429702609980135E-2</v>
      </c>
      <c r="G100" s="209">
        <f t="shared" si="79"/>
        <v>1.3070972243709678E-2</v>
      </c>
      <c r="H100" s="209">
        <f t="shared" si="80"/>
        <v>3.5334286845170038E-2</v>
      </c>
      <c r="I100" s="209">
        <f t="shared" si="81"/>
        <v>4.4743368314052567E-2</v>
      </c>
      <c r="J100" s="209">
        <f t="shared" si="82"/>
        <v>7.3680670144346871E-2</v>
      </c>
      <c r="K100" s="209">
        <f t="shared" si="83"/>
        <v>6.6245755339881196E-2</v>
      </c>
      <c r="L100" s="209">
        <f t="shared" si="84"/>
        <v>6.2454419015680607E-3</v>
      </c>
      <c r="M100" s="209">
        <f t="shared" si="85"/>
        <v>-2.1319209656361027E-2</v>
      </c>
      <c r="N100" s="209">
        <f t="shared" si="86"/>
        <v>5.2563575076502778E-2</v>
      </c>
      <c r="O100" s="209">
        <f t="shared" si="87"/>
        <v>2.1778671475876088E-2</v>
      </c>
      <c r="P100" s="209">
        <f t="shared" si="88"/>
        <v>-3.9559378537851186E-3</v>
      </c>
      <c r="Q100" s="209">
        <f t="shared" si="89"/>
        <v>3.4855505425334332E-2</v>
      </c>
      <c r="R100" s="209">
        <f t="shared" si="90"/>
        <v>4.9958354108854186E-2</v>
      </c>
      <c r="S100" s="209">
        <f t="shared" si="91"/>
        <v>3.1434672094257987E-2</v>
      </c>
    </row>
    <row r="101" spans="1:19" x14ac:dyDescent="0.25">
      <c r="A101" s="179" t="s">
        <v>161</v>
      </c>
      <c r="B101" s="172"/>
      <c r="C101" s="172"/>
      <c r="D101" s="206"/>
      <c r="E101" s="206">
        <f t="shared" si="77"/>
        <v>7.811205628770912E-2</v>
      </c>
      <c r="F101" s="206">
        <f t="shared" si="78"/>
        <v>5.8490904116332842E-2</v>
      </c>
      <c r="G101" s="206">
        <f t="shared" si="79"/>
        <v>3.0246610929322681E-2</v>
      </c>
      <c r="H101" s="206">
        <f t="shared" si="80"/>
        <v>2.4680065224002679E-2</v>
      </c>
      <c r="I101" s="206">
        <f t="shared" si="81"/>
        <v>1.0685846803446086E-2</v>
      </c>
      <c r="J101" s="206">
        <f t="shared" si="82"/>
        <v>-2.2168071512019605E-2</v>
      </c>
      <c r="K101" s="206">
        <f t="shared" si="83"/>
        <v>4.7881637410554179E-2</v>
      </c>
      <c r="L101" s="206">
        <f t="shared" si="84"/>
        <v>6.8014410180752272E-3</v>
      </c>
      <c r="M101" s="206">
        <f t="shared" si="85"/>
        <v>1.7492980613329268E-2</v>
      </c>
      <c r="N101" s="206">
        <f t="shared" si="86"/>
        <v>2.4792862942704552E-2</v>
      </c>
      <c r="O101" s="206">
        <f t="shared" si="87"/>
        <v>-1.6614370085857866E-3</v>
      </c>
      <c r="P101" s="206">
        <f t="shared" si="88"/>
        <v>2.8303185741742176E-2</v>
      </c>
      <c r="Q101" s="206">
        <f t="shared" si="89"/>
        <v>4.391520358570622E-2</v>
      </c>
      <c r="R101" s="206">
        <f t="shared" si="90"/>
        <v>3.5495211046501662E-2</v>
      </c>
      <c r="S101" s="206">
        <f t="shared" si="91"/>
        <v>1.4441092844694081E-2</v>
      </c>
    </row>
    <row r="102" spans="1:19" x14ac:dyDescent="0.25">
      <c r="A102" s="179" t="s">
        <v>163</v>
      </c>
      <c r="B102" s="141"/>
      <c r="C102" s="141"/>
      <c r="D102" s="206"/>
      <c r="E102" s="206">
        <f t="shared" si="77"/>
        <v>8.2314138317773899E-3</v>
      </c>
      <c r="F102" s="206">
        <f t="shared" si="78"/>
        <v>3.6909706155014321E-2</v>
      </c>
      <c r="G102" s="206">
        <f t="shared" si="79"/>
        <v>8.514598714509658E-3</v>
      </c>
      <c r="H102" s="206">
        <f t="shared" si="80"/>
        <v>4.880435085165713E-2</v>
      </c>
      <c r="I102" s="206">
        <f t="shared" si="81"/>
        <v>7.4459745334546579E-2</v>
      </c>
      <c r="J102" s="206">
        <f t="shared" si="82"/>
        <v>0.11529120414335337</v>
      </c>
      <c r="K102" s="206">
        <f t="shared" si="83"/>
        <v>8.0452765183663288E-2</v>
      </c>
      <c r="L102" s="206">
        <f t="shared" si="84"/>
        <v>-3.3085433303474909E-2</v>
      </c>
      <c r="M102" s="206">
        <f t="shared" si="85"/>
        <v>-2.1240023280141407E-2</v>
      </c>
      <c r="N102" s="206">
        <f t="shared" si="86"/>
        <v>4.9580594503676911E-2</v>
      </c>
      <c r="O102" s="206">
        <f t="shared" si="87"/>
        <v>-5.4101277807209192E-3</v>
      </c>
      <c r="P102" s="206">
        <f t="shared" si="88"/>
        <v>2.8786299028293882E-4</v>
      </c>
      <c r="Q102" s="206">
        <f t="shared" si="89"/>
        <v>1.3905083648863226E-2</v>
      </c>
      <c r="R102" s="206">
        <f t="shared" si="90"/>
        <v>6.9445819338810555E-2</v>
      </c>
      <c r="S102" s="206">
        <f t="shared" si="91"/>
        <v>5.6184143438335221E-2</v>
      </c>
    </row>
    <row r="103" spans="1:19" x14ac:dyDescent="0.25">
      <c r="A103" s="179" t="s">
        <v>165</v>
      </c>
      <c r="B103" s="141"/>
      <c r="C103" s="141"/>
      <c r="D103" s="206"/>
      <c r="E103" s="206">
        <f t="shared" si="77"/>
        <v>7.4517697834896257E-2</v>
      </c>
      <c r="F103" s="206">
        <f t="shared" si="78"/>
        <v>2.3438467302626442E-2</v>
      </c>
      <c r="G103" s="206">
        <f t="shared" si="79"/>
        <v>-6.091098204788703E-3</v>
      </c>
      <c r="H103" s="206">
        <f t="shared" si="80"/>
        <v>-4.4132198348686424E-3</v>
      </c>
      <c r="I103" s="206">
        <f t="shared" si="81"/>
        <v>-2.2006079243563348E-2</v>
      </c>
      <c r="J103" s="206">
        <f t="shared" si="82"/>
        <v>9.0562104149004563E-2</v>
      </c>
      <c r="K103" s="206">
        <f t="shared" si="83"/>
        <v>2.7116426490916945E-2</v>
      </c>
      <c r="L103" s="206">
        <f t="shared" si="84"/>
        <v>0.2458345273113518</v>
      </c>
      <c r="M103" s="206">
        <f t="shared" si="85"/>
        <v>-9.7677255767367854E-2</v>
      </c>
      <c r="N103" s="206">
        <f t="shared" si="86"/>
        <v>0.12925236372503113</v>
      </c>
      <c r="O103" s="206">
        <f t="shared" si="87"/>
        <v>0.19906132370923313</v>
      </c>
      <c r="P103" s="206">
        <f t="shared" si="88"/>
        <v>-7.4636552815383839E-2</v>
      </c>
      <c r="Q103" s="206">
        <f t="shared" si="89"/>
        <v>0.10810461151306039</v>
      </c>
      <c r="R103" s="206">
        <f t="shared" si="90"/>
        <v>-1.4207582953370546E-3</v>
      </c>
      <c r="S103" s="206">
        <f t="shared" si="91"/>
        <v>-4.202867903122165E-2</v>
      </c>
    </row>
    <row r="104" spans="1:19" x14ac:dyDescent="0.25">
      <c r="A104" s="194" t="s">
        <v>167</v>
      </c>
      <c r="B104" s="195"/>
      <c r="C104" s="195"/>
      <c r="D104" s="209"/>
      <c r="E104" s="209">
        <f t="shared" si="77"/>
        <v>0.11343030556324285</v>
      </c>
      <c r="F104" s="209">
        <f t="shared" si="78"/>
        <v>3.8004846891960486E-2</v>
      </c>
      <c r="G104" s="209">
        <f t="shared" si="79"/>
        <v>0.14959283859423977</v>
      </c>
      <c r="H104" s="209">
        <f t="shared" si="80"/>
        <v>4.8297914907489137E-3</v>
      </c>
      <c r="I104" s="209">
        <f t="shared" si="81"/>
        <v>-1.7039977676206686E-2</v>
      </c>
      <c r="J104" s="209">
        <f t="shared" si="82"/>
        <v>3.9105000333867768E-3</v>
      </c>
      <c r="K104" s="209">
        <f t="shared" si="83"/>
        <v>4.4322533785270846E-2</v>
      </c>
      <c r="L104" s="209">
        <f t="shared" si="84"/>
        <v>-0.14834001047975576</v>
      </c>
      <c r="M104" s="209">
        <f t="shared" si="85"/>
        <v>0.10262454149906453</v>
      </c>
      <c r="N104" s="209">
        <f t="shared" si="86"/>
        <v>-0.15939492155723423</v>
      </c>
      <c r="O104" s="209">
        <f t="shared" si="87"/>
        <v>-3.7851412978045285E-2</v>
      </c>
      <c r="P104" s="209">
        <f t="shared" si="88"/>
        <v>-4.8806175672917229E-2</v>
      </c>
      <c r="Q104" s="209">
        <f t="shared" si="89"/>
        <v>0.22007713917409943</v>
      </c>
      <c r="R104" s="209">
        <f t="shared" si="90"/>
        <v>0.17850572732098713</v>
      </c>
      <c r="S104" s="209">
        <f t="shared" si="91"/>
        <v>8.729112936288308E-2</v>
      </c>
    </row>
    <row r="105" spans="1:19" x14ac:dyDescent="0.25">
      <c r="A105" s="194" t="s">
        <v>50</v>
      </c>
      <c r="B105" s="195"/>
      <c r="C105" s="195"/>
      <c r="D105" s="209"/>
      <c r="E105" s="209">
        <f t="shared" si="77"/>
        <v>5.9871327663068241E-2</v>
      </c>
      <c r="F105" s="209">
        <f t="shared" si="78"/>
        <v>6.3912592857355177E-2</v>
      </c>
      <c r="G105" s="209">
        <f t="shared" si="79"/>
        <v>-4.6270655598692478E-3</v>
      </c>
      <c r="H105" s="209">
        <f t="shared" si="80"/>
        <v>1.7834920848902369E-2</v>
      </c>
      <c r="I105" s="209">
        <f t="shared" si="81"/>
        <v>-4.268426501685596E-2</v>
      </c>
      <c r="J105" s="209">
        <f t="shared" si="82"/>
        <v>1.1903686021566218E-2</v>
      </c>
      <c r="K105" s="209">
        <f t="shared" si="83"/>
        <v>0.15631387193602797</v>
      </c>
      <c r="L105" s="209">
        <f t="shared" si="84"/>
        <v>-5.5804381284520477E-2</v>
      </c>
      <c r="M105" s="209">
        <f t="shared" si="85"/>
        <v>-1.5827660453393677E-2</v>
      </c>
      <c r="N105" s="209">
        <f t="shared" si="86"/>
        <v>-2.8527677881099112E-2</v>
      </c>
      <c r="O105" s="209">
        <f t="shared" si="87"/>
        <v>4.6139848513856441E-2</v>
      </c>
      <c r="P105" s="209">
        <f t="shared" si="88"/>
        <v>-6.6022102821400086E-2</v>
      </c>
      <c r="Q105" s="209">
        <f t="shared" si="89"/>
        <v>2.8777638902000025E-2</v>
      </c>
      <c r="R105" s="209">
        <f t="shared" si="90"/>
        <v>0.1061094111856129</v>
      </c>
      <c r="S105" s="209">
        <f t="shared" si="91"/>
        <v>4.6401641782626069E-2</v>
      </c>
    </row>
    <row r="106" spans="1:19" x14ac:dyDescent="0.25">
      <c r="A106" s="194" t="s">
        <v>71</v>
      </c>
      <c r="B106" s="195"/>
      <c r="C106" s="195"/>
      <c r="D106" s="209"/>
      <c r="E106" s="209">
        <f t="shared" ref="E106" si="92">IF(D23=14,"",E32/D32-1)</f>
        <v>-2.8698632700555504E-2</v>
      </c>
      <c r="F106" s="209">
        <f t="shared" ref="F106" si="93">IF(E23=14,"",F32/E32-1)</f>
        <v>-2.7555754524146603E-2</v>
      </c>
      <c r="G106" s="209">
        <f t="shared" ref="G106" si="94">IF(F23=14,"",G32/F32-1)</f>
        <v>4.275246973998148E-2</v>
      </c>
      <c r="H106" s="209">
        <f t="shared" ref="H106" si="95">IF(G23=14,"",H32/G32-1)</f>
        <v>-2.6597443766074313E-3</v>
      </c>
      <c r="I106" s="209">
        <f t="shared" ref="I106" si="96">IF(H23=14,"",I32/H32-1)</f>
        <v>-3.5827925208044564E-2</v>
      </c>
      <c r="J106" s="209">
        <f t="shared" ref="J106" si="97">IF(I23=14,"",J32/I32-1)</f>
        <v>-5.7606225966777891E-2</v>
      </c>
      <c r="K106" s="209">
        <f t="shared" ref="K106" si="98">IF(J23=14,"",K32/J32-1)</f>
        <v>0.23337067985440152</v>
      </c>
      <c r="L106" s="209">
        <f t="shared" ref="L106" si="99">IF(K23=14,"",L32/K32-1)</f>
        <v>-0.15964371744191264</v>
      </c>
      <c r="M106" s="209">
        <f t="shared" ref="M106" si="100">IF(L23=14,"",M32/L32-1)</f>
        <v>-0.35232308876769158</v>
      </c>
      <c r="N106" s="209">
        <f t="shared" ref="N106" si="101">IF(M23=14,"",N32/M32-1)</f>
        <v>0.14775568754883928</v>
      </c>
      <c r="O106" s="209">
        <f t="shared" ref="O106" si="102">IF(N23=14,"",O32/N32-1)</f>
        <v>-3.2954442245116233E-2</v>
      </c>
      <c r="P106" s="209">
        <f t="shared" ref="P106" si="103">IF(O23=14,"",P32/O32-1)</f>
        <v>-3.7638917082563061E-2</v>
      </c>
      <c r="Q106" s="209">
        <f t="shared" ref="Q106" si="104">IF(P23=14,"",Q32/P32-1)</f>
        <v>6.2885168520632417E-2</v>
      </c>
      <c r="R106" s="209">
        <f t="shared" ref="R106" si="105">IF(Q23=14,"",R32/Q32-1)</f>
        <v>7.7247567979113363E-2</v>
      </c>
      <c r="S106" s="209">
        <f t="shared" ref="S106" si="106">IF(R23=14,"",S32/R32-1)</f>
        <v>-1.4043318473149546E-2</v>
      </c>
    </row>
    <row r="107" spans="1:19" x14ac:dyDescent="0.25">
      <c r="A107" s="199" t="s">
        <v>171</v>
      </c>
      <c r="B107" s="200"/>
      <c r="C107" s="200"/>
      <c r="D107" s="210"/>
      <c r="E107" s="210">
        <f t="shared" ref="E107:E108" si="107">IF(D33=0,"",E33/D33-1)</f>
        <v>-3.4106108757156806E-2</v>
      </c>
      <c r="F107" s="210">
        <f t="shared" ref="F107:F108" si="108">IF(E33=0,"",F33/E33-1)</f>
        <v>-0.13890336634030676</v>
      </c>
      <c r="G107" s="210">
        <f t="shared" ref="G107:G108" si="109">IF(F33=0,"",G33/F33-1)</f>
        <v>0.14147110480791314</v>
      </c>
      <c r="H107" s="210">
        <f t="shared" ref="H107:H108" si="110">IF(G33=0,"",H33/G33-1)</f>
        <v>1.8265881884786728E-2</v>
      </c>
      <c r="I107" s="210">
        <f t="shared" ref="I107:I108" si="111">IF(H33=0,"",I33/H33-1)</f>
        <v>-2.5295250479901998E-3</v>
      </c>
      <c r="J107" s="210">
        <f t="shared" ref="J107:J108" si="112">IF(I33=0,"",J33/I33-1)</f>
        <v>-0.12584555992614133</v>
      </c>
      <c r="K107" s="210">
        <f t="shared" ref="K107:K108" si="113">IF(J33=0,"",K33/J33-1)</f>
        <v>0.70349571906664776</v>
      </c>
      <c r="L107" s="210">
        <f t="shared" ref="L107:L108" si="114">IF(K33=0,"",L33/K33-1)</f>
        <v>-0.14522383500950609</v>
      </c>
      <c r="M107" s="210">
        <f t="shared" ref="M107:M108" si="115">IF(L33=0,"",M33/L33-1)</f>
        <v>-0.70470206741379793</v>
      </c>
      <c r="N107" s="210">
        <f t="shared" ref="N107:N108" si="116">IF(M33=0,"",N33/M33-1)</f>
        <v>0.33419175562700953</v>
      </c>
      <c r="O107" s="210">
        <f t="shared" ref="O107:O108" si="117">IF(N33=0,"",O33/N33-1)</f>
        <v>0.12790256087527885</v>
      </c>
      <c r="P107" s="210">
        <f t="shared" ref="P107:P108" si="118">IF(O33=0,"",P33/O33-1)</f>
        <v>4.2456151805746245E-2</v>
      </c>
      <c r="Q107" s="210">
        <f t="shared" ref="Q107:Q108" si="119">IF(P33=0,"",Q33/P33-1)</f>
        <v>-6.7979272700339877E-2</v>
      </c>
      <c r="R107" s="210">
        <f t="shared" ref="R107:R108" si="120">IF(Q33=0,"",R33/Q33-1)</f>
        <v>3.2333885009544261E-2</v>
      </c>
      <c r="S107" s="210">
        <f t="shared" ref="S107:S108" si="121">IF(R33=0,"",S33/R33-1)</f>
        <v>-6.352784618774332E-2</v>
      </c>
    </row>
    <row r="108" spans="1:19" x14ac:dyDescent="0.25">
      <c r="A108" s="211" t="s">
        <v>8</v>
      </c>
      <c r="B108" s="140"/>
      <c r="C108" s="140"/>
      <c r="D108" s="204"/>
      <c r="E108" s="204">
        <f t="shared" si="107"/>
        <v>-3.4106108757156806E-2</v>
      </c>
      <c r="F108" s="204">
        <f t="shared" si="108"/>
        <v>-0.13890336634030676</v>
      </c>
      <c r="G108" s="204">
        <f t="shared" si="109"/>
        <v>0.14147110480791314</v>
      </c>
      <c r="H108" s="204">
        <f t="shared" si="110"/>
        <v>1.8265881884786728E-2</v>
      </c>
      <c r="I108" s="204">
        <f t="shared" si="111"/>
        <v>-2.5295250479901998E-3</v>
      </c>
      <c r="J108" s="204">
        <f t="shared" si="112"/>
        <v>-0.12584555992614133</v>
      </c>
      <c r="K108" s="204">
        <f t="shared" si="113"/>
        <v>0.70349571906664776</v>
      </c>
      <c r="L108" s="204">
        <f t="shared" si="114"/>
        <v>-0.14522383500950609</v>
      </c>
      <c r="M108" s="204">
        <f t="shared" si="115"/>
        <v>-0.70470206741379793</v>
      </c>
      <c r="N108" s="204">
        <f t="shared" si="116"/>
        <v>0.33419175562700953</v>
      </c>
      <c r="O108" s="204">
        <f t="shared" si="117"/>
        <v>0.12790256087527885</v>
      </c>
      <c r="P108" s="204">
        <f t="shared" si="118"/>
        <v>4.2456151805746245E-2</v>
      </c>
      <c r="Q108" s="204">
        <f t="shared" si="119"/>
        <v>-6.7979272700339877E-2</v>
      </c>
      <c r="R108" s="204">
        <f t="shared" si="120"/>
        <v>3.2333885009544261E-2</v>
      </c>
      <c r="S108" s="204">
        <f t="shared" si="121"/>
        <v>-6.352784618774332E-2</v>
      </c>
    </row>
    <row r="109" spans="1:19" x14ac:dyDescent="0.25">
      <c r="A109" s="211" t="s">
        <v>183</v>
      </c>
      <c r="B109" s="140"/>
      <c r="C109" s="140"/>
      <c r="D109" s="204"/>
      <c r="E109" s="204" t="str">
        <f t="shared" ref="E109" si="122">IF(D37=0,"",E37/D37-1)</f>
        <v/>
      </c>
      <c r="F109" s="204" t="str">
        <f t="shared" ref="F109" si="123">IF(E37=0,"",F37/E37-1)</f>
        <v/>
      </c>
      <c r="G109" s="204" t="str">
        <f t="shared" ref="G109" si="124">IF(F37=0,"",G37/F37-1)</f>
        <v/>
      </c>
      <c r="H109" s="204" t="str">
        <f t="shared" ref="H109" si="125">IF(G37=0,"",H37/G37-1)</f>
        <v/>
      </c>
      <c r="I109" s="204" t="str">
        <f t="shared" ref="I109" si="126">IF(H37=0,"",I37/H37-1)</f>
        <v/>
      </c>
      <c r="J109" s="204" t="str">
        <f t="shared" ref="J109" si="127">IF(I37=0,"",J37/I37-1)</f>
        <v/>
      </c>
      <c r="K109" s="204" t="str">
        <f t="shared" ref="K109" si="128">IF(J37=0,"",K37/J37-1)</f>
        <v/>
      </c>
      <c r="L109" s="204" t="str">
        <f t="shared" ref="L109" si="129">IF(K37=0,"",L37/K37-1)</f>
        <v/>
      </c>
      <c r="M109" s="204" t="str">
        <f t="shared" ref="M109" si="130">IF(L37=0,"",M37/L37-1)</f>
        <v/>
      </c>
      <c r="N109" s="204" t="str">
        <f t="shared" ref="N109" si="131">IF(M37=0,"",N37/M37-1)</f>
        <v/>
      </c>
      <c r="O109" s="204" t="str">
        <f t="shared" ref="O109" si="132">IF(N37=0,"",O37/N37-1)</f>
        <v/>
      </c>
      <c r="P109" s="204" t="str">
        <f t="shared" ref="P109" si="133">IF(O37=0,"",P37/O37-1)</f>
        <v/>
      </c>
      <c r="Q109" s="204" t="str">
        <f t="shared" ref="Q109" si="134">IF(P37=0,"",Q37/P37-1)</f>
        <v/>
      </c>
      <c r="R109" s="204" t="str">
        <f t="shared" ref="R109" si="135">IF(Q37=0,"",R37/Q37-1)</f>
        <v/>
      </c>
      <c r="S109" s="204" t="str">
        <f t="shared" ref="S109" si="136">IF(R37=0,"",S37/R37-1)</f>
        <v/>
      </c>
    </row>
    <row r="110" spans="1:19" x14ac:dyDescent="0.25">
      <c r="A110" s="179" t="s">
        <v>7</v>
      </c>
      <c r="B110" s="140"/>
      <c r="C110" s="140"/>
      <c r="D110" s="204"/>
      <c r="E110" s="204">
        <f t="shared" ref="E110:E111" si="137">IF(D43=0,"",E43/D43-1)</f>
        <v>-1.1723849177842194E-2</v>
      </c>
      <c r="F110" s="204">
        <f t="shared" ref="F110:F111" si="138">IF(E43=0,"",F43/E43-1)</f>
        <v>0.17198596164558499</v>
      </c>
      <c r="G110" s="204">
        <f t="shared" ref="G110:G111" si="139">IF(F43=0,"",G43/F43-1)</f>
        <v>0.10903538133088775</v>
      </c>
      <c r="H110" s="204">
        <f t="shared" ref="H110:H111" si="140">IF(G43=0,"",H43/G43-1)</f>
        <v>-2.3866037232723514E-2</v>
      </c>
      <c r="I110" s="204">
        <f t="shared" ref="I110:I111" si="141">IF(H43=0,"",I43/H43-1)</f>
        <v>-0.25844914819497611</v>
      </c>
      <c r="J110" s="204">
        <f t="shared" ref="J110:J111" si="142">IF(I43=0,"",J43/I43-1)</f>
        <v>-8.6114836719936472E-2</v>
      </c>
      <c r="K110" s="204">
        <f t="shared" ref="K110:K111" si="143">IF(J43=0,"",K43/J43-1)</f>
        <v>-2.0471835966693996E-2</v>
      </c>
      <c r="L110" s="204">
        <f t="shared" ref="L110:L111" si="144">IF(K43=0,"",L43/K43-1)</f>
        <v>0.23063819152304954</v>
      </c>
      <c r="M110" s="204">
        <f t="shared" ref="M110:M111" si="145">IF(L43=0,"",M43/L43-1)</f>
        <v>-0.26222161140427103</v>
      </c>
      <c r="N110" s="204">
        <f t="shared" ref="N110:N111" si="146">IF(M43=0,"",N43/M43-1)</f>
        <v>9.9745321022128852E-3</v>
      </c>
      <c r="O110" s="204">
        <f t="shared" ref="O110:O111" si="147">IF(N43=0,"",O43/N43-1)</f>
        <v>1.9413596796142185E-2</v>
      </c>
      <c r="P110" s="204">
        <f t="shared" ref="P110:P111" si="148">IF(O43=0,"",P43/O43-1)</f>
        <v>-0.10185007906139898</v>
      </c>
      <c r="Q110" s="204">
        <f t="shared" ref="Q110:Q111" si="149">IF(P43=0,"",Q43/P43-1)</f>
        <v>8.0153990730003954E-2</v>
      </c>
      <c r="R110" s="204">
        <f t="shared" ref="R110:R111" si="150">IF(Q43=0,"",R43/Q43-1)</f>
        <v>6.5808292154297066E-2</v>
      </c>
      <c r="S110" s="204">
        <f t="shared" ref="S110:S111" si="151">IF(R43=0,"",S43/R43-1)</f>
        <v>-2.4337748566690243E-2</v>
      </c>
    </row>
    <row r="111" spans="1:19" ht="22.5" x14ac:dyDescent="0.25">
      <c r="A111" s="211" t="s">
        <v>26</v>
      </c>
      <c r="B111" s="140"/>
      <c r="C111" s="140"/>
      <c r="D111" s="204"/>
      <c r="E111" s="204">
        <f t="shared" si="137"/>
        <v>-1.4049300039665535E-2</v>
      </c>
      <c r="F111" s="204">
        <f t="shared" si="138"/>
        <v>0.20778284548146253</v>
      </c>
      <c r="G111" s="204">
        <f t="shared" si="139"/>
        <v>0.10757813831148733</v>
      </c>
      <c r="H111" s="204">
        <f t="shared" si="140"/>
        <v>-2.4936884602204001E-2</v>
      </c>
      <c r="I111" s="204">
        <f t="shared" si="141"/>
        <v>-0.24248640438106128</v>
      </c>
      <c r="J111" s="204">
        <f t="shared" si="142"/>
        <v>-0.1284369692889723</v>
      </c>
      <c r="K111" s="204">
        <f t="shared" si="143"/>
        <v>1.0838508201109098E-2</v>
      </c>
      <c r="L111" s="204">
        <f t="shared" si="144"/>
        <v>0.17121395510664561</v>
      </c>
      <c r="M111" s="204">
        <f t="shared" si="145"/>
        <v>-0.24886045913531152</v>
      </c>
      <c r="N111" s="204">
        <f t="shared" si="146"/>
        <v>1.3523391420911635E-2</v>
      </c>
      <c r="O111" s="204">
        <f t="shared" si="147"/>
        <v>3.8299248868638447E-2</v>
      </c>
      <c r="P111" s="204">
        <f t="shared" si="148"/>
        <v>-0.18633292510005217</v>
      </c>
      <c r="Q111" s="204">
        <f t="shared" si="149"/>
        <v>0.16855345855810833</v>
      </c>
      <c r="R111" s="204">
        <f t="shared" si="150"/>
        <v>0.14046217282180007</v>
      </c>
      <c r="S111" s="204">
        <f t="shared" si="151"/>
        <v>-2.4433470657167833E-2</v>
      </c>
    </row>
    <row r="112" spans="1:19" ht="22.5" x14ac:dyDescent="0.25">
      <c r="A112" s="211" t="s">
        <v>16</v>
      </c>
      <c r="B112" s="140"/>
      <c r="C112" s="140"/>
      <c r="D112" s="204"/>
      <c r="E112" s="204">
        <f t="shared" ref="E112:E113" si="152">IF(D47=0,"",E47/D47-1)</f>
        <v>-9.5525301692013231E-3</v>
      </c>
      <c r="F112" s="204">
        <f t="shared" ref="F112:F113" si="153">IF(E47=0,"",F47/E47-1)</f>
        <v>0.13871346097364579</v>
      </c>
      <c r="G112" s="204">
        <f t="shared" ref="G112:G113" si="154">IF(F47=0,"",G47/F47-1)</f>
        <v>0.11047201687112551</v>
      </c>
      <c r="H112" s="204">
        <f t="shared" ref="H112:H113" si="155">IF(G47=0,"",H47/G47-1)</f>
        <v>-2.2813084314798227E-2</v>
      </c>
      <c r="I112" s="204">
        <f t="shared" ref="I112:I113" si="156">IF(H47=0,"",I47/H47-1)</f>
        <v>-0.27411103233899647</v>
      </c>
      <c r="J112" s="204">
        <f t="shared" ref="J112:J113" si="157">IF(I47=0,"",J47/I47-1)</f>
        <v>-4.2781289369357545E-2</v>
      </c>
      <c r="K112" s="204">
        <f t="shared" ref="K112:K113" si="158">IF(J47=0,"",K47/J47-1)</f>
        <v>-4.9661706046886689E-2</v>
      </c>
      <c r="L112" s="204">
        <f t="shared" ref="L112:L113" si="159">IF(K47=0,"",L47/K47-1)</f>
        <v>0.28956480448311606</v>
      </c>
      <c r="M112" s="204">
        <f t="shared" ref="M112:M113" si="160">IF(L47=0,"",M47/L47-1)</f>
        <v>-0.27425491431860671</v>
      </c>
      <c r="N112" s="204">
        <f t="shared" ref="N112:N113" si="161">IF(M47=0,"",N47/M47-1)</f>
        <v>6.6665264704885985E-3</v>
      </c>
      <c r="O112" s="204">
        <f t="shared" ref="O112:O113" si="162">IF(N47=0,"",O47/N47-1)</f>
        <v>1.6897662314618866E-3</v>
      </c>
      <c r="P112" s="204">
        <f t="shared" ref="P112:P113" si="163">IF(O47=0,"",P47/O47-1)</f>
        <v>-1.9666804038135033E-2</v>
      </c>
      <c r="Q112" s="204">
        <f t="shared" ref="Q112:Q113" si="164">IF(P47=0,"",Q47/P47-1)</f>
        <v>8.7803924151337309E-3</v>
      </c>
      <c r="R112" s="204">
        <f t="shared" ref="R112:R113" si="165">IF(Q47=0,"",R47/Q47-1)</f>
        <v>-4.0137075477966189E-3</v>
      </c>
      <c r="S112" s="204">
        <f t="shared" ref="S112:S113" si="166">IF(R47=0,"",S47/R47-1)</f>
        <v>-2.4235235413308076E-2</v>
      </c>
    </row>
    <row r="113" spans="1:19" ht="22.5" x14ac:dyDescent="0.25">
      <c r="A113" s="179" t="s">
        <v>6</v>
      </c>
      <c r="B113" s="140"/>
      <c r="C113" s="140"/>
      <c r="D113" s="204"/>
      <c r="E113" s="204">
        <f t="shared" si="152"/>
        <v>-7.627468585345587E-2</v>
      </c>
      <c r="F113" s="204">
        <f t="shared" si="153"/>
        <v>8.6385594271061183E-3</v>
      </c>
      <c r="G113" s="204">
        <f t="shared" si="154"/>
        <v>-3.7607850084446115E-2</v>
      </c>
      <c r="H113" s="204">
        <f t="shared" si="155"/>
        <v>-0.10859727024474797</v>
      </c>
      <c r="I113" s="204">
        <f t="shared" si="156"/>
        <v>-4.3682071101086573E-2</v>
      </c>
      <c r="J113" s="204">
        <f t="shared" si="157"/>
        <v>-2.2272708391523066E-3</v>
      </c>
      <c r="K113" s="204">
        <f t="shared" si="158"/>
        <v>8.7282247412207248E-2</v>
      </c>
      <c r="L113" s="204">
        <f t="shared" si="159"/>
        <v>-0.17137902769807944</v>
      </c>
      <c r="M113" s="204">
        <f t="shared" si="160"/>
        <v>-0.18137158901436945</v>
      </c>
      <c r="N113" s="204">
        <f t="shared" si="161"/>
        <v>8.8936362375779954E-2</v>
      </c>
      <c r="O113" s="204">
        <f t="shared" si="162"/>
        <v>-0.11328307398726367</v>
      </c>
      <c r="P113" s="204">
        <f t="shared" si="163"/>
        <v>-0.12780186079639244</v>
      </c>
      <c r="Q113" s="204">
        <f t="shared" si="164"/>
        <v>0.361299141510246</v>
      </c>
      <c r="R113" s="204">
        <f t="shared" si="165"/>
        <v>0.29260176618802047</v>
      </c>
      <c r="S113" s="204">
        <f t="shared" si="166"/>
        <v>-0.11303768764969169</v>
      </c>
    </row>
    <row r="114" spans="1:19" x14ac:dyDescent="0.25">
      <c r="A114" s="179" t="s">
        <v>5</v>
      </c>
      <c r="B114" s="140"/>
      <c r="C114" s="140"/>
      <c r="D114" s="204"/>
      <c r="E114" s="204">
        <f t="shared" ref="E114:E115" si="167">IF(D52=0,"",E52/D52-1)</f>
        <v>9.0216281197070813E-3</v>
      </c>
      <c r="F114" s="204">
        <f t="shared" ref="F114:F115" si="168">IF(E52=0,"",F52/E52-1)</f>
        <v>0.12949752188622443</v>
      </c>
      <c r="G114" s="204">
        <f t="shared" ref="G114:G115" si="169">IF(F52=0,"",G52/F52-1)</f>
        <v>7.5958595892752001E-2</v>
      </c>
      <c r="H114" s="204">
        <f t="shared" ref="H114:H115" si="170">IF(G52=0,"",H52/G52-1)</f>
        <v>-8.34098404874416E-2</v>
      </c>
      <c r="I114" s="204">
        <f t="shared" ref="I114:I115" si="171">IF(H52=0,"",I52/H52-1)</f>
        <v>-9.4866569218678087E-2</v>
      </c>
      <c r="J114" s="204">
        <f t="shared" ref="J114:J115" si="172">IF(I52=0,"",J52/I52-1)</f>
        <v>-0.13619184338265655</v>
      </c>
      <c r="K114" s="204">
        <f t="shared" ref="K114:K115" si="173">IF(J52=0,"",K52/J52-1)</f>
        <v>-9.9739733391387864E-2</v>
      </c>
      <c r="L114" s="204">
        <f t="shared" ref="L114:L115" si="174">IF(K52=0,"",L52/K52-1)</f>
        <v>-0.11405231148722494</v>
      </c>
      <c r="M114" s="204">
        <f t="shared" ref="M114:M115" si="175">IF(L52=0,"",M52/L52-1)</f>
        <v>-2.7338041796187595E-2</v>
      </c>
      <c r="N114" s="204">
        <f t="shared" ref="N114:N115" si="176">IF(M52=0,"",N52/M52-1)</f>
        <v>-0.11727534988713328</v>
      </c>
      <c r="O114" s="204">
        <f t="shared" ref="O114:O115" si="177">IF(N52=0,"",O52/N52-1)</f>
        <v>-0.11686582474541951</v>
      </c>
      <c r="P114" s="204">
        <f t="shared" ref="P114:P115" si="178">IF(O52=0,"",P52/O52-1)</f>
        <v>-6.2247601950974674E-2</v>
      </c>
      <c r="Q114" s="204">
        <f t="shared" ref="Q114:Q115" si="179">IF(P52=0,"",Q52/P52-1)</f>
        <v>-0.11737000310304257</v>
      </c>
      <c r="R114" s="204">
        <f t="shared" ref="R114:R115" si="180">IF(Q52=0,"",R52/Q52-1)</f>
        <v>0.10850579327718779</v>
      </c>
      <c r="S114" s="204">
        <f t="shared" ref="S114:S115" si="181">IF(R52=0,"",S52/R52-1)</f>
        <v>-7.9070765391014208E-2</v>
      </c>
    </row>
    <row r="115" spans="1:19" x14ac:dyDescent="0.25">
      <c r="A115" s="211" t="s">
        <v>27</v>
      </c>
      <c r="B115" s="140"/>
      <c r="C115" s="140"/>
      <c r="D115" s="204"/>
      <c r="E115" s="204" t="str">
        <f t="shared" si="167"/>
        <v/>
      </c>
      <c r="F115" s="204" t="str">
        <f t="shared" si="168"/>
        <v/>
      </c>
      <c r="G115" s="204" t="str">
        <f t="shared" si="169"/>
        <v/>
      </c>
      <c r="H115" s="204" t="str">
        <f t="shared" si="170"/>
        <v/>
      </c>
      <c r="I115" s="204" t="str">
        <f t="shared" si="171"/>
        <v/>
      </c>
      <c r="J115" s="204" t="str">
        <f t="shared" si="172"/>
        <v/>
      </c>
      <c r="K115" s="204" t="str">
        <f t="shared" si="173"/>
        <v/>
      </c>
      <c r="L115" s="204" t="str">
        <f t="shared" si="174"/>
        <v/>
      </c>
      <c r="M115" s="204" t="str">
        <f t="shared" si="175"/>
        <v/>
      </c>
      <c r="N115" s="204" t="str">
        <f t="shared" si="176"/>
        <v/>
      </c>
      <c r="O115" s="204" t="str">
        <f t="shared" si="177"/>
        <v/>
      </c>
      <c r="P115" s="204" t="str">
        <f t="shared" si="178"/>
        <v/>
      </c>
      <c r="Q115" s="204" t="str">
        <f t="shared" si="179"/>
        <v/>
      </c>
      <c r="R115" s="204" t="str">
        <f t="shared" si="180"/>
        <v/>
      </c>
      <c r="S115" s="204" t="str">
        <f t="shared" si="181"/>
        <v/>
      </c>
    </row>
    <row r="116" spans="1:19" ht="22.5" x14ac:dyDescent="0.25">
      <c r="A116" s="211" t="s">
        <v>21</v>
      </c>
      <c r="B116" s="140"/>
      <c r="C116" s="140"/>
      <c r="D116" s="204"/>
      <c r="E116" s="204">
        <f t="shared" ref="E116:E122" si="182">IF(D56=0,"",E56/D56-1)</f>
        <v>9.0216281197070813E-3</v>
      </c>
      <c r="F116" s="204">
        <f t="shared" ref="F116:F122" si="183">IF(E56=0,"",F56/E56-1)</f>
        <v>0.12949752188622443</v>
      </c>
      <c r="G116" s="204">
        <f t="shared" ref="G116:G122" si="184">IF(F56=0,"",G56/F56-1)</f>
        <v>7.5958595892752001E-2</v>
      </c>
      <c r="H116" s="204">
        <f t="shared" ref="H116:H122" si="185">IF(G56=0,"",H56/G56-1)</f>
        <v>-8.34098404874416E-2</v>
      </c>
      <c r="I116" s="204">
        <f t="shared" ref="I116:I122" si="186">IF(H56=0,"",I56/H56-1)</f>
        <v>-9.4866569218678087E-2</v>
      </c>
      <c r="J116" s="204">
        <f t="shared" ref="J116:J122" si="187">IF(I56=0,"",J56/I56-1)</f>
        <v>-0.13619184338265655</v>
      </c>
      <c r="K116" s="204">
        <f t="shared" ref="K116:K122" si="188">IF(J56=0,"",K56/J56-1)</f>
        <v>-9.9739733391387864E-2</v>
      </c>
      <c r="L116" s="204">
        <f t="shared" ref="L116:L122" si="189">IF(K56=0,"",L56/K56-1)</f>
        <v>-0.11405231148722494</v>
      </c>
      <c r="M116" s="204">
        <f t="shared" ref="M116:M122" si="190">IF(L56=0,"",M56/L56-1)</f>
        <v>-2.7338041796187595E-2</v>
      </c>
      <c r="N116" s="204">
        <f t="shared" ref="N116:N122" si="191">IF(M56=0,"",N56/M56-1)</f>
        <v>-0.11727534988713328</v>
      </c>
      <c r="O116" s="204">
        <f t="shared" ref="O116:O122" si="192">IF(N56=0,"",O56/N56-1)</f>
        <v>-0.11686582474541951</v>
      </c>
      <c r="P116" s="204">
        <f t="shared" ref="P116:P122" si="193">IF(O56=0,"",P56/O56-1)</f>
        <v>-6.2247601950974674E-2</v>
      </c>
      <c r="Q116" s="204">
        <f t="shared" ref="Q116:Q122" si="194">IF(P56=0,"",Q56/P56-1)</f>
        <v>-0.11737000310304257</v>
      </c>
      <c r="R116" s="204">
        <f t="shared" ref="R116:R122" si="195">IF(Q56=0,"",R56/Q56-1)</f>
        <v>0.10850579327718779</v>
      </c>
      <c r="S116" s="204">
        <f t="shared" ref="S116:S122" si="196">IF(R56=0,"",S56/R56-1)</f>
        <v>-7.9070765391014208E-2</v>
      </c>
    </row>
    <row r="117" spans="1:19" ht="22.5" x14ac:dyDescent="0.25">
      <c r="A117" s="179" t="s">
        <v>4</v>
      </c>
      <c r="B117" s="140"/>
      <c r="C117" s="140"/>
      <c r="D117" s="204"/>
      <c r="E117" s="204">
        <f t="shared" si="182"/>
        <v>2.0718631084526429E-4</v>
      </c>
      <c r="F117" s="204">
        <f t="shared" si="183"/>
        <v>2.7992763867528359E-2</v>
      </c>
      <c r="G117" s="204">
        <f t="shared" si="184"/>
        <v>5.5813718285885772E-2</v>
      </c>
      <c r="H117" s="204">
        <f t="shared" si="185"/>
        <v>3.2318615779009408E-2</v>
      </c>
      <c r="I117" s="204">
        <f t="shared" si="186"/>
        <v>4.2511191354825062E-2</v>
      </c>
      <c r="J117" s="204">
        <f t="shared" si="187"/>
        <v>-0.11873003145757033</v>
      </c>
      <c r="K117" s="204">
        <f t="shared" si="188"/>
        <v>3.4088728697233117E-2</v>
      </c>
      <c r="L117" s="204">
        <f t="shared" si="189"/>
        <v>-0.1387737937740664</v>
      </c>
      <c r="M117" s="204">
        <f t="shared" si="190"/>
        <v>0.17513778753194953</v>
      </c>
      <c r="N117" s="204">
        <f t="shared" si="191"/>
        <v>3.0667045454546571E-3</v>
      </c>
      <c r="O117" s="204">
        <f t="shared" si="192"/>
        <v>-0.16442637695025974</v>
      </c>
      <c r="P117" s="204">
        <f t="shared" si="193"/>
        <v>9.646748566117358E-3</v>
      </c>
      <c r="Q117" s="204">
        <f t="shared" si="194"/>
        <v>1.2189867926304387E-3</v>
      </c>
      <c r="R117" s="204">
        <f t="shared" si="195"/>
        <v>1.4605011710138172E-3</v>
      </c>
      <c r="S117" s="204">
        <f t="shared" si="196"/>
        <v>1.3601169229332521E-2</v>
      </c>
    </row>
    <row r="118" spans="1:19" x14ac:dyDescent="0.25">
      <c r="A118" s="179" t="s">
        <v>3</v>
      </c>
      <c r="B118" s="140"/>
      <c r="C118" s="140"/>
      <c r="D118" s="204"/>
      <c r="E118" s="204">
        <f t="shared" si="182"/>
        <v>1.4615933292514205E-2</v>
      </c>
      <c r="F118" s="204">
        <f t="shared" si="183"/>
        <v>-8.1718542365011304E-3</v>
      </c>
      <c r="G118" s="204">
        <f t="shared" si="184"/>
        <v>0.54931837005388107</v>
      </c>
      <c r="H118" s="204">
        <f t="shared" si="185"/>
        <v>0.1946668444021149</v>
      </c>
      <c r="I118" s="204">
        <f t="shared" si="186"/>
        <v>0.14025986914887234</v>
      </c>
      <c r="J118" s="204">
        <f t="shared" si="187"/>
        <v>3.6102189639933613E-2</v>
      </c>
      <c r="K118" s="204">
        <f t="shared" si="188"/>
        <v>0.8477719134931343</v>
      </c>
      <c r="L118" s="204">
        <f t="shared" si="189"/>
        <v>-9.098573923739095E-2</v>
      </c>
      <c r="M118" s="204">
        <f t="shared" si="190"/>
        <v>-0.49537290353943197</v>
      </c>
      <c r="N118" s="204">
        <f t="shared" si="191"/>
        <v>0.25563052631578964</v>
      </c>
      <c r="O118" s="204">
        <f t="shared" si="192"/>
        <v>7.511986552731531E-2</v>
      </c>
      <c r="P118" s="204">
        <f t="shared" si="193"/>
        <v>3.1527637853927981E-2</v>
      </c>
      <c r="Q118" s="204">
        <f t="shared" si="194"/>
        <v>2.8916230148895661E-2</v>
      </c>
      <c r="R118" s="204">
        <f t="shared" si="195"/>
        <v>0.12953278432551851</v>
      </c>
      <c r="S118" s="204">
        <f t="shared" si="196"/>
        <v>0.13435838037701453</v>
      </c>
    </row>
    <row r="119" spans="1:19" x14ac:dyDescent="0.25">
      <c r="A119" s="179" t="s">
        <v>2</v>
      </c>
      <c r="B119" s="140"/>
      <c r="C119" s="140"/>
      <c r="D119" s="204"/>
      <c r="E119" s="204">
        <f t="shared" si="182"/>
        <v>2.6644614972252567E-2</v>
      </c>
      <c r="F119" s="204">
        <f t="shared" si="183"/>
        <v>-8.05738579317411E-2</v>
      </c>
      <c r="G119" s="204">
        <f t="shared" si="184"/>
        <v>-5.5570603471196578E-2</v>
      </c>
      <c r="H119" s="204">
        <f t="shared" si="185"/>
        <v>4.1015396141777849E-2</v>
      </c>
      <c r="I119" s="204">
        <f t="shared" si="186"/>
        <v>1.416228715541612E-2</v>
      </c>
      <c r="J119" s="204">
        <f t="shared" si="187"/>
        <v>0.13675956215671592</v>
      </c>
      <c r="K119" s="204">
        <f t="shared" si="188"/>
        <v>6.3877697012870716E-3</v>
      </c>
      <c r="L119" s="204">
        <f t="shared" si="189"/>
        <v>-0.26902578380808184</v>
      </c>
      <c r="M119" s="204">
        <f t="shared" si="190"/>
        <v>-1.3974244008162384E-2</v>
      </c>
      <c r="N119" s="204">
        <f t="shared" si="191"/>
        <v>0.16485083608835516</v>
      </c>
      <c r="O119" s="204">
        <f t="shared" si="192"/>
        <v>-7.4769176933527914E-3</v>
      </c>
      <c r="P119" s="204">
        <f t="shared" si="193"/>
        <v>3.4180971146665184E-2</v>
      </c>
      <c r="Q119" s="204">
        <f t="shared" si="194"/>
        <v>4.4899732306215245E-2</v>
      </c>
      <c r="R119" s="204">
        <f t="shared" si="195"/>
        <v>-7.1647662377695043E-2</v>
      </c>
      <c r="S119" s="204">
        <f t="shared" si="196"/>
        <v>9.5651363909851517E-2</v>
      </c>
    </row>
    <row r="120" spans="1:19" x14ac:dyDescent="0.25">
      <c r="A120" s="179" t="s">
        <v>1</v>
      </c>
      <c r="B120" s="140"/>
      <c r="C120" s="140"/>
      <c r="D120" s="204"/>
      <c r="E120" s="204">
        <f t="shared" si="182"/>
        <v>-1.4277785447963098E-2</v>
      </c>
      <c r="F120" s="204">
        <f t="shared" si="183"/>
        <v>1.7289143849088306E-2</v>
      </c>
      <c r="G120" s="204">
        <f t="shared" si="184"/>
        <v>5.1717857093418251E-2</v>
      </c>
      <c r="H120" s="204">
        <f t="shared" si="185"/>
        <v>0.14057427708615866</v>
      </c>
      <c r="I120" s="204">
        <f t="shared" si="186"/>
        <v>-9.6737937377971872E-2</v>
      </c>
      <c r="J120" s="204">
        <f t="shared" si="187"/>
        <v>-9.5856140836127146E-2</v>
      </c>
      <c r="K120" s="204">
        <f t="shared" si="188"/>
        <v>2.5401334095725092E-2</v>
      </c>
      <c r="L120" s="204">
        <f t="shared" si="189"/>
        <v>-0.37529203869270422</v>
      </c>
      <c r="M120" s="204">
        <f t="shared" si="190"/>
        <v>-0.17220470555561318</v>
      </c>
      <c r="N120" s="204">
        <f t="shared" si="191"/>
        <v>0.53426894052044616</v>
      </c>
      <c r="O120" s="204">
        <f t="shared" si="192"/>
        <v>-6.003006461100302E-2</v>
      </c>
      <c r="P120" s="204">
        <f t="shared" si="193"/>
        <v>-0.20320939099418811</v>
      </c>
      <c r="Q120" s="204">
        <f t="shared" si="194"/>
        <v>1.065868211718346E-2</v>
      </c>
      <c r="R120" s="204">
        <f t="shared" si="195"/>
        <v>-5.5533604182882113E-2</v>
      </c>
      <c r="S120" s="204">
        <f t="shared" si="196"/>
        <v>0.33190989348729616</v>
      </c>
    </row>
    <row r="121" spans="1:19" x14ac:dyDescent="0.25">
      <c r="A121" s="179" t="s">
        <v>0</v>
      </c>
      <c r="B121" s="140"/>
      <c r="C121" s="140"/>
      <c r="D121" s="204"/>
      <c r="E121" s="204">
        <f t="shared" si="182"/>
        <v>-0.10811149521796004</v>
      </c>
      <c r="F121" s="204">
        <f t="shared" si="183"/>
        <v>0.14854175782973367</v>
      </c>
      <c r="G121" s="204">
        <f t="shared" si="184"/>
        <v>-4.5656805096145781E-2</v>
      </c>
      <c r="H121" s="204">
        <f t="shared" si="185"/>
        <v>0.21778114920155445</v>
      </c>
      <c r="I121" s="204">
        <f t="shared" si="186"/>
        <v>-0.11141545003366571</v>
      </c>
      <c r="J121" s="204">
        <f t="shared" si="187"/>
        <v>-0.13694428951211413</v>
      </c>
      <c r="K121" s="204">
        <f t="shared" si="188"/>
        <v>-8.2635452185925162E-3</v>
      </c>
      <c r="L121" s="204">
        <f t="shared" si="189"/>
        <v>-0.12925592976334299</v>
      </c>
      <c r="M121" s="204">
        <f t="shared" si="190"/>
        <v>-0.13218348941926938</v>
      </c>
      <c r="N121" s="204">
        <f t="shared" si="191"/>
        <v>0.39284763473053874</v>
      </c>
      <c r="O121" s="204">
        <f t="shared" si="192"/>
        <v>-0.11194311473842633</v>
      </c>
      <c r="P121" s="204">
        <f t="shared" si="193"/>
        <v>-6.1499063451423086E-2</v>
      </c>
      <c r="Q121" s="204">
        <f t="shared" si="194"/>
        <v>-8.2721963236746521E-2</v>
      </c>
      <c r="R121" s="204">
        <f t="shared" si="195"/>
        <v>-4.5973533590959348E-2</v>
      </c>
      <c r="S121" s="204">
        <f t="shared" si="196"/>
        <v>-7.5941005751687385E-3</v>
      </c>
    </row>
    <row r="122" spans="1:19" x14ac:dyDescent="0.25">
      <c r="A122" s="212" t="s">
        <v>248</v>
      </c>
      <c r="B122" s="143"/>
      <c r="C122" s="143"/>
      <c r="D122" s="208"/>
      <c r="E122" s="208">
        <f t="shared" si="182"/>
        <v>0.12160262301925995</v>
      </c>
      <c r="F122" s="208">
        <f t="shared" si="183"/>
        <v>-0.1607298533719661</v>
      </c>
      <c r="G122" s="208">
        <f t="shared" si="184"/>
        <v>-0.16540569820151574</v>
      </c>
      <c r="H122" s="208">
        <f t="shared" si="185"/>
        <v>0.15845305139668198</v>
      </c>
      <c r="I122" s="208">
        <f t="shared" si="186"/>
        <v>0.48212411693264645</v>
      </c>
      <c r="J122" s="208">
        <f t="shared" si="187"/>
        <v>-7.415471693288489E-3</v>
      </c>
      <c r="K122" s="208">
        <f t="shared" si="188"/>
        <v>0.25554866827948453</v>
      </c>
      <c r="L122" s="208">
        <f t="shared" si="189"/>
        <v>-0.23697710233328162</v>
      </c>
      <c r="M122" s="208">
        <f t="shared" si="190"/>
        <v>-0.53708182427869988</v>
      </c>
      <c r="N122" s="208">
        <f t="shared" si="191"/>
        <v>-7.4339102182326089E-2</v>
      </c>
      <c r="O122" s="208">
        <f t="shared" si="192"/>
        <v>5.8377700783058595E-2</v>
      </c>
      <c r="P122" s="208">
        <f t="shared" si="193"/>
        <v>7.7356088381172805E-2</v>
      </c>
      <c r="Q122" s="208">
        <f t="shared" si="194"/>
        <v>-2.4394139058586228E-2</v>
      </c>
      <c r="R122" s="208">
        <f t="shared" si="195"/>
        <v>0.13878240701535649</v>
      </c>
      <c r="S122" s="208">
        <f t="shared" si="196"/>
        <v>0.12656270139033654</v>
      </c>
    </row>
  </sheetData>
  <pageMargins left="0.75" right="0.75" top="1" bottom="1" header="0.5" footer="0.5"/>
  <pageSetup paperSize="9" scale="68" fitToHeight="0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230"/>
  <sheetViews>
    <sheetView showGridLines="0" zoomScale="110" zoomScaleNormal="110" workbookViewId="0">
      <pane ySplit="1" topLeftCell="A2" activePane="bottomLeft" state="frozen"/>
      <selection pane="bottomLeft" activeCell="A2" sqref="A2"/>
    </sheetView>
  </sheetViews>
  <sheetFormatPr defaultRowHeight="11.25" x14ac:dyDescent="0.25"/>
  <cols>
    <col min="1" max="1" width="33.7109375" style="8" customWidth="1"/>
    <col min="2" max="2" width="14.85546875" style="8" bestFit="1" customWidth="1"/>
    <col min="3" max="3" width="92.42578125" style="138" bestFit="1" customWidth="1"/>
    <col min="4" max="4" width="38.28515625" style="8" bestFit="1" customWidth="1"/>
    <col min="5" max="16384" width="9.140625" style="8"/>
  </cols>
  <sheetData>
    <row r="1" spans="1:23" x14ac:dyDescent="0.25">
      <c r="A1" s="26" t="s">
        <v>263</v>
      </c>
      <c r="B1" s="27" t="s">
        <v>149</v>
      </c>
      <c r="C1" s="26" t="s">
        <v>150</v>
      </c>
      <c r="D1" s="26" t="s">
        <v>151</v>
      </c>
    </row>
    <row r="2" spans="1:23" x14ac:dyDescent="0.25">
      <c r="A2" s="28" t="s">
        <v>152</v>
      </c>
      <c r="B2" s="29" t="s">
        <v>37</v>
      </c>
      <c r="C2" s="30" t="s">
        <v>38</v>
      </c>
      <c r="D2" s="31" t="s">
        <v>153</v>
      </c>
    </row>
    <row r="3" spans="1:23" x14ac:dyDescent="0.25">
      <c r="A3" s="32" t="s">
        <v>154</v>
      </c>
      <c r="B3" s="33" t="s">
        <v>39</v>
      </c>
      <c r="C3" s="34" t="s">
        <v>40</v>
      </c>
      <c r="D3" s="35" t="s">
        <v>153</v>
      </c>
    </row>
    <row r="4" spans="1:23" ht="11.25" customHeight="1" x14ac:dyDescent="0.25">
      <c r="A4" s="36" t="s">
        <v>155</v>
      </c>
      <c r="B4" s="37" t="s">
        <v>41</v>
      </c>
      <c r="C4" s="38" t="s">
        <v>156</v>
      </c>
      <c r="D4" s="39" t="s">
        <v>153</v>
      </c>
    </row>
    <row r="5" spans="1:23" ht="11.25" customHeight="1" x14ac:dyDescent="0.25">
      <c r="A5" s="40" t="s">
        <v>46</v>
      </c>
      <c r="B5" s="41" t="s">
        <v>45</v>
      </c>
      <c r="C5" s="42"/>
      <c r="D5" s="43"/>
    </row>
    <row r="6" spans="1:23" ht="11.25" customHeight="1" x14ac:dyDescent="0.25">
      <c r="A6" s="44"/>
      <c r="B6" s="45" t="s">
        <v>45</v>
      </c>
      <c r="C6" s="46" t="s">
        <v>46</v>
      </c>
      <c r="D6" s="39" t="s">
        <v>157</v>
      </c>
    </row>
    <row r="7" spans="1:23" ht="11.25" customHeight="1" x14ac:dyDescent="0.25">
      <c r="A7" s="40" t="s">
        <v>69</v>
      </c>
      <c r="B7" s="41" t="s">
        <v>68</v>
      </c>
      <c r="C7" s="42"/>
      <c r="D7" s="43"/>
    </row>
    <row r="8" spans="1:23" ht="11.25" customHeight="1" x14ac:dyDescent="0.25">
      <c r="A8" s="44"/>
      <c r="B8" s="45" t="s">
        <v>68</v>
      </c>
      <c r="C8" s="46" t="s">
        <v>69</v>
      </c>
      <c r="D8" s="39" t="s">
        <v>158</v>
      </c>
    </row>
    <row r="9" spans="1:23" ht="11.25" customHeight="1" x14ac:dyDescent="0.25">
      <c r="A9" s="47" t="s">
        <v>159</v>
      </c>
      <c r="B9" s="48" t="s">
        <v>160</v>
      </c>
      <c r="C9" s="49"/>
    </row>
    <row r="10" spans="1:23" x14ac:dyDescent="0.25">
      <c r="A10" s="50" t="s">
        <v>161</v>
      </c>
      <c r="B10" s="51" t="s">
        <v>162</v>
      </c>
      <c r="C10" s="52"/>
      <c r="D10" s="52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W10" s="53"/>
    </row>
    <row r="11" spans="1:23" x14ac:dyDescent="0.25">
      <c r="A11" s="54"/>
      <c r="B11" s="55" t="s">
        <v>78</v>
      </c>
      <c r="C11" s="56" t="s">
        <v>79</v>
      </c>
      <c r="D11" s="57" t="s">
        <v>158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W11" s="53"/>
    </row>
    <row r="12" spans="1:23" x14ac:dyDescent="0.25">
      <c r="A12" s="58"/>
      <c r="B12" s="59" t="s">
        <v>80</v>
      </c>
      <c r="C12" s="60" t="s">
        <v>81</v>
      </c>
      <c r="D12" s="61" t="s">
        <v>158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W12" s="53"/>
    </row>
    <row r="13" spans="1:23" x14ac:dyDescent="0.25">
      <c r="A13" s="58"/>
      <c r="B13" s="59" t="s">
        <v>86</v>
      </c>
      <c r="C13" s="60" t="s">
        <v>87</v>
      </c>
      <c r="D13" s="61" t="s">
        <v>158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W13" s="53"/>
    </row>
    <row r="14" spans="1:23" x14ac:dyDescent="0.25">
      <c r="A14" s="58"/>
      <c r="B14" s="59" t="s">
        <v>88</v>
      </c>
      <c r="C14" s="60" t="s">
        <v>89</v>
      </c>
      <c r="D14" s="61" t="s">
        <v>158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W14" s="53"/>
    </row>
    <row r="15" spans="1:23" x14ac:dyDescent="0.25">
      <c r="A15" s="58"/>
      <c r="B15" s="59" t="s">
        <v>90</v>
      </c>
      <c r="C15" s="60" t="s">
        <v>91</v>
      </c>
      <c r="D15" s="61" t="s">
        <v>158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W15" s="53"/>
    </row>
    <row r="16" spans="1:23" ht="11.25" customHeight="1" x14ac:dyDescent="0.25">
      <c r="A16" s="62"/>
      <c r="B16" s="63" t="s">
        <v>92</v>
      </c>
      <c r="C16" s="64" t="s">
        <v>93</v>
      </c>
      <c r="D16" s="65" t="s">
        <v>158</v>
      </c>
    </row>
    <row r="17" spans="1:4" ht="11.25" customHeight="1" x14ac:dyDescent="0.25">
      <c r="A17" s="50" t="s">
        <v>163</v>
      </c>
      <c r="B17" s="51" t="s">
        <v>164</v>
      </c>
      <c r="C17" s="52"/>
      <c r="D17" s="66"/>
    </row>
    <row r="18" spans="1:4" ht="11.25" customHeight="1" x14ac:dyDescent="0.25">
      <c r="A18" s="54"/>
      <c r="B18" s="55" t="s">
        <v>53</v>
      </c>
      <c r="C18" s="56" t="s">
        <v>54</v>
      </c>
      <c r="D18" s="57" t="s">
        <v>158</v>
      </c>
    </row>
    <row r="19" spans="1:4" ht="11.25" customHeight="1" x14ac:dyDescent="0.25">
      <c r="A19" s="58"/>
      <c r="B19" s="59" t="s">
        <v>55</v>
      </c>
      <c r="C19" s="60" t="s">
        <v>56</v>
      </c>
      <c r="D19" s="67" t="s">
        <v>158</v>
      </c>
    </row>
    <row r="20" spans="1:4" ht="11.25" customHeight="1" x14ac:dyDescent="0.25">
      <c r="A20" s="58"/>
      <c r="B20" s="59" t="s">
        <v>57</v>
      </c>
      <c r="C20" s="60" t="s">
        <v>58</v>
      </c>
      <c r="D20" s="67" t="s">
        <v>158</v>
      </c>
    </row>
    <row r="21" spans="1:4" ht="11.25" customHeight="1" x14ac:dyDescent="0.25">
      <c r="A21" s="58"/>
      <c r="B21" s="59" t="s">
        <v>82</v>
      </c>
      <c r="C21" s="60" t="s">
        <v>83</v>
      </c>
      <c r="D21" s="67" t="s">
        <v>158</v>
      </c>
    </row>
    <row r="22" spans="1:4" ht="11.25" customHeight="1" x14ac:dyDescent="0.25">
      <c r="A22" s="58"/>
      <c r="B22" s="59" t="s">
        <v>84</v>
      </c>
      <c r="C22" s="60" t="s">
        <v>85</v>
      </c>
      <c r="D22" s="67" t="s">
        <v>158</v>
      </c>
    </row>
    <row r="23" spans="1:4" ht="11.25" customHeight="1" x14ac:dyDescent="0.25">
      <c r="A23" s="58"/>
      <c r="B23" s="59" t="s">
        <v>94</v>
      </c>
      <c r="C23" s="60" t="s">
        <v>95</v>
      </c>
      <c r="D23" s="67" t="s">
        <v>158</v>
      </c>
    </row>
    <row r="24" spans="1:4" ht="11.25" customHeight="1" x14ac:dyDescent="0.25">
      <c r="A24" s="58"/>
      <c r="B24" s="59" t="s">
        <v>96</v>
      </c>
      <c r="C24" s="60" t="s">
        <v>97</v>
      </c>
      <c r="D24" s="67" t="s">
        <v>158</v>
      </c>
    </row>
    <row r="25" spans="1:4" ht="11.25" customHeight="1" x14ac:dyDescent="0.25">
      <c r="A25" s="62"/>
      <c r="B25" s="63" t="s">
        <v>98</v>
      </c>
      <c r="C25" s="64" t="s">
        <v>99</v>
      </c>
      <c r="D25" s="65" t="s">
        <v>158</v>
      </c>
    </row>
    <row r="26" spans="1:4" ht="11.25" customHeight="1" x14ac:dyDescent="0.25">
      <c r="A26" s="68" t="s">
        <v>165</v>
      </c>
      <c r="B26" s="69" t="s">
        <v>166</v>
      </c>
      <c r="C26" s="70"/>
      <c r="D26" s="66"/>
    </row>
    <row r="27" spans="1:4" ht="11.25" customHeight="1" x14ac:dyDescent="0.25">
      <c r="A27" s="54"/>
      <c r="B27" s="55" t="s">
        <v>147</v>
      </c>
      <c r="C27" s="56" t="s">
        <v>148</v>
      </c>
      <c r="D27" s="57" t="s">
        <v>158</v>
      </c>
    </row>
    <row r="28" spans="1:4" ht="11.25" customHeight="1" x14ac:dyDescent="0.25">
      <c r="A28" s="58"/>
      <c r="B28" s="59" t="s">
        <v>74</v>
      </c>
      <c r="C28" s="60" t="s">
        <v>75</v>
      </c>
      <c r="D28" s="67" t="s">
        <v>158</v>
      </c>
    </row>
    <row r="29" spans="1:4" ht="11.25" customHeight="1" x14ac:dyDescent="0.25">
      <c r="A29" s="58"/>
      <c r="B29" s="59" t="s">
        <v>76</v>
      </c>
      <c r="C29" s="60" t="s">
        <v>77</v>
      </c>
      <c r="D29" s="67" t="s">
        <v>158</v>
      </c>
    </row>
    <row r="30" spans="1:4" ht="11.25" customHeight="1" x14ac:dyDescent="0.25">
      <c r="A30" s="40" t="s">
        <v>167</v>
      </c>
      <c r="B30" s="71" t="s">
        <v>168</v>
      </c>
      <c r="C30" s="72"/>
      <c r="D30" s="43"/>
    </row>
    <row r="31" spans="1:4" ht="11.25" customHeight="1" x14ac:dyDescent="0.25">
      <c r="A31" s="73"/>
      <c r="B31" s="74" t="s">
        <v>107</v>
      </c>
      <c r="C31" s="75" t="s">
        <v>108</v>
      </c>
      <c r="D31" s="35" t="s">
        <v>169</v>
      </c>
    </row>
    <row r="32" spans="1:4" ht="11.25" customHeight="1" x14ac:dyDescent="0.25">
      <c r="A32" s="76"/>
      <c r="B32" s="45" t="s">
        <v>72</v>
      </c>
      <c r="C32" s="77" t="s">
        <v>73</v>
      </c>
      <c r="D32" s="39" t="s">
        <v>158</v>
      </c>
    </row>
    <row r="33" spans="1:4" ht="11.25" customHeight="1" x14ac:dyDescent="0.25">
      <c r="A33" s="40" t="s">
        <v>50</v>
      </c>
      <c r="B33" s="41" t="s">
        <v>49</v>
      </c>
      <c r="C33" s="42"/>
      <c r="D33" s="43"/>
    </row>
    <row r="34" spans="1:4" ht="11.25" customHeight="1" x14ac:dyDescent="0.25">
      <c r="A34" s="78"/>
      <c r="B34" s="45" t="s">
        <v>49</v>
      </c>
      <c r="C34" s="46" t="s">
        <v>50</v>
      </c>
      <c r="D34" s="39" t="s">
        <v>157</v>
      </c>
    </row>
    <row r="35" spans="1:4" ht="11.25" customHeight="1" x14ac:dyDescent="0.25">
      <c r="A35" s="40" t="s">
        <v>71</v>
      </c>
      <c r="B35" s="79" t="s">
        <v>170</v>
      </c>
      <c r="C35" s="42"/>
      <c r="D35" s="80"/>
    </row>
    <row r="36" spans="1:4" ht="11.25" customHeight="1" x14ac:dyDescent="0.25">
      <c r="A36" s="81" t="s">
        <v>171</v>
      </c>
      <c r="B36" s="82" t="s">
        <v>137</v>
      </c>
      <c r="C36" s="83"/>
      <c r="D36" s="84"/>
    </row>
    <row r="37" spans="1:4" ht="11.25" customHeight="1" x14ac:dyDescent="0.25">
      <c r="A37" s="58"/>
      <c r="B37" s="59" t="s">
        <v>137</v>
      </c>
      <c r="C37" s="60" t="s">
        <v>138</v>
      </c>
      <c r="D37" s="61" t="s">
        <v>169</v>
      </c>
    </row>
    <row r="38" spans="1:4" ht="11.25" customHeight="1" x14ac:dyDescent="0.25">
      <c r="A38" s="85" t="s">
        <v>8</v>
      </c>
      <c r="B38" s="86"/>
      <c r="C38" s="87"/>
      <c r="D38" s="88"/>
    </row>
    <row r="39" spans="1:4" ht="11.25" customHeight="1" x14ac:dyDescent="0.25">
      <c r="A39" s="89"/>
      <c r="B39" s="90" t="s">
        <v>172</v>
      </c>
      <c r="C39" s="91" t="s">
        <v>173</v>
      </c>
      <c r="D39" s="92" t="s">
        <v>174</v>
      </c>
    </row>
    <row r="40" spans="1:4" ht="11.25" customHeight="1" x14ac:dyDescent="0.25">
      <c r="A40" s="89"/>
      <c r="B40" s="90" t="s">
        <v>175</v>
      </c>
      <c r="C40" s="91" t="s">
        <v>176</v>
      </c>
      <c r="D40" s="92" t="s">
        <v>174</v>
      </c>
    </row>
    <row r="41" spans="1:4" ht="11.25" customHeight="1" x14ac:dyDescent="0.25">
      <c r="A41" s="89"/>
      <c r="B41" s="90" t="s">
        <v>177</v>
      </c>
      <c r="C41" s="91" t="s">
        <v>178</v>
      </c>
      <c r="D41" s="92" t="s">
        <v>174</v>
      </c>
    </row>
    <row r="42" spans="1:4" ht="11.25" customHeight="1" x14ac:dyDescent="0.25">
      <c r="A42" s="89"/>
      <c r="B42" s="90" t="s">
        <v>179</v>
      </c>
      <c r="C42" s="91" t="s">
        <v>180</v>
      </c>
      <c r="D42" s="92" t="s">
        <v>174</v>
      </c>
    </row>
    <row r="43" spans="1:4" ht="11.25" customHeight="1" x14ac:dyDescent="0.25">
      <c r="A43" s="93"/>
      <c r="B43" s="94" t="s">
        <v>181</v>
      </c>
      <c r="C43" s="95" t="s">
        <v>182</v>
      </c>
      <c r="D43" s="96" t="s">
        <v>174</v>
      </c>
    </row>
    <row r="44" spans="1:4" ht="11.25" customHeight="1" x14ac:dyDescent="0.25">
      <c r="A44" s="85" t="s">
        <v>183</v>
      </c>
      <c r="B44" s="86"/>
      <c r="C44" s="87"/>
      <c r="D44" s="88"/>
    </row>
    <row r="45" spans="1:4" ht="11.25" customHeight="1" x14ac:dyDescent="0.25">
      <c r="A45" s="97" t="s">
        <v>19</v>
      </c>
      <c r="B45" s="98"/>
      <c r="C45" s="99"/>
      <c r="D45" s="100"/>
    </row>
    <row r="46" spans="1:4" x14ac:dyDescent="0.25">
      <c r="A46" s="97" t="s">
        <v>24</v>
      </c>
      <c r="B46" s="100"/>
      <c r="C46" s="100"/>
      <c r="D46" s="100"/>
    </row>
    <row r="47" spans="1:4" x14ac:dyDescent="0.25">
      <c r="A47" s="101" t="s">
        <v>18</v>
      </c>
      <c r="B47" s="102"/>
      <c r="C47" s="102"/>
      <c r="D47" s="102"/>
    </row>
    <row r="48" spans="1:4" x14ac:dyDescent="0.25">
      <c r="A48" s="89"/>
      <c r="B48" s="90" t="s">
        <v>184</v>
      </c>
      <c r="C48" s="91" t="s">
        <v>24</v>
      </c>
      <c r="D48" s="92" t="s">
        <v>174</v>
      </c>
    </row>
    <row r="49" spans="1:4" x14ac:dyDescent="0.25">
      <c r="A49" s="89"/>
      <c r="B49" s="90" t="s">
        <v>185</v>
      </c>
      <c r="C49" s="91" t="s">
        <v>186</v>
      </c>
      <c r="D49" s="92" t="s">
        <v>174</v>
      </c>
    </row>
    <row r="50" spans="1:4" x14ac:dyDescent="0.25">
      <c r="A50" s="89"/>
      <c r="B50" s="90" t="s">
        <v>187</v>
      </c>
      <c r="C50" s="91" t="s">
        <v>188</v>
      </c>
      <c r="D50" s="92" t="s">
        <v>174</v>
      </c>
    </row>
    <row r="51" spans="1:4" x14ac:dyDescent="0.25">
      <c r="A51" s="89"/>
      <c r="B51" s="90" t="s">
        <v>189</v>
      </c>
      <c r="C51" s="91" t="s">
        <v>190</v>
      </c>
      <c r="D51" s="92" t="s">
        <v>174</v>
      </c>
    </row>
    <row r="52" spans="1:4" x14ac:dyDescent="0.25">
      <c r="A52" s="89"/>
      <c r="B52" s="90" t="s">
        <v>191</v>
      </c>
      <c r="C52" s="91" t="s">
        <v>192</v>
      </c>
      <c r="D52" s="92" t="s">
        <v>174</v>
      </c>
    </row>
    <row r="53" spans="1:4" x14ac:dyDescent="0.25">
      <c r="A53" s="89"/>
      <c r="B53" s="90" t="s">
        <v>193</v>
      </c>
      <c r="C53" s="91" t="s">
        <v>194</v>
      </c>
      <c r="D53" s="92" t="s">
        <v>174</v>
      </c>
    </row>
    <row r="54" spans="1:4" x14ac:dyDescent="0.25">
      <c r="A54" s="89"/>
      <c r="B54" s="90" t="s">
        <v>195</v>
      </c>
      <c r="C54" s="91" t="s">
        <v>196</v>
      </c>
      <c r="D54" s="92" t="s">
        <v>174</v>
      </c>
    </row>
    <row r="55" spans="1:4" ht="11.25" customHeight="1" thickBot="1" x14ac:dyDescent="0.3">
      <c r="A55" s="103"/>
      <c r="B55" s="104" t="s">
        <v>197</v>
      </c>
      <c r="C55" s="105" t="s">
        <v>198</v>
      </c>
      <c r="D55" s="106" t="s">
        <v>174</v>
      </c>
    </row>
    <row r="56" spans="1:4" ht="11.25" customHeight="1" x14ac:dyDescent="0.25">
      <c r="A56" s="68" t="s">
        <v>7</v>
      </c>
      <c r="B56" s="69" t="s">
        <v>199</v>
      </c>
      <c r="C56" s="70"/>
      <c r="D56" s="107"/>
    </row>
    <row r="57" spans="1:4" x14ac:dyDescent="0.25">
      <c r="A57" s="108" t="s">
        <v>26</v>
      </c>
      <c r="B57" s="109" t="s">
        <v>109</v>
      </c>
      <c r="C57" s="110"/>
      <c r="D57" s="111"/>
    </row>
    <row r="58" spans="1:4" ht="11.25" customHeight="1" x14ac:dyDescent="0.25">
      <c r="A58" s="112"/>
      <c r="B58" s="113" t="s">
        <v>109</v>
      </c>
      <c r="C58" s="114" t="s">
        <v>110</v>
      </c>
      <c r="D58" s="115" t="s">
        <v>169</v>
      </c>
    </row>
    <row r="59" spans="1:4" ht="11.25" customHeight="1" x14ac:dyDescent="0.25">
      <c r="A59" s="97" t="s">
        <v>25</v>
      </c>
      <c r="B59" s="98"/>
      <c r="C59" s="99"/>
      <c r="D59" s="100"/>
    </row>
    <row r="60" spans="1:4" ht="11.25" customHeight="1" x14ac:dyDescent="0.25">
      <c r="A60" s="116"/>
      <c r="B60" s="90" t="s">
        <v>200</v>
      </c>
      <c r="C60" s="91" t="s">
        <v>201</v>
      </c>
      <c r="D60" s="92" t="s">
        <v>174</v>
      </c>
    </row>
    <row r="61" spans="1:4" ht="11.25" customHeight="1" x14ac:dyDescent="0.25">
      <c r="A61" s="116"/>
      <c r="B61" s="90" t="s">
        <v>202</v>
      </c>
      <c r="C61" s="91" t="s">
        <v>203</v>
      </c>
      <c r="D61" s="92" t="s">
        <v>174</v>
      </c>
    </row>
    <row r="62" spans="1:4" ht="11.25" customHeight="1" x14ac:dyDescent="0.25">
      <c r="A62" s="116"/>
      <c r="B62" s="90" t="s">
        <v>204</v>
      </c>
      <c r="C62" s="91" t="s">
        <v>205</v>
      </c>
      <c r="D62" s="92" t="s">
        <v>174</v>
      </c>
    </row>
    <row r="63" spans="1:4" ht="11.25" customHeight="1" x14ac:dyDescent="0.25">
      <c r="A63" s="117"/>
      <c r="B63" s="118" t="s">
        <v>206</v>
      </c>
      <c r="C63" s="119" t="s">
        <v>207</v>
      </c>
      <c r="D63" s="120" t="s">
        <v>174</v>
      </c>
    </row>
    <row r="64" spans="1:4" ht="11.25" customHeight="1" x14ac:dyDescent="0.25">
      <c r="A64" s="97" t="s">
        <v>17</v>
      </c>
      <c r="B64" s="98"/>
      <c r="C64" s="99"/>
      <c r="D64" s="100"/>
    </row>
    <row r="65" spans="1:4" ht="11.25" customHeight="1" x14ac:dyDescent="0.25">
      <c r="A65" s="116"/>
      <c r="B65" s="90" t="s">
        <v>208</v>
      </c>
      <c r="C65" s="91" t="s">
        <v>209</v>
      </c>
      <c r="D65" s="92" t="s">
        <v>174</v>
      </c>
    </row>
    <row r="66" spans="1:4" ht="11.25" customHeight="1" x14ac:dyDescent="0.25">
      <c r="A66" s="116"/>
      <c r="B66" s="90" t="s">
        <v>210</v>
      </c>
      <c r="C66" s="91" t="s">
        <v>211</v>
      </c>
      <c r="D66" s="92" t="s">
        <v>174</v>
      </c>
    </row>
    <row r="67" spans="1:4" ht="11.25" customHeight="1" x14ac:dyDescent="0.25">
      <c r="A67" s="116"/>
      <c r="B67" s="90" t="s">
        <v>212</v>
      </c>
      <c r="C67" s="91" t="s">
        <v>213</v>
      </c>
      <c r="D67" s="92" t="s">
        <v>174</v>
      </c>
    </row>
    <row r="68" spans="1:4" ht="11.25" customHeight="1" x14ac:dyDescent="0.25">
      <c r="A68" s="116"/>
      <c r="B68" s="90" t="s">
        <v>214</v>
      </c>
      <c r="C68" s="91" t="s">
        <v>215</v>
      </c>
      <c r="D68" s="92" t="s">
        <v>174</v>
      </c>
    </row>
    <row r="69" spans="1:4" ht="11.25" customHeight="1" x14ac:dyDescent="0.25">
      <c r="A69" s="116"/>
      <c r="B69" s="90" t="s">
        <v>216</v>
      </c>
      <c r="C69" s="91" t="s">
        <v>217</v>
      </c>
      <c r="D69" s="92" t="s">
        <v>174</v>
      </c>
    </row>
    <row r="70" spans="1:4" ht="11.25" customHeight="1" x14ac:dyDescent="0.25">
      <c r="A70" s="116"/>
      <c r="B70" s="90" t="s">
        <v>218</v>
      </c>
      <c r="C70" s="91" t="s">
        <v>219</v>
      </c>
      <c r="D70" s="92" t="s">
        <v>174</v>
      </c>
    </row>
    <row r="71" spans="1:4" ht="11.25" customHeight="1" x14ac:dyDescent="0.25">
      <c r="A71" s="121"/>
      <c r="B71" s="94" t="s">
        <v>220</v>
      </c>
      <c r="C71" s="95" t="s">
        <v>221</v>
      </c>
      <c r="D71" s="96" t="s">
        <v>174</v>
      </c>
    </row>
    <row r="72" spans="1:4" x14ac:dyDescent="0.25">
      <c r="A72" s="108" t="s">
        <v>16</v>
      </c>
      <c r="B72" s="109" t="s">
        <v>111</v>
      </c>
      <c r="C72" s="110"/>
      <c r="D72" s="111"/>
    </row>
    <row r="73" spans="1:4" ht="11.25" customHeight="1" thickBot="1" x14ac:dyDescent="0.3">
      <c r="A73" s="103"/>
      <c r="B73" s="122" t="s">
        <v>111</v>
      </c>
      <c r="C73" s="123" t="s">
        <v>112</v>
      </c>
      <c r="D73" s="124" t="s">
        <v>169</v>
      </c>
    </row>
    <row r="74" spans="1:4" ht="11.25" customHeight="1" x14ac:dyDescent="0.25">
      <c r="A74" s="68" t="s">
        <v>6</v>
      </c>
      <c r="B74" s="69" t="s">
        <v>135</v>
      </c>
      <c r="C74" s="70"/>
      <c r="D74" s="107"/>
    </row>
    <row r="75" spans="1:4" ht="11.25" customHeight="1" x14ac:dyDescent="0.25">
      <c r="A75" s="125"/>
      <c r="B75" s="126" t="s">
        <v>135</v>
      </c>
      <c r="C75" s="127" t="s">
        <v>136</v>
      </c>
      <c r="D75" s="128" t="s">
        <v>169</v>
      </c>
    </row>
    <row r="76" spans="1:4" ht="11.25" customHeight="1" x14ac:dyDescent="0.25">
      <c r="A76" s="85" t="s">
        <v>222</v>
      </c>
      <c r="B76" s="86"/>
      <c r="C76" s="87"/>
      <c r="D76" s="88"/>
    </row>
    <row r="77" spans="1:4" ht="11.25" customHeight="1" x14ac:dyDescent="0.25">
      <c r="A77" s="116"/>
      <c r="B77" s="90" t="s">
        <v>223</v>
      </c>
      <c r="C77" s="91" t="s">
        <v>224</v>
      </c>
      <c r="D77" s="92" t="s">
        <v>174</v>
      </c>
    </row>
    <row r="78" spans="1:4" ht="11.25" customHeight="1" x14ac:dyDescent="0.25">
      <c r="A78" s="117"/>
      <c r="B78" s="118" t="s">
        <v>225</v>
      </c>
      <c r="C78" s="119" t="s">
        <v>226</v>
      </c>
      <c r="D78" s="120" t="s">
        <v>174</v>
      </c>
    </row>
    <row r="79" spans="1:4" ht="11.25" customHeight="1" x14ac:dyDescent="0.25">
      <c r="A79" s="85" t="s">
        <v>23</v>
      </c>
      <c r="B79" s="86"/>
      <c r="C79" s="87"/>
      <c r="D79" s="88"/>
    </row>
    <row r="80" spans="1:4" ht="11.25" customHeight="1" x14ac:dyDescent="0.25">
      <c r="A80" s="117"/>
      <c r="B80" s="118" t="s">
        <v>227</v>
      </c>
      <c r="C80" s="119" t="s">
        <v>228</v>
      </c>
      <c r="D80" s="120" t="s">
        <v>174</v>
      </c>
    </row>
    <row r="81" spans="1:4" ht="11.25" customHeight="1" x14ac:dyDescent="0.25">
      <c r="A81" s="85" t="s">
        <v>14</v>
      </c>
      <c r="B81" s="86"/>
      <c r="C81" s="87"/>
      <c r="D81" s="88"/>
    </row>
    <row r="82" spans="1:4" ht="11.25" customHeight="1" x14ac:dyDescent="0.25">
      <c r="A82" s="116"/>
      <c r="B82" s="90" t="s">
        <v>229</v>
      </c>
      <c r="C82" s="91" t="s">
        <v>230</v>
      </c>
      <c r="D82" s="92" t="s">
        <v>174</v>
      </c>
    </row>
    <row r="83" spans="1:4" ht="11.25" customHeight="1" x14ac:dyDescent="0.25">
      <c r="A83" s="116"/>
      <c r="B83" s="90" t="s">
        <v>231</v>
      </c>
      <c r="C83" s="91" t="s">
        <v>232</v>
      </c>
      <c r="D83" s="92" t="s">
        <v>174</v>
      </c>
    </row>
    <row r="84" spans="1:4" ht="11.25" customHeight="1" x14ac:dyDescent="0.25">
      <c r="A84" s="116"/>
      <c r="B84" s="90" t="s">
        <v>233</v>
      </c>
      <c r="C84" s="91" t="s">
        <v>234</v>
      </c>
      <c r="D84" s="92" t="s">
        <v>174</v>
      </c>
    </row>
    <row r="85" spans="1:4" ht="11.25" customHeight="1" x14ac:dyDescent="0.25">
      <c r="A85" s="116"/>
      <c r="B85" s="90" t="s">
        <v>235</v>
      </c>
      <c r="C85" s="91" t="s">
        <v>236</v>
      </c>
      <c r="D85" s="92" t="s">
        <v>174</v>
      </c>
    </row>
    <row r="86" spans="1:4" ht="11.25" customHeight="1" thickBot="1" x14ac:dyDescent="0.3">
      <c r="A86" s="129"/>
      <c r="B86" s="104" t="s">
        <v>237</v>
      </c>
      <c r="C86" s="105" t="s">
        <v>238</v>
      </c>
      <c r="D86" s="106" t="s">
        <v>174</v>
      </c>
    </row>
    <row r="87" spans="1:4" ht="11.25" customHeight="1" x14ac:dyDescent="0.25">
      <c r="A87" s="68" t="s">
        <v>5</v>
      </c>
      <c r="B87" s="69" t="s">
        <v>239</v>
      </c>
      <c r="C87" s="70"/>
      <c r="D87" s="107"/>
    </row>
    <row r="88" spans="1:4" x14ac:dyDescent="0.25">
      <c r="A88" s="108" t="s">
        <v>27</v>
      </c>
      <c r="B88" s="109" t="s">
        <v>130</v>
      </c>
      <c r="C88" s="110"/>
      <c r="D88" s="111"/>
    </row>
    <row r="89" spans="1:4" ht="11.25" customHeight="1" x14ac:dyDescent="0.25">
      <c r="A89" s="112"/>
      <c r="B89" s="113" t="s">
        <v>130</v>
      </c>
      <c r="C89" s="114" t="s">
        <v>131</v>
      </c>
      <c r="D89" s="115" t="s">
        <v>169</v>
      </c>
    </row>
    <row r="90" spans="1:4" ht="11.25" customHeight="1" x14ac:dyDescent="0.25">
      <c r="A90" s="97" t="s">
        <v>13</v>
      </c>
      <c r="B90" s="98"/>
      <c r="C90" s="99"/>
      <c r="D90" s="100"/>
    </row>
    <row r="91" spans="1:4" ht="11.25" customHeight="1" x14ac:dyDescent="0.25">
      <c r="A91" s="117"/>
      <c r="B91" s="118" t="s">
        <v>240</v>
      </c>
      <c r="C91" s="119" t="s">
        <v>241</v>
      </c>
      <c r="D91" s="120" t="s">
        <v>174</v>
      </c>
    </row>
    <row r="92" spans="1:4" ht="11.25" customHeight="1" x14ac:dyDescent="0.25">
      <c r="A92" s="97" t="s">
        <v>22</v>
      </c>
      <c r="B92" s="98"/>
      <c r="C92" s="99"/>
      <c r="D92" s="100"/>
    </row>
    <row r="93" spans="1:4" ht="11.25" customHeight="1" x14ac:dyDescent="0.25">
      <c r="A93" s="116"/>
      <c r="B93" s="90" t="s">
        <v>242</v>
      </c>
      <c r="C93" s="91" t="s">
        <v>243</v>
      </c>
      <c r="D93" s="92" t="s">
        <v>174</v>
      </c>
    </row>
    <row r="94" spans="1:4" ht="11.25" customHeight="1" x14ac:dyDescent="0.25">
      <c r="A94" s="121"/>
      <c r="B94" s="94" t="s">
        <v>244</v>
      </c>
      <c r="C94" s="95" t="s">
        <v>245</v>
      </c>
      <c r="D94" s="96" t="s">
        <v>174</v>
      </c>
    </row>
    <row r="95" spans="1:4" x14ac:dyDescent="0.25">
      <c r="A95" s="108" t="s">
        <v>21</v>
      </c>
      <c r="B95" s="109" t="s">
        <v>132</v>
      </c>
      <c r="C95" s="110"/>
      <c r="D95" s="111"/>
    </row>
    <row r="96" spans="1:4" ht="11.25" customHeight="1" thickBot="1" x14ac:dyDescent="0.3">
      <c r="A96" s="103"/>
      <c r="B96" s="122" t="s">
        <v>132</v>
      </c>
      <c r="C96" s="123" t="s">
        <v>12</v>
      </c>
      <c r="D96" s="124" t="s">
        <v>169</v>
      </c>
    </row>
    <row r="97" spans="1:4" ht="11.25" customHeight="1" x14ac:dyDescent="0.25">
      <c r="A97" s="81" t="s">
        <v>4</v>
      </c>
      <c r="B97" s="82" t="s">
        <v>101</v>
      </c>
      <c r="C97" s="83"/>
      <c r="D97" s="84"/>
    </row>
    <row r="98" spans="1:4" ht="11.25" customHeight="1" thickBot="1" x14ac:dyDescent="0.3">
      <c r="A98" s="130"/>
      <c r="B98" s="131" t="s">
        <v>101</v>
      </c>
      <c r="C98" s="132" t="s">
        <v>102</v>
      </c>
      <c r="D98" s="133" t="s">
        <v>246</v>
      </c>
    </row>
    <row r="99" spans="1:4" ht="11.25" customHeight="1" x14ac:dyDescent="0.25">
      <c r="A99" s="81" t="s">
        <v>3</v>
      </c>
      <c r="B99" s="82" t="s">
        <v>123</v>
      </c>
      <c r="C99" s="83"/>
      <c r="D99" s="84"/>
    </row>
    <row r="100" spans="1:4" ht="11.25" customHeight="1" thickBot="1" x14ac:dyDescent="0.3">
      <c r="A100" s="130"/>
      <c r="B100" s="131" t="s">
        <v>123</v>
      </c>
      <c r="C100" s="132" t="s">
        <v>124</v>
      </c>
      <c r="D100" s="133" t="s">
        <v>246</v>
      </c>
    </row>
    <row r="101" spans="1:4" ht="11.25" customHeight="1" x14ac:dyDescent="0.25">
      <c r="A101" s="81" t="s">
        <v>2</v>
      </c>
      <c r="B101" s="82" t="s">
        <v>247</v>
      </c>
      <c r="C101" s="83"/>
      <c r="D101" s="84"/>
    </row>
    <row r="102" spans="1:4" ht="11.25" customHeight="1" x14ac:dyDescent="0.25">
      <c r="A102" s="134"/>
      <c r="B102" s="59" t="s">
        <v>139</v>
      </c>
      <c r="C102" s="60" t="s">
        <v>140</v>
      </c>
      <c r="D102" s="67" t="s">
        <v>169</v>
      </c>
    </row>
    <row r="103" spans="1:4" ht="11.25" customHeight="1" x14ac:dyDescent="0.25">
      <c r="A103" s="134"/>
      <c r="B103" s="59" t="s">
        <v>117</v>
      </c>
      <c r="C103" s="60" t="s">
        <v>118</v>
      </c>
      <c r="D103" s="67" t="s">
        <v>169</v>
      </c>
    </row>
    <row r="104" spans="1:4" ht="11.25" customHeight="1" x14ac:dyDescent="0.25">
      <c r="A104" s="134"/>
      <c r="B104" s="59" t="s">
        <v>119</v>
      </c>
      <c r="C104" s="60" t="s">
        <v>120</v>
      </c>
      <c r="D104" s="67" t="s">
        <v>169</v>
      </c>
    </row>
    <row r="105" spans="1:4" ht="11.25" customHeight="1" thickBot="1" x14ac:dyDescent="0.3">
      <c r="A105" s="130"/>
      <c r="B105" s="131" t="s">
        <v>121</v>
      </c>
      <c r="C105" s="132" t="s">
        <v>122</v>
      </c>
      <c r="D105" s="133" t="s">
        <v>169</v>
      </c>
    </row>
    <row r="106" spans="1:4" ht="11.25" customHeight="1" x14ac:dyDescent="0.25">
      <c r="A106" s="81" t="s">
        <v>1</v>
      </c>
      <c r="B106" s="82" t="s">
        <v>103</v>
      </c>
      <c r="C106" s="83"/>
      <c r="D106" s="84"/>
    </row>
    <row r="107" spans="1:4" ht="11.25" customHeight="1" thickBot="1" x14ac:dyDescent="0.3">
      <c r="A107" s="130"/>
      <c r="B107" s="131" t="s">
        <v>103</v>
      </c>
      <c r="C107" s="132" t="s">
        <v>104</v>
      </c>
      <c r="D107" s="133" t="s">
        <v>246</v>
      </c>
    </row>
    <row r="108" spans="1:4" ht="11.25" customHeight="1" x14ac:dyDescent="0.25">
      <c r="A108" s="81" t="s">
        <v>0</v>
      </c>
      <c r="B108" s="82" t="s">
        <v>128</v>
      </c>
      <c r="C108" s="83"/>
      <c r="D108" s="84"/>
    </row>
    <row r="109" spans="1:4" ht="11.25" customHeight="1" thickBot="1" x14ac:dyDescent="0.3">
      <c r="A109" s="130"/>
      <c r="B109" s="131" t="s">
        <v>128</v>
      </c>
      <c r="C109" s="132" t="s">
        <v>129</v>
      </c>
      <c r="D109" s="133" t="s">
        <v>169</v>
      </c>
    </row>
    <row r="110" spans="1:4" ht="11.25" customHeight="1" x14ac:dyDescent="0.25">
      <c r="A110" s="81" t="s">
        <v>248</v>
      </c>
      <c r="B110" s="82" t="s">
        <v>249</v>
      </c>
      <c r="C110" s="83"/>
      <c r="D110" s="84"/>
    </row>
    <row r="111" spans="1:4" ht="11.25" customHeight="1" x14ac:dyDescent="0.25">
      <c r="A111" s="134"/>
      <c r="B111" s="59" t="s">
        <v>133</v>
      </c>
      <c r="C111" s="60" t="s">
        <v>134</v>
      </c>
      <c r="D111" s="67" t="s">
        <v>169</v>
      </c>
    </row>
    <row r="112" spans="1:4" ht="11.25" customHeight="1" thickBot="1" x14ac:dyDescent="0.3">
      <c r="A112" s="130"/>
      <c r="B112" s="131" t="s">
        <v>145</v>
      </c>
      <c r="C112" s="132" t="s">
        <v>146</v>
      </c>
      <c r="D112" s="133" t="s">
        <v>169</v>
      </c>
    </row>
    <row r="113" spans="1:3" ht="11.25" customHeight="1" x14ac:dyDescent="0.25">
      <c r="A113" s="135"/>
      <c r="B113" s="135"/>
      <c r="C113" s="136"/>
    </row>
    <row r="114" spans="1:3" x14ac:dyDescent="0.25">
      <c r="C114" s="137"/>
    </row>
    <row r="116" spans="1:3" x14ac:dyDescent="0.25">
      <c r="C116" s="8"/>
    </row>
    <row r="117" spans="1:3" x14ac:dyDescent="0.25">
      <c r="C117" s="8"/>
    </row>
    <row r="118" spans="1:3" x14ac:dyDescent="0.25">
      <c r="C118" s="8"/>
    </row>
    <row r="119" spans="1:3" x14ac:dyDescent="0.25">
      <c r="C119" s="8"/>
    </row>
    <row r="120" spans="1:3" x14ac:dyDescent="0.25">
      <c r="C120" s="8"/>
    </row>
    <row r="121" spans="1:3" x14ac:dyDescent="0.25">
      <c r="C121" s="8"/>
    </row>
    <row r="122" spans="1:3" x14ac:dyDescent="0.25">
      <c r="C122" s="8"/>
    </row>
    <row r="123" spans="1:3" x14ac:dyDescent="0.25">
      <c r="C123" s="8"/>
    </row>
    <row r="124" spans="1:3" x14ac:dyDescent="0.25">
      <c r="C124" s="8"/>
    </row>
    <row r="125" spans="1:3" x14ac:dyDescent="0.25">
      <c r="C125" s="8"/>
    </row>
    <row r="126" spans="1:3" x14ac:dyDescent="0.25">
      <c r="C126" s="8"/>
    </row>
    <row r="127" spans="1:3" x14ac:dyDescent="0.25">
      <c r="C127" s="8"/>
    </row>
    <row r="128" spans="1:3" x14ac:dyDescent="0.25">
      <c r="C128" s="8"/>
    </row>
    <row r="129" spans="3:3" x14ac:dyDescent="0.25">
      <c r="C129" s="8"/>
    </row>
    <row r="130" spans="3:3" x14ac:dyDescent="0.25">
      <c r="C130" s="8"/>
    </row>
    <row r="131" spans="3:3" x14ac:dyDescent="0.25">
      <c r="C131" s="8"/>
    </row>
    <row r="132" spans="3:3" x14ac:dyDescent="0.25">
      <c r="C132" s="8"/>
    </row>
    <row r="133" spans="3:3" x14ac:dyDescent="0.25">
      <c r="C133" s="8"/>
    </row>
    <row r="134" spans="3:3" x14ac:dyDescent="0.25">
      <c r="C134" s="8"/>
    </row>
    <row r="135" spans="3:3" x14ac:dyDescent="0.25">
      <c r="C135" s="8"/>
    </row>
    <row r="136" spans="3:3" x14ac:dyDescent="0.25">
      <c r="C136" s="8"/>
    </row>
    <row r="137" spans="3:3" x14ac:dyDescent="0.25">
      <c r="C137" s="8"/>
    </row>
    <row r="138" spans="3:3" x14ac:dyDescent="0.25">
      <c r="C138" s="8"/>
    </row>
    <row r="139" spans="3:3" x14ac:dyDescent="0.25">
      <c r="C139" s="8"/>
    </row>
    <row r="140" spans="3:3" x14ac:dyDescent="0.25">
      <c r="C140" s="8"/>
    </row>
    <row r="141" spans="3:3" x14ac:dyDescent="0.25">
      <c r="C141" s="8"/>
    </row>
    <row r="142" spans="3:3" x14ac:dyDescent="0.25">
      <c r="C142" s="8"/>
    </row>
    <row r="143" spans="3:3" x14ac:dyDescent="0.25">
      <c r="C143" s="8"/>
    </row>
    <row r="144" spans="3:3" x14ac:dyDescent="0.25">
      <c r="C144" s="8"/>
    </row>
    <row r="145" spans="3:3" x14ac:dyDescent="0.25">
      <c r="C145" s="8"/>
    </row>
    <row r="146" spans="3:3" x14ac:dyDescent="0.25">
      <c r="C146" s="8"/>
    </row>
    <row r="147" spans="3:3" x14ac:dyDescent="0.25">
      <c r="C147" s="8"/>
    </row>
    <row r="148" spans="3:3" x14ac:dyDescent="0.25">
      <c r="C148" s="8"/>
    </row>
    <row r="149" spans="3:3" x14ac:dyDescent="0.25">
      <c r="C149" s="8"/>
    </row>
    <row r="150" spans="3:3" x14ac:dyDescent="0.25">
      <c r="C150" s="8"/>
    </row>
    <row r="151" spans="3:3" x14ac:dyDescent="0.25">
      <c r="C151" s="8"/>
    </row>
    <row r="152" spans="3:3" x14ac:dyDescent="0.25">
      <c r="C152" s="8"/>
    </row>
    <row r="153" spans="3:3" x14ac:dyDescent="0.25">
      <c r="C153" s="8"/>
    </row>
    <row r="154" spans="3:3" x14ac:dyDescent="0.25">
      <c r="C154" s="8"/>
    </row>
    <row r="155" spans="3:3" x14ac:dyDescent="0.25">
      <c r="C155" s="8"/>
    </row>
    <row r="156" spans="3:3" x14ac:dyDescent="0.25">
      <c r="C156" s="8"/>
    </row>
    <row r="157" spans="3:3" x14ac:dyDescent="0.25">
      <c r="C157" s="8"/>
    </row>
    <row r="158" spans="3:3" x14ac:dyDescent="0.25">
      <c r="C158" s="8"/>
    </row>
    <row r="159" spans="3:3" x14ac:dyDescent="0.25">
      <c r="C159" s="8"/>
    </row>
    <row r="160" spans="3:3" x14ac:dyDescent="0.25">
      <c r="C160" s="8"/>
    </row>
    <row r="161" spans="3:3" x14ac:dyDescent="0.25">
      <c r="C161" s="8"/>
    </row>
    <row r="162" spans="3:3" x14ac:dyDescent="0.25">
      <c r="C162" s="8"/>
    </row>
    <row r="163" spans="3:3" x14ac:dyDescent="0.25">
      <c r="C163" s="8"/>
    </row>
    <row r="164" spans="3:3" x14ac:dyDescent="0.25">
      <c r="C164" s="8"/>
    </row>
    <row r="165" spans="3:3" x14ac:dyDescent="0.25">
      <c r="C165" s="8"/>
    </row>
    <row r="166" spans="3:3" x14ac:dyDescent="0.25">
      <c r="C166" s="8"/>
    </row>
    <row r="167" spans="3:3" x14ac:dyDescent="0.25">
      <c r="C167" s="8"/>
    </row>
    <row r="168" spans="3:3" x14ac:dyDescent="0.25">
      <c r="C168" s="8"/>
    </row>
    <row r="169" spans="3:3" x14ac:dyDescent="0.25">
      <c r="C169" s="8"/>
    </row>
    <row r="171" spans="3:3" x14ac:dyDescent="0.25">
      <c r="C171" s="8"/>
    </row>
    <row r="172" spans="3:3" x14ac:dyDescent="0.25">
      <c r="C172" s="8"/>
    </row>
    <row r="173" spans="3:3" x14ac:dyDescent="0.25">
      <c r="C173" s="8"/>
    </row>
    <row r="174" spans="3:3" x14ac:dyDescent="0.25">
      <c r="C174" s="8"/>
    </row>
    <row r="175" spans="3:3" x14ac:dyDescent="0.25">
      <c r="C175" s="8"/>
    </row>
    <row r="176" spans="3:3" x14ac:dyDescent="0.25">
      <c r="C176" s="8"/>
    </row>
    <row r="177" spans="3:3" x14ac:dyDescent="0.25">
      <c r="C177" s="8"/>
    </row>
    <row r="178" spans="3:3" x14ac:dyDescent="0.25">
      <c r="C178" s="8"/>
    </row>
    <row r="179" spans="3:3" x14ac:dyDescent="0.25">
      <c r="C179" s="8"/>
    </row>
    <row r="180" spans="3:3" x14ac:dyDescent="0.25">
      <c r="C180" s="8"/>
    </row>
    <row r="181" spans="3:3" x14ac:dyDescent="0.25">
      <c r="C181" s="8"/>
    </row>
    <row r="182" spans="3:3" x14ac:dyDescent="0.25">
      <c r="C182" s="8"/>
    </row>
    <row r="183" spans="3:3" x14ac:dyDescent="0.25">
      <c r="C183" s="8"/>
    </row>
    <row r="184" spans="3:3" x14ac:dyDescent="0.25">
      <c r="C184" s="8"/>
    </row>
    <row r="185" spans="3:3" x14ac:dyDescent="0.25">
      <c r="C185" s="8"/>
    </row>
    <row r="186" spans="3:3" x14ac:dyDescent="0.25">
      <c r="C186" s="8"/>
    </row>
    <row r="187" spans="3:3" x14ac:dyDescent="0.25">
      <c r="C187" s="8"/>
    </row>
    <row r="188" spans="3:3" x14ac:dyDescent="0.25">
      <c r="C188" s="8"/>
    </row>
    <row r="189" spans="3:3" x14ac:dyDescent="0.25">
      <c r="C189" s="8"/>
    </row>
    <row r="190" spans="3:3" x14ac:dyDescent="0.25">
      <c r="C190" s="8"/>
    </row>
    <row r="191" spans="3:3" x14ac:dyDescent="0.25">
      <c r="C191" s="8"/>
    </row>
    <row r="192" spans="3:3" x14ac:dyDescent="0.25">
      <c r="C192" s="8"/>
    </row>
    <row r="193" spans="3:3" x14ac:dyDescent="0.25">
      <c r="C193" s="8"/>
    </row>
    <row r="194" spans="3:3" x14ac:dyDescent="0.25">
      <c r="C194" s="8"/>
    </row>
    <row r="195" spans="3:3" x14ac:dyDescent="0.25">
      <c r="C195" s="8"/>
    </row>
    <row r="196" spans="3:3" x14ac:dyDescent="0.25">
      <c r="C196" s="8"/>
    </row>
    <row r="197" spans="3:3" x14ac:dyDescent="0.25">
      <c r="C197" s="8"/>
    </row>
    <row r="198" spans="3:3" x14ac:dyDescent="0.25">
      <c r="C198" s="8"/>
    </row>
    <row r="199" spans="3:3" x14ac:dyDescent="0.25">
      <c r="C199" s="8"/>
    </row>
    <row r="200" spans="3:3" x14ac:dyDescent="0.25">
      <c r="C200" s="8"/>
    </row>
    <row r="201" spans="3:3" x14ac:dyDescent="0.25">
      <c r="C201" s="8"/>
    </row>
    <row r="202" spans="3:3" x14ac:dyDescent="0.25">
      <c r="C202" s="8"/>
    </row>
    <row r="203" spans="3:3" x14ac:dyDescent="0.25">
      <c r="C203" s="8"/>
    </row>
    <row r="204" spans="3:3" x14ac:dyDescent="0.25">
      <c r="C204" s="8"/>
    </row>
    <row r="205" spans="3:3" x14ac:dyDescent="0.25">
      <c r="C205" s="8"/>
    </row>
    <row r="206" spans="3:3" x14ac:dyDescent="0.25">
      <c r="C206" s="8"/>
    </row>
    <row r="207" spans="3:3" x14ac:dyDescent="0.25">
      <c r="C207" s="8"/>
    </row>
    <row r="208" spans="3:3" x14ac:dyDescent="0.25">
      <c r="C208" s="8"/>
    </row>
    <row r="209" spans="3:3" x14ac:dyDescent="0.25">
      <c r="C209" s="8"/>
    </row>
    <row r="210" spans="3:3" x14ac:dyDescent="0.25">
      <c r="C210" s="8"/>
    </row>
    <row r="211" spans="3:3" x14ac:dyDescent="0.25">
      <c r="C211" s="8"/>
    </row>
    <row r="212" spans="3:3" x14ac:dyDescent="0.25">
      <c r="C212" s="8"/>
    </row>
    <row r="213" spans="3:3" x14ac:dyDescent="0.25">
      <c r="C213" s="8"/>
    </row>
    <row r="214" spans="3:3" x14ac:dyDescent="0.25">
      <c r="C214" s="8"/>
    </row>
    <row r="215" spans="3:3" x14ac:dyDescent="0.25">
      <c r="C215" s="8"/>
    </row>
    <row r="216" spans="3:3" x14ac:dyDescent="0.25">
      <c r="C216" s="8"/>
    </row>
    <row r="217" spans="3:3" x14ac:dyDescent="0.25">
      <c r="C217" s="8"/>
    </row>
    <row r="218" spans="3:3" x14ac:dyDescent="0.25">
      <c r="C218" s="8"/>
    </row>
    <row r="219" spans="3:3" x14ac:dyDescent="0.25">
      <c r="C219" s="8"/>
    </row>
    <row r="220" spans="3:3" x14ac:dyDescent="0.25">
      <c r="C220" s="8"/>
    </row>
    <row r="221" spans="3:3" x14ac:dyDescent="0.25">
      <c r="C221" s="8"/>
    </row>
    <row r="222" spans="3:3" x14ac:dyDescent="0.25">
      <c r="C222" s="8"/>
    </row>
    <row r="223" spans="3:3" x14ac:dyDescent="0.25">
      <c r="C223" s="8"/>
    </row>
    <row r="224" spans="3:3" x14ac:dyDescent="0.25">
      <c r="C224" s="8"/>
    </row>
    <row r="225" spans="3:3" x14ac:dyDescent="0.25">
      <c r="C225" s="8"/>
    </row>
    <row r="226" spans="3:3" x14ac:dyDescent="0.25">
      <c r="C226" s="8"/>
    </row>
    <row r="227" spans="3:3" x14ac:dyDescent="0.25">
      <c r="C227" s="8"/>
    </row>
    <row r="228" spans="3:3" x14ac:dyDescent="0.25">
      <c r="C228" s="8"/>
    </row>
    <row r="229" spans="3:3" x14ac:dyDescent="0.25">
      <c r="C229" s="8"/>
    </row>
    <row r="230" spans="3:3" x14ac:dyDescent="0.25">
      <c r="C230" s="8"/>
    </row>
  </sheetData>
  <pageMargins left="0.19685039370078741" right="0.19685039370078741" top="0.19685039370078741" bottom="0.19685039370078741" header="0.11811023622047244" footer="0.11811023622047244"/>
  <pageSetup paperSize="9" scale="80" fitToHeight="0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cover</vt:lpstr>
      <vt:lpstr>index</vt:lpstr>
      <vt:lpstr>Macro_CurrPrices</vt:lpstr>
      <vt:lpstr>Macro_euro2010</vt:lpstr>
      <vt:lpstr>Macro_JRC-IDEES</vt:lpstr>
      <vt:lpstr>definitions</vt:lpstr>
      <vt:lpstr>definitions!Print_Area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2018-07-16T15:42:55Z</dcterms:created>
  <dcterms:modified xsi:type="dcterms:W3CDTF">2018-07-16T15:42:55Z</dcterms:modified>
</cp:coreProperties>
</file>