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00" windowWidth="27795" windowHeight="11895"/>
  </bookViews>
  <sheets>
    <sheet name="cover" sheetId="54" r:id="rId1"/>
    <sheet name="index" sheetId="4" r:id="rId2"/>
    <sheet name="Macro_CurrPrices" sheetId="57" r:id="rId3"/>
    <sheet name="Macro_euro2010" sheetId="55" r:id="rId4"/>
    <sheet name="Macro_JRC-IDEES" sheetId="59" r:id="rId5"/>
    <sheet name="definitions" sheetId="58" r:id="rId6"/>
  </sheets>
  <definedNames>
    <definedName name="_xlnm.Print_Area" localSheetId="5">definitions!$A$1:$D$112</definedName>
  </definedNames>
  <calcPr calcId="145621"/>
</workbook>
</file>

<file path=xl/calcChain.xml><?xml version="1.0" encoding="utf-8"?>
<calcChain xmlns="http://schemas.openxmlformats.org/spreadsheetml/2006/main">
  <c r="D13" i="59" l="1"/>
  <c r="D10" i="59"/>
  <c r="M13" i="59"/>
  <c r="E13" i="59"/>
  <c r="S13" i="59"/>
  <c r="R13" i="59"/>
  <c r="Q13" i="59"/>
  <c r="P13" i="59"/>
  <c r="O13" i="59"/>
  <c r="N13" i="59"/>
  <c r="L13" i="59"/>
  <c r="K13" i="59"/>
  <c r="J13" i="59"/>
  <c r="I13" i="59"/>
  <c r="H13" i="59"/>
  <c r="G13" i="59"/>
  <c r="F13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B7" i="4"/>
  <c r="B6" i="4"/>
  <c r="B5" i="4"/>
  <c r="B4" i="4"/>
  <c r="S20" i="59" l="1"/>
  <c r="S21" i="59"/>
  <c r="S65" i="59"/>
  <c r="S66" i="59"/>
  <c r="S67" i="59"/>
  <c r="S68" i="59"/>
  <c r="S69" i="59"/>
  <c r="S70" i="59"/>
  <c r="S71" i="59"/>
  <c r="S72" i="59"/>
  <c r="S73" i="59"/>
  <c r="D74" i="59"/>
  <c r="E74" i="59"/>
  <c r="F74" i="59"/>
  <c r="G74" i="59"/>
  <c r="H74" i="59"/>
  <c r="I74" i="59"/>
  <c r="J74" i="59"/>
  <c r="K74" i="59"/>
  <c r="L74" i="59"/>
  <c r="M74" i="59"/>
  <c r="N74" i="59"/>
  <c r="O74" i="59"/>
  <c r="P74" i="59"/>
  <c r="Q74" i="59"/>
  <c r="R74" i="59"/>
  <c r="S74" i="59"/>
  <c r="S75" i="59"/>
  <c r="S76" i="59"/>
  <c r="S77" i="59"/>
  <c r="S79" i="59"/>
  <c r="S80" i="59"/>
  <c r="S83" i="59"/>
  <c r="S84" i="59"/>
  <c r="S85" i="59"/>
  <c r="S86" i="59"/>
  <c r="S87" i="59"/>
  <c r="S88" i="59"/>
  <c r="S89" i="59"/>
  <c r="S90" i="59"/>
  <c r="G5" i="59" l="1"/>
  <c r="G90" i="59"/>
  <c r="H122" i="59"/>
  <c r="H119" i="59"/>
  <c r="G87" i="59"/>
  <c r="H117" i="59"/>
  <c r="G85" i="59"/>
  <c r="P116" i="59"/>
  <c r="O84" i="59"/>
  <c r="P115" i="59"/>
  <c r="O83" i="59"/>
  <c r="S82" i="59"/>
  <c r="G82" i="59"/>
  <c r="H114" i="59"/>
  <c r="S81" i="59"/>
  <c r="H113" i="59"/>
  <c r="G81" i="59"/>
  <c r="L112" i="59"/>
  <c r="K80" i="59"/>
  <c r="H111" i="59"/>
  <c r="G79" i="59"/>
  <c r="L110" i="59"/>
  <c r="K78" i="59"/>
  <c r="H109" i="59"/>
  <c r="G77" i="59"/>
  <c r="L107" i="59"/>
  <c r="K75" i="59"/>
  <c r="H107" i="59"/>
  <c r="G75" i="59"/>
  <c r="H103" i="59"/>
  <c r="G71" i="59"/>
  <c r="P102" i="59"/>
  <c r="O70" i="59"/>
  <c r="H102" i="59"/>
  <c r="G70" i="59"/>
  <c r="L99" i="59"/>
  <c r="K67" i="59"/>
  <c r="P98" i="59"/>
  <c r="O66" i="59"/>
  <c r="L98" i="59"/>
  <c r="K66" i="59"/>
  <c r="P106" i="59"/>
  <c r="O65" i="59"/>
  <c r="P97" i="59"/>
  <c r="G65" i="59"/>
  <c r="H97" i="59"/>
  <c r="H106" i="59"/>
  <c r="P94" i="59"/>
  <c r="O21" i="59"/>
  <c r="H94" i="59"/>
  <c r="G21" i="59"/>
  <c r="K20" i="59"/>
  <c r="L93" i="59"/>
  <c r="S5" i="59"/>
  <c r="O5" i="59"/>
  <c r="S122" i="59"/>
  <c r="R90" i="59"/>
  <c r="O122" i="59"/>
  <c r="N90" i="59"/>
  <c r="K122" i="59"/>
  <c r="J90" i="59"/>
  <c r="G122" i="59"/>
  <c r="F90" i="59"/>
  <c r="S121" i="59"/>
  <c r="R89" i="59"/>
  <c r="O121" i="59"/>
  <c r="N89" i="59"/>
  <c r="K121" i="59"/>
  <c r="J89" i="59"/>
  <c r="G121" i="59"/>
  <c r="F89" i="59"/>
  <c r="S120" i="59"/>
  <c r="R88" i="59"/>
  <c r="O120" i="59"/>
  <c r="N88" i="59"/>
  <c r="K120" i="59"/>
  <c r="J88" i="59"/>
  <c r="G120" i="59"/>
  <c r="F88" i="59"/>
  <c r="S119" i="59"/>
  <c r="R87" i="59"/>
  <c r="O119" i="59"/>
  <c r="N87" i="59"/>
  <c r="K119" i="59"/>
  <c r="J87" i="59"/>
  <c r="G119" i="59"/>
  <c r="F87" i="59"/>
  <c r="S118" i="59"/>
  <c r="R86" i="59"/>
  <c r="O118" i="59"/>
  <c r="N86" i="59"/>
  <c r="K118" i="59"/>
  <c r="J86" i="59"/>
  <c r="G118" i="59"/>
  <c r="F86" i="59"/>
  <c r="S117" i="59"/>
  <c r="R85" i="59"/>
  <c r="O117" i="59"/>
  <c r="N85" i="59"/>
  <c r="K117" i="59"/>
  <c r="J85" i="59"/>
  <c r="G117" i="59"/>
  <c r="F85" i="59"/>
  <c r="S116" i="59"/>
  <c r="R84" i="59"/>
  <c r="O116" i="59"/>
  <c r="N84" i="59"/>
  <c r="K116" i="59"/>
  <c r="J84" i="59"/>
  <c r="G116" i="59"/>
  <c r="F84" i="59"/>
  <c r="S115" i="59"/>
  <c r="R83" i="59"/>
  <c r="O115" i="59"/>
  <c r="N83" i="59"/>
  <c r="K115" i="59"/>
  <c r="J83" i="59"/>
  <c r="G115" i="59"/>
  <c r="F83" i="59"/>
  <c r="S114" i="59"/>
  <c r="R82" i="59"/>
  <c r="O114" i="59"/>
  <c r="N82" i="59"/>
  <c r="K114" i="59"/>
  <c r="J82" i="59"/>
  <c r="G114" i="59"/>
  <c r="F82" i="59"/>
  <c r="S113" i="59"/>
  <c r="R81" i="59"/>
  <c r="O113" i="59"/>
  <c r="N81" i="59"/>
  <c r="K113" i="59"/>
  <c r="J81" i="59"/>
  <c r="G113" i="59"/>
  <c r="F81" i="59"/>
  <c r="S112" i="59"/>
  <c r="R80" i="59"/>
  <c r="O112" i="59"/>
  <c r="N80" i="59"/>
  <c r="K112" i="59"/>
  <c r="J80" i="59"/>
  <c r="G112" i="59"/>
  <c r="F80" i="59"/>
  <c r="S111" i="59"/>
  <c r="R79" i="59"/>
  <c r="O111" i="59"/>
  <c r="N79" i="59"/>
  <c r="K111" i="59"/>
  <c r="J79" i="59"/>
  <c r="G111" i="59"/>
  <c r="F79" i="59"/>
  <c r="S110" i="59"/>
  <c r="R78" i="59"/>
  <c r="O110" i="59"/>
  <c r="N78" i="59"/>
  <c r="K110" i="59"/>
  <c r="J78" i="59"/>
  <c r="G110" i="59"/>
  <c r="F78" i="59"/>
  <c r="S109" i="59"/>
  <c r="R77" i="59"/>
  <c r="O109" i="59"/>
  <c r="N77" i="59"/>
  <c r="K109" i="59"/>
  <c r="J77" i="59"/>
  <c r="G109" i="59"/>
  <c r="F77" i="59"/>
  <c r="S108" i="59"/>
  <c r="R76" i="59"/>
  <c r="O108" i="59"/>
  <c r="N76" i="59"/>
  <c r="K108" i="59"/>
  <c r="J76" i="59"/>
  <c r="G108" i="59"/>
  <c r="F76" i="59"/>
  <c r="S107" i="59"/>
  <c r="R75" i="59"/>
  <c r="O107" i="59"/>
  <c r="N75" i="59"/>
  <c r="K107" i="59"/>
  <c r="J75" i="59"/>
  <c r="G107" i="59"/>
  <c r="F75" i="59"/>
  <c r="S105" i="59"/>
  <c r="R73" i="59"/>
  <c r="O105" i="59"/>
  <c r="N73" i="59"/>
  <c r="K105" i="59"/>
  <c r="J73" i="59"/>
  <c r="G105" i="59"/>
  <c r="F73" i="59"/>
  <c r="S104" i="59"/>
  <c r="R72" i="59"/>
  <c r="O104" i="59"/>
  <c r="N72" i="59"/>
  <c r="K104" i="59"/>
  <c r="J72" i="59"/>
  <c r="G104" i="59"/>
  <c r="F72" i="59"/>
  <c r="S103" i="59"/>
  <c r="R71" i="59"/>
  <c r="O103" i="59"/>
  <c r="N71" i="59"/>
  <c r="K103" i="59"/>
  <c r="J71" i="59"/>
  <c r="G103" i="59"/>
  <c r="F71" i="59"/>
  <c r="S102" i="59"/>
  <c r="R70" i="59"/>
  <c r="O102" i="59"/>
  <c r="N70" i="59"/>
  <c r="K102" i="59"/>
  <c r="J70" i="59"/>
  <c r="G102" i="59"/>
  <c r="F70" i="59"/>
  <c r="S101" i="59"/>
  <c r="R69" i="59"/>
  <c r="O101" i="59"/>
  <c r="N69" i="59"/>
  <c r="K101" i="59"/>
  <c r="J69" i="59"/>
  <c r="G101" i="59"/>
  <c r="F69" i="59"/>
  <c r="S100" i="59"/>
  <c r="R68" i="59"/>
  <c r="O100" i="59"/>
  <c r="N68" i="59"/>
  <c r="K100" i="59"/>
  <c r="J68" i="59"/>
  <c r="G100" i="59"/>
  <c r="F68" i="59"/>
  <c r="S99" i="59"/>
  <c r="R67" i="59"/>
  <c r="O99" i="59"/>
  <c r="N67" i="59"/>
  <c r="K99" i="59"/>
  <c r="J67" i="59"/>
  <c r="G99" i="59"/>
  <c r="F67" i="59"/>
  <c r="S98" i="59"/>
  <c r="R66" i="59"/>
  <c r="O98" i="59"/>
  <c r="N66" i="59"/>
  <c r="K98" i="59"/>
  <c r="J66" i="59"/>
  <c r="G98" i="59"/>
  <c r="F66" i="59"/>
  <c r="S106" i="59"/>
  <c r="S97" i="59"/>
  <c r="R65" i="59"/>
  <c r="O106" i="59"/>
  <c r="O97" i="59"/>
  <c r="N65" i="59"/>
  <c r="K106" i="59"/>
  <c r="K97" i="59"/>
  <c r="J65" i="59"/>
  <c r="G106" i="59"/>
  <c r="G97" i="59"/>
  <c r="F65" i="59"/>
  <c r="S94" i="59"/>
  <c r="R21" i="59"/>
  <c r="S96" i="59" s="1"/>
  <c r="O94" i="59"/>
  <c r="N21" i="59"/>
  <c r="K94" i="59"/>
  <c r="J21" i="59"/>
  <c r="G94" i="59"/>
  <c r="F21" i="59"/>
  <c r="S93" i="59"/>
  <c r="R20" i="59"/>
  <c r="S95" i="59" s="1"/>
  <c r="O93" i="59"/>
  <c r="N20" i="59"/>
  <c r="K93" i="59"/>
  <c r="J20" i="59"/>
  <c r="G93" i="59"/>
  <c r="F20" i="59"/>
  <c r="R5" i="59"/>
  <c r="N5" i="59"/>
  <c r="J5" i="59"/>
  <c r="F5" i="59"/>
  <c r="L121" i="59"/>
  <c r="K89" i="59"/>
  <c r="L120" i="59"/>
  <c r="K88" i="59"/>
  <c r="H118" i="59"/>
  <c r="G86" i="59"/>
  <c r="L117" i="59"/>
  <c r="K85" i="59"/>
  <c r="K84" i="59"/>
  <c r="L116" i="59"/>
  <c r="P114" i="59"/>
  <c r="O82" i="59"/>
  <c r="L113" i="59"/>
  <c r="K81" i="59"/>
  <c r="P112" i="59"/>
  <c r="O80" i="59"/>
  <c r="L111" i="59"/>
  <c r="K79" i="59"/>
  <c r="P110" i="59"/>
  <c r="O78" i="59"/>
  <c r="L109" i="59"/>
  <c r="K77" i="59"/>
  <c r="L108" i="59"/>
  <c r="K76" i="59"/>
  <c r="L105" i="59"/>
  <c r="K73" i="59"/>
  <c r="P104" i="59"/>
  <c r="O72" i="59"/>
  <c r="H104" i="59"/>
  <c r="G72" i="59"/>
  <c r="L103" i="59"/>
  <c r="K71" i="59"/>
  <c r="H101" i="59"/>
  <c r="G69" i="59"/>
  <c r="L100" i="59"/>
  <c r="K68" i="59"/>
  <c r="P99" i="59"/>
  <c r="O67" i="59"/>
  <c r="H99" i="59"/>
  <c r="G67" i="59"/>
  <c r="H98" i="59"/>
  <c r="G66" i="59"/>
  <c r="L106" i="59"/>
  <c r="L97" i="59"/>
  <c r="K65" i="59"/>
  <c r="O20" i="59"/>
  <c r="P93" i="59"/>
  <c r="K5" i="59"/>
  <c r="R122" i="59"/>
  <c r="Q90" i="59"/>
  <c r="N122" i="59"/>
  <c r="M90" i="59"/>
  <c r="J122" i="59"/>
  <c r="I90" i="59"/>
  <c r="F122" i="59"/>
  <c r="E90" i="59"/>
  <c r="Q89" i="59"/>
  <c r="R121" i="59"/>
  <c r="N121" i="59"/>
  <c r="M89" i="59"/>
  <c r="I89" i="59"/>
  <c r="J121" i="59"/>
  <c r="E89" i="59"/>
  <c r="F121" i="59"/>
  <c r="R120" i="59"/>
  <c r="Q88" i="59"/>
  <c r="N120" i="59"/>
  <c r="M88" i="59"/>
  <c r="J120" i="59"/>
  <c r="I88" i="59"/>
  <c r="F120" i="59"/>
  <c r="E88" i="59"/>
  <c r="R119" i="59"/>
  <c r="Q87" i="59"/>
  <c r="N119" i="59"/>
  <c r="M87" i="59"/>
  <c r="J119" i="59"/>
  <c r="I87" i="59"/>
  <c r="F119" i="59"/>
  <c r="E87" i="59"/>
  <c r="R118" i="59"/>
  <c r="Q86" i="59"/>
  <c r="N118" i="59"/>
  <c r="M86" i="59"/>
  <c r="J118" i="59"/>
  <c r="I86" i="59"/>
  <c r="F118" i="59"/>
  <c r="E86" i="59"/>
  <c r="Q85" i="59"/>
  <c r="R117" i="59"/>
  <c r="M85" i="59"/>
  <c r="N117" i="59"/>
  <c r="I85" i="59"/>
  <c r="J117" i="59"/>
  <c r="F117" i="59"/>
  <c r="E85" i="59"/>
  <c r="R116" i="59"/>
  <c r="Q84" i="59"/>
  <c r="N116" i="59"/>
  <c r="M84" i="59"/>
  <c r="J116" i="59"/>
  <c r="I84" i="59"/>
  <c r="F116" i="59"/>
  <c r="E84" i="59"/>
  <c r="R115" i="59"/>
  <c r="Q83" i="59"/>
  <c r="N115" i="59"/>
  <c r="M83" i="59"/>
  <c r="I83" i="59"/>
  <c r="J115" i="59"/>
  <c r="F115" i="59"/>
  <c r="E83" i="59"/>
  <c r="R114" i="59"/>
  <c r="Q82" i="59"/>
  <c r="N114" i="59"/>
  <c r="M82" i="59"/>
  <c r="J114" i="59"/>
  <c r="I82" i="59"/>
  <c r="F114" i="59"/>
  <c r="E82" i="59"/>
  <c r="Q81" i="59"/>
  <c r="R113" i="59"/>
  <c r="N113" i="59"/>
  <c r="M81" i="59"/>
  <c r="I81" i="59"/>
  <c r="J113" i="59"/>
  <c r="E81" i="59"/>
  <c r="F113" i="59"/>
  <c r="R112" i="59"/>
  <c r="Q80" i="59"/>
  <c r="N112" i="59"/>
  <c r="M80" i="59"/>
  <c r="J112" i="59"/>
  <c r="I80" i="59"/>
  <c r="F112" i="59"/>
  <c r="E80" i="59"/>
  <c r="R111" i="59"/>
  <c r="Q79" i="59"/>
  <c r="N111" i="59"/>
  <c r="M79" i="59"/>
  <c r="J111" i="59"/>
  <c r="I79" i="59"/>
  <c r="F111" i="59"/>
  <c r="E79" i="59"/>
  <c r="R110" i="59"/>
  <c r="Q78" i="59"/>
  <c r="N110" i="59"/>
  <c r="M78" i="59"/>
  <c r="J110" i="59"/>
  <c r="I78" i="59"/>
  <c r="F110" i="59"/>
  <c r="E78" i="59"/>
  <c r="Q77" i="59"/>
  <c r="R109" i="59"/>
  <c r="M77" i="59"/>
  <c r="N109" i="59"/>
  <c r="I77" i="59"/>
  <c r="J109" i="59"/>
  <c r="F109" i="59"/>
  <c r="E77" i="59"/>
  <c r="R108" i="59"/>
  <c r="Q76" i="59"/>
  <c r="N108" i="59"/>
  <c r="M76" i="59"/>
  <c r="J108" i="59"/>
  <c r="I76" i="59"/>
  <c r="F108" i="59"/>
  <c r="E76" i="59"/>
  <c r="R107" i="59"/>
  <c r="Q75" i="59"/>
  <c r="N107" i="59"/>
  <c r="M75" i="59"/>
  <c r="I75" i="59"/>
  <c r="J107" i="59"/>
  <c r="F107" i="59"/>
  <c r="E75" i="59"/>
  <c r="R105" i="59"/>
  <c r="Q73" i="59"/>
  <c r="N105" i="59"/>
  <c r="M73" i="59"/>
  <c r="J105" i="59"/>
  <c r="I73" i="59"/>
  <c r="E73" i="59"/>
  <c r="F105" i="59"/>
  <c r="R104" i="59"/>
  <c r="Q72" i="59"/>
  <c r="N104" i="59"/>
  <c r="M72" i="59"/>
  <c r="J104" i="59"/>
  <c r="I72" i="59"/>
  <c r="F104" i="59"/>
  <c r="E72" i="59"/>
  <c r="R103" i="59"/>
  <c r="Q71" i="59"/>
  <c r="N103" i="59"/>
  <c r="M71" i="59"/>
  <c r="J103" i="59"/>
  <c r="I71" i="59"/>
  <c r="F103" i="59"/>
  <c r="E71" i="59"/>
  <c r="R102" i="59"/>
  <c r="Q70" i="59"/>
  <c r="N102" i="59"/>
  <c r="M70" i="59"/>
  <c r="J102" i="59"/>
  <c r="I70" i="59"/>
  <c r="F102" i="59"/>
  <c r="E70" i="59"/>
  <c r="R101" i="59"/>
  <c r="Q69" i="59"/>
  <c r="N101" i="59"/>
  <c r="M69" i="59"/>
  <c r="J101" i="59"/>
  <c r="I69" i="59"/>
  <c r="F101" i="59"/>
  <c r="E69" i="59"/>
  <c r="Q68" i="59"/>
  <c r="R100" i="59"/>
  <c r="N100" i="59"/>
  <c r="M68" i="59"/>
  <c r="J100" i="59"/>
  <c r="I68" i="59"/>
  <c r="F100" i="59"/>
  <c r="E68" i="59"/>
  <c r="R99" i="59"/>
  <c r="Q67" i="59"/>
  <c r="N99" i="59"/>
  <c r="M67" i="59"/>
  <c r="I67" i="59"/>
  <c r="J99" i="59"/>
  <c r="F99" i="59"/>
  <c r="E67" i="59"/>
  <c r="Q66" i="59"/>
  <c r="R98" i="59"/>
  <c r="N98" i="59"/>
  <c r="M66" i="59"/>
  <c r="J98" i="59"/>
  <c r="I66" i="59"/>
  <c r="F98" i="59"/>
  <c r="E66" i="59"/>
  <c r="R106" i="59"/>
  <c r="R97" i="59"/>
  <c r="Q65" i="59"/>
  <c r="N106" i="59"/>
  <c r="N97" i="59"/>
  <c r="M65" i="59"/>
  <c r="J106" i="59"/>
  <c r="J97" i="59"/>
  <c r="I65" i="59"/>
  <c r="F106" i="59"/>
  <c r="F97" i="59"/>
  <c r="E65" i="59"/>
  <c r="R94" i="59"/>
  <c r="Q21" i="59"/>
  <c r="N94" i="59"/>
  <c r="M21" i="59"/>
  <c r="J94" i="59"/>
  <c r="I21" i="59"/>
  <c r="F94" i="59"/>
  <c r="E21" i="59"/>
  <c r="R93" i="59"/>
  <c r="Q20" i="59"/>
  <c r="N93" i="59"/>
  <c r="M20" i="59"/>
  <c r="J93" i="59"/>
  <c r="I20" i="59"/>
  <c r="F93" i="59"/>
  <c r="E20" i="59"/>
  <c r="Q5" i="59"/>
  <c r="M5" i="59"/>
  <c r="I5" i="59"/>
  <c r="E5" i="59"/>
  <c r="P122" i="59"/>
  <c r="O90" i="59"/>
  <c r="L122" i="59"/>
  <c r="K90" i="59"/>
  <c r="P121" i="59"/>
  <c r="O89" i="59"/>
  <c r="H121" i="59"/>
  <c r="G89" i="59"/>
  <c r="O88" i="59"/>
  <c r="P120" i="59"/>
  <c r="H120" i="59"/>
  <c r="G88" i="59"/>
  <c r="P119" i="59"/>
  <c r="O87" i="59"/>
  <c r="L119" i="59"/>
  <c r="K87" i="59"/>
  <c r="O86" i="59"/>
  <c r="P118" i="59"/>
  <c r="L118" i="59"/>
  <c r="K86" i="59"/>
  <c r="P117" i="59"/>
  <c r="O85" i="59"/>
  <c r="H116" i="59"/>
  <c r="G84" i="59"/>
  <c r="L115" i="59"/>
  <c r="K83" i="59"/>
  <c r="H115" i="59"/>
  <c r="G83" i="59"/>
  <c r="L114" i="59"/>
  <c r="K82" i="59"/>
  <c r="P113" i="59"/>
  <c r="O81" i="59"/>
  <c r="H112" i="59"/>
  <c r="G80" i="59"/>
  <c r="P111" i="59"/>
  <c r="O79" i="59"/>
  <c r="S78" i="59"/>
  <c r="H110" i="59"/>
  <c r="G78" i="59"/>
  <c r="P109" i="59"/>
  <c r="O77" i="59"/>
  <c r="P108" i="59"/>
  <c r="O76" i="59"/>
  <c r="H108" i="59"/>
  <c r="G76" i="59"/>
  <c r="P107" i="59"/>
  <c r="O75" i="59"/>
  <c r="P105" i="59"/>
  <c r="O73" i="59"/>
  <c r="H105" i="59"/>
  <c r="G73" i="59"/>
  <c r="L104" i="59"/>
  <c r="K72" i="59"/>
  <c r="P103" i="59"/>
  <c r="O71" i="59"/>
  <c r="L102" i="59"/>
  <c r="K70" i="59"/>
  <c r="P101" i="59"/>
  <c r="O69" i="59"/>
  <c r="L101" i="59"/>
  <c r="K69" i="59"/>
  <c r="P100" i="59"/>
  <c r="O68" i="59"/>
  <c r="H100" i="59"/>
  <c r="G68" i="59"/>
  <c r="L94" i="59"/>
  <c r="K21" i="59"/>
  <c r="G20" i="59"/>
  <c r="H93" i="59"/>
  <c r="Q122" i="59"/>
  <c r="P90" i="59"/>
  <c r="M122" i="59"/>
  <c r="L90" i="59"/>
  <c r="I122" i="59"/>
  <c r="H90" i="59"/>
  <c r="E122" i="59"/>
  <c r="D90" i="59"/>
  <c r="Q121" i="59"/>
  <c r="P89" i="59"/>
  <c r="M121" i="59"/>
  <c r="L89" i="59"/>
  <c r="I121" i="59"/>
  <c r="H89" i="59"/>
  <c r="E121" i="59"/>
  <c r="D89" i="59"/>
  <c r="Q120" i="59"/>
  <c r="P88" i="59"/>
  <c r="M120" i="59"/>
  <c r="L88" i="59"/>
  <c r="I120" i="59"/>
  <c r="H88" i="59"/>
  <c r="E120" i="59"/>
  <c r="D88" i="59"/>
  <c r="Q119" i="59"/>
  <c r="P87" i="59"/>
  <c r="M119" i="59"/>
  <c r="L87" i="59"/>
  <c r="I119" i="59"/>
  <c r="H87" i="59"/>
  <c r="E119" i="59"/>
  <c r="D87" i="59"/>
  <c r="Q118" i="59"/>
  <c r="P86" i="59"/>
  <c r="M118" i="59"/>
  <c r="L86" i="59"/>
  <c r="I118" i="59"/>
  <c r="H86" i="59"/>
  <c r="E118" i="59"/>
  <c r="D86" i="59"/>
  <c r="Q117" i="59"/>
  <c r="P85" i="59"/>
  <c r="M117" i="59"/>
  <c r="L85" i="59"/>
  <c r="I117" i="59"/>
  <c r="H85" i="59"/>
  <c r="D85" i="59"/>
  <c r="E117" i="59"/>
  <c r="Q116" i="59"/>
  <c r="P84" i="59"/>
  <c r="M116" i="59"/>
  <c r="L84" i="59"/>
  <c r="I116" i="59"/>
  <c r="H84" i="59"/>
  <c r="E116" i="59"/>
  <c r="D84" i="59"/>
  <c r="Q115" i="59"/>
  <c r="P83" i="59"/>
  <c r="M115" i="59"/>
  <c r="L83" i="59"/>
  <c r="I115" i="59"/>
  <c r="H83" i="59"/>
  <c r="E115" i="59"/>
  <c r="D83" i="59"/>
  <c r="Q114" i="59"/>
  <c r="P82" i="59"/>
  <c r="M114" i="59"/>
  <c r="L82" i="59"/>
  <c r="I114" i="59"/>
  <c r="H82" i="59"/>
  <c r="E114" i="59"/>
  <c r="D82" i="59"/>
  <c r="Q113" i="59"/>
  <c r="P81" i="59"/>
  <c r="M113" i="59"/>
  <c r="L81" i="59"/>
  <c r="I113" i="59"/>
  <c r="H81" i="59"/>
  <c r="D81" i="59"/>
  <c r="E113" i="59"/>
  <c r="Q112" i="59"/>
  <c r="P80" i="59"/>
  <c r="M112" i="59"/>
  <c r="L80" i="59"/>
  <c r="I112" i="59"/>
  <c r="H80" i="59"/>
  <c r="E112" i="59"/>
  <c r="D80" i="59"/>
  <c r="Q111" i="59"/>
  <c r="P79" i="59"/>
  <c r="M111" i="59"/>
  <c r="L79" i="59"/>
  <c r="I111" i="59"/>
  <c r="H79" i="59"/>
  <c r="E111" i="59"/>
  <c r="D79" i="59"/>
  <c r="Q110" i="59"/>
  <c r="P78" i="59"/>
  <c r="M110" i="59"/>
  <c r="L78" i="59"/>
  <c r="I110" i="59"/>
  <c r="H78" i="59"/>
  <c r="E110" i="59"/>
  <c r="D78" i="59"/>
  <c r="Q109" i="59"/>
  <c r="P77" i="59"/>
  <c r="M109" i="59"/>
  <c r="L77" i="59"/>
  <c r="I109" i="59"/>
  <c r="H77" i="59"/>
  <c r="D77" i="59"/>
  <c r="E109" i="59"/>
  <c r="Q108" i="59"/>
  <c r="P76" i="59"/>
  <c r="M108" i="59"/>
  <c r="L76" i="59"/>
  <c r="I108" i="59"/>
  <c r="H76" i="59"/>
  <c r="E108" i="59"/>
  <c r="D76" i="59"/>
  <c r="Q107" i="59"/>
  <c r="P75" i="59"/>
  <c r="M107" i="59"/>
  <c r="L75" i="59"/>
  <c r="I107" i="59"/>
  <c r="H75" i="59"/>
  <c r="E107" i="59"/>
  <c r="D75" i="59"/>
  <c r="Q105" i="59"/>
  <c r="P73" i="59"/>
  <c r="M105" i="59"/>
  <c r="L73" i="59"/>
  <c r="I105" i="59"/>
  <c r="H73" i="59"/>
  <c r="E105" i="59"/>
  <c r="D73" i="59"/>
  <c r="Q104" i="59"/>
  <c r="P72" i="59"/>
  <c r="M104" i="59"/>
  <c r="L72" i="59"/>
  <c r="I104" i="59"/>
  <c r="H72" i="59"/>
  <c r="E104" i="59"/>
  <c r="D72" i="59"/>
  <c r="Q103" i="59"/>
  <c r="P71" i="59"/>
  <c r="M103" i="59"/>
  <c r="L71" i="59"/>
  <c r="I103" i="59"/>
  <c r="H71" i="59"/>
  <c r="E103" i="59"/>
  <c r="D71" i="59"/>
  <c r="Q102" i="59"/>
  <c r="P70" i="59"/>
  <c r="M102" i="59"/>
  <c r="L70" i="59"/>
  <c r="I102" i="59"/>
  <c r="H70" i="59"/>
  <c r="E102" i="59"/>
  <c r="D70" i="59"/>
  <c r="Q101" i="59"/>
  <c r="P69" i="59"/>
  <c r="M101" i="59"/>
  <c r="L69" i="59"/>
  <c r="I101" i="59"/>
  <c r="H69" i="59"/>
  <c r="D69" i="59"/>
  <c r="E101" i="59"/>
  <c r="Q100" i="59"/>
  <c r="P68" i="59"/>
  <c r="M100" i="59"/>
  <c r="L68" i="59"/>
  <c r="I100" i="59"/>
  <c r="H68" i="59"/>
  <c r="E100" i="59"/>
  <c r="D68" i="59"/>
  <c r="Q99" i="59"/>
  <c r="P67" i="59"/>
  <c r="M99" i="59"/>
  <c r="L67" i="59"/>
  <c r="I99" i="59"/>
  <c r="H67" i="59"/>
  <c r="E99" i="59"/>
  <c r="D67" i="59"/>
  <c r="Q98" i="59"/>
  <c r="P66" i="59"/>
  <c r="M98" i="59"/>
  <c r="L66" i="59"/>
  <c r="I98" i="59"/>
  <c r="H66" i="59"/>
  <c r="E98" i="59"/>
  <c r="D66" i="59"/>
  <c r="Q106" i="59"/>
  <c r="Q97" i="59"/>
  <c r="P65" i="59"/>
  <c r="M106" i="59"/>
  <c r="M97" i="59"/>
  <c r="L65" i="59"/>
  <c r="I106" i="59"/>
  <c r="I97" i="59"/>
  <c r="H65" i="59"/>
  <c r="E106" i="59"/>
  <c r="D65" i="59"/>
  <c r="E97" i="59"/>
  <c r="Q94" i="59"/>
  <c r="P21" i="59"/>
  <c r="M94" i="59"/>
  <c r="L21" i="59"/>
  <c r="I94" i="59"/>
  <c r="H21" i="59"/>
  <c r="E94" i="59"/>
  <c r="D21" i="59"/>
  <c r="Q93" i="59"/>
  <c r="P20" i="59"/>
  <c r="M93" i="59"/>
  <c r="L20" i="59"/>
  <c r="I93" i="59"/>
  <c r="H20" i="59"/>
  <c r="E93" i="59"/>
  <c r="D20" i="59"/>
  <c r="P5" i="59"/>
  <c r="L5" i="59"/>
  <c r="H5" i="59"/>
  <c r="D5" i="59"/>
  <c r="K95" i="59" l="1"/>
  <c r="F95" i="59"/>
  <c r="N95" i="59"/>
  <c r="F96" i="59"/>
  <c r="N96" i="59"/>
  <c r="L96" i="59"/>
  <c r="I95" i="59"/>
  <c r="Q96" i="59"/>
  <c r="Q95" i="59"/>
  <c r="I96" i="59"/>
  <c r="G96" i="59"/>
  <c r="E95" i="59"/>
  <c r="M95" i="59"/>
  <c r="E96" i="59"/>
  <c r="M96" i="59"/>
  <c r="O96" i="59"/>
  <c r="P96" i="59"/>
  <c r="P95" i="59"/>
  <c r="K96" i="59"/>
  <c r="G95" i="59"/>
  <c r="O95" i="59"/>
  <c r="L95" i="59"/>
  <c r="H95" i="59"/>
  <c r="J95" i="59"/>
  <c r="R95" i="59"/>
  <c r="J96" i="59"/>
  <c r="R96" i="59"/>
  <c r="H96" i="59"/>
  <c r="R16" i="57" l="1"/>
  <c r="R16" i="55"/>
  <c r="P54" i="57"/>
  <c r="P54" i="55"/>
  <c r="L16" i="57"/>
  <c r="L16" i="55"/>
  <c r="Q54" i="57"/>
  <c r="Q54" i="55"/>
  <c r="H16" i="57"/>
  <c r="H16" i="55"/>
  <c r="M54" i="57"/>
  <c r="M54" i="55"/>
  <c r="O54" i="57"/>
  <c r="O54" i="55"/>
  <c r="O16" i="57"/>
  <c r="O16" i="55"/>
  <c r="Q16" i="55"/>
  <c r="Q16" i="57"/>
  <c r="M16" i="55"/>
  <c r="M16" i="57"/>
  <c r="G16" i="57"/>
  <c r="G16" i="55"/>
  <c r="J54" i="57"/>
  <c r="J54" i="55"/>
  <c r="J16" i="55"/>
  <c r="J16" i="57"/>
  <c r="F54" i="57"/>
  <c r="F54" i="55"/>
  <c r="N16" i="57"/>
  <c r="N16" i="55"/>
  <c r="L54" i="57"/>
  <c r="L54" i="55"/>
  <c r="D16" i="57"/>
  <c r="D16" i="55"/>
  <c r="K54" i="57"/>
  <c r="K54" i="55"/>
  <c r="S16" i="57"/>
  <c r="S16" i="55"/>
  <c r="R54" i="57"/>
  <c r="R54" i="55"/>
  <c r="G54" i="57"/>
  <c r="G54" i="55"/>
  <c r="S54" i="57"/>
  <c r="S54" i="55"/>
  <c r="H54" i="57"/>
  <c r="H54" i="55"/>
  <c r="P16" i="57"/>
  <c r="P16" i="55"/>
  <c r="E16" i="55"/>
  <c r="E16" i="57"/>
  <c r="F16" i="57"/>
  <c r="F16" i="55"/>
  <c r="K16" i="55"/>
  <c r="K16" i="57"/>
  <c r="E54" i="57"/>
  <c r="E54" i="55"/>
  <c r="H75" i="57" l="1"/>
  <c r="R39" i="57"/>
  <c r="R39" i="55"/>
  <c r="J39" i="57"/>
  <c r="J39" i="55"/>
  <c r="F39" i="57"/>
  <c r="F39" i="55"/>
  <c r="P75" i="57"/>
  <c r="G75" i="57"/>
  <c r="G75" i="55"/>
  <c r="H39" i="57"/>
  <c r="H39" i="55"/>
  <c r="G39" i="55"/>
  <c r="G39" i="57"/>
  <c r="D39" i="57"/>
  <c r="D39" i="55"/>
  <c r="N54" i="57"/>
  <c r="I16" i="55"/>
  <c r="P75" i="55"/>
  <c r="H75" i="55"/>
  <c r="K75" i="57"/>
  <c r="K75" i="55"/>
  <c r="L75" i="57"/>
  <c r="L75" i="55"/>
  <c r="E39" i="55"/>
  <c r="E39" i="57"/>
  <c r="Q75" i="57"/>
  <c r="Q75" i="55"/>
  <c r="J75" i="57"/>
  <c r="J75" i="55"/>
  <c r="R75" i="57"/>
  <c r="R75" i="55"/>
  <c r="K39" i="57"/>
  <c r="K39" i="55"/>
  <c r="M75" i="57"/>
  <c r="M75" i="55"/>
  <c r="O75" i="57"/>
  <c r="O75" i="55"/>
  <c r="P39" i="57"/>
  <c r="P39" i="55"/>
  <c r="S39" i="55"/>
  <c r="S39" i="57"/>
  <c r="O39" i="57"/>
  <c r="O39" i="55"/>
  <c r="L39" i="57"/>
  <c r="L39" i="55"/>
  <c r="M39" i="55"/>
  <c r="M39" i="57"/>
  <c r="F75" i="57"/>
  <c r="F75" i="55"/>
  <c r="I39" i="55"/>
  <c r="I39" i="57"/>
  <c r="Q39" i="55"/>
  <c r="Q39" i="57"/>
  <c r="E75" i="57"/>
  <c r="E75" i="55"/>
  <c r="I75" i="57"/>
  <c r="N54" i="55"/>
  <c r="I16" i="57"/>
  <c r="S75" i="57" l="1"/>
  <c r="N75" i="55"/>
  <c r="D54" i="57"/>
  <c r="D54" i="55"/>
  <c r="I54" i="57"/>
  <c r="I54" i="55"/>
  <c r="N75" i="57"/>
  <c r="N39" i="55"/>
  <c r="N39" i="57"/>
  <c r="D75" i="57"/>
  <c r="D75" i="55"/>
  <c r="I75" i="55"/>
  <c r="S75" i="55"/>
</calcChain>
</file>

<file path=xl/sharedStrings.xml><?xml version="1.0" encoding="utf-8"?>
<sst xmlns="http://schemas.openxmlformats.org/spreadsheetml/2006/main" count="725" uniqueCount="283">
  <si>
    <t>Wood and wood products</t>
  </si>
  <si>
    <t>Textiles and leather</t>
  </si>
  <si>
    <t>Machinery Equipment</t>
  </si>
  <si>
    <t>Transport Equipment</t>
  </si>
  <si>
    <t>Food, beverages and tobacco</t>
  </si>
  <si>
    <t>Pulp, paper and printing</t>
  </si>
  <si>
    <t>Non-metallic mineral products</t>
  </si>
  <si>
    <t>Chemicals Industry</t>
  </si>
  <si>
    <t>Iron and steel</t>
  </si>
  <si>
    <t>Description</t>
  </si>
  <si>
    <t>Sheet</t>
  </si>
  <si>
    <t>Click on the link to jump to the sheet</t>
  </si>
  <si>
    <t>Printing and reproduction of recorded media</t>
  </si>
  <si>
    <t>Pulp production</t>
  </si>
  <si>
    <t>Ceramics &amp; other NMM</t>
  </si>
  <si>
    <t>Cement</t>
  </si>
  <si>
    <t>Pharmaceutical products etc.</t>
  </si>
  <si>
    <t>Other chemicals</t>
  </si>
  <si>
    <t>Other non-ferrous metals</t>
  </si>
  <si>
    <t>Alumina production</t>
  </si>
  <si>
    <t>Electric arc</t>
  </si>
  <si>
    <t>Printing and media reproduction</t>
  </si>
  <si>
    <t xml:space="preserve">Paper production </t>
  </si>
  <si>
    <t xml:space="preserve">Glass production </t>
  </si>
  <si>
    <t>Aluminium production</t>
  </si>
  <si>
    <t xml:space="preserve">Basic chemicals </t>
  </si>
  <si>
    <t>Chemicals and chemical products</t>
  </si>
  <si>
    <t>Paper and paper products</t>
  </si>
  <si>
    <t>JRC-IDEES - Integrated Database of the European Energy System (2000-2015)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</si>
  <si>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</si>
  <si>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</si>
  <si>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</si>
  <si>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</si>
  <si>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</si>
  <si>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© European Union</t>
  </si>
  <si>
    <t>© European Union 2017-2018</t>
  </si>
  <si>
    <t>version 1.0</t>
  </si>
  <si>
    <t>B1GM</t>
  </si>
  <si>
    <t>Gross domestic product at market prices</t>
  </si>
  <si>
    <t>P31_S14_S15</t>
  </si>
  <si>
    <t>Household and NPISH final consumption expenditure</t>
  </si>
  <si>
    <t>B1G</t>
  </si>
  <si>
    <t>Value added, gross</t>
  </si>
  <si>
    <t/>
  </si>
  <si>
    <t>nace 10</t>
  </si>
  <si>
    <t>A</t>
  </si>
  <si>
    <t>Agriculture, forestry and fishing</t>
  </si>
  <si>
    <t>B_E</t>
  </si>
  <si>
    <t>Industry (except construction)</t>
  </si>
  <si>
    <t>F</t>
  </si>
  <si>
    <t>Construction</t>
  </si>
  <si>
    <t>G_I</t>
  </si>
  <si>
    <t>Wholesale and retail trade, transport, accomodation and food service activities</t>
  </si>
  <si>
    <t>J</t>
  </si>
  <si>
    <t>Information and communication</t>
  </si>
  <si>
    <t>K</t>
  </si>
  <si>
    <t>Financial and insurance activities</t>
  </si>
  <si>
    <t>L</t>
  </si>
  <si>
    <t>Real estate activities</t>
  </si>
  <si>
    <t>M_N</t>
  </si>
  <si>
    <t>Professional, scientific and technical activities; administrative and support service activities</t>
  </si>
  <si>
    <t>O_Q</t>
  </si>
  <si>
    <t>Public administration, defence, education, human health and social work activities</t>
  </si>
  <si>
    <t>R_U</t>
  </si>
  <si>
    <t>Arts, entertainment and recreation; other service activities; activities of household and extra-territorial organizations and bodies</t>
  </si>
  <si>
    <t>TOTAL</t>
  </si>
  <si>
    <t>Total - All NACE activities</t>
  </si>
  <si>
    <t>nace 21</t>
  </si>
  <si>
    <t>B</t>
  </si>
  <si>
    <t>Mining and quarrying</t>
  </si>
  <si>
    <t>C</t>
  </si>
  <si>
    <t>Manufacturing</t>
  </si>
  <si>
    <t>D</t>
  </si>
  <si>
    <t>Electricity, gas, steam and air conditioning supply</t>
  </si>
  <si>
    <t>E</t>
  </si>
  <si>
    <t>Water supply; sewerage, waste management and remediation activities</t>
  </si>
  <si>
    <t>G</t>
  </si>
  <si>
    <t>Wholesale and retail trade; repair of motor vehicles and motorcycles</t>
  </si>
  <si>
    <t>H</t>
  </si>
  <si>
    <t>Transportation and storage</t>
  </si>
  <si>
    <t>I</t>
  </si>
  <si>
    <t>Accommodation and food service activities</t>
  </si>
  <si>
    <t>M</t>
  </si>
  <si>
    <t>Professional, scientific and technical activities</t>
  </si>
  <si>
    <t>N</t>
  </si>
  <si>
    <t>Administrative and support service activities</t>
  </si>
  <si>
    <t>O</t>
  </si>
  <si>
    <t>Public administration and defence; compulsory social security</t>
  </si>
  <si>
    <t>P</t>
  </si>
  <si>
    <t>Education</t>
  </si>
  <si>
    <t>Q</t>
  </si>
  <si>
    <t>Human health and social work activities</t>
  </si>
  <si>
    <t>R</t>
  </si>
  <si>
    <t>Arts, entertainment and recreation</t>
  </si>
  <si>
    <t>S</t>
  </si>
  <si>
    <t>Other service activities</t>
  </si>
  <si>
    <t>T</t>
  </si>
  <si>
    <t>Activities of households as employers; undifferentiated goods- and services-producing activities of households for own use</t>
  </si>
  <si>
    <t>U</t>
  </si>
  <si>
    <t>Activities of extraterritorial organisations and bodies</t>
  </si>
  <si>
    <t>nace 38 - industry</t>
  </si>
  <si>
    <t>C10_C12</t>
  </si>
  <si>
    <t>Manufacture of food products; beverages and tobacco products</t>
  </si>
  <si>
    <t>C13_C15</t>
  </si>
  <si>
    <t>Manufacture of textiles, wearing apparel, leather and related products</t>
  </si>
  <si>
    <t>C16_C18</t>
  </si>
  <si>
    <t>Manufacture of wood, paper, printing and reproduction</t>
  </si>
  <si>
    <t>C19</t>
  </si>
  <si>
    <t>Manufacture of coke and refined petroleum products</t>
  </si>
  <si>
    <t>C20</t>
  </si>
  <si>
    <t>Manufacture of chemicals and chemical products</t>
  </si>
  <si>
    <t>C21</t>
  </si>
  <si>
    <t>Manufacture of basic pharmaceutical products and pharmaceutical preparations</t>
  </si>
  <si>
    <t>C22_C23</t>
  </si>
  <si>
    <t>Manufacture of rubber and plastic products and other non-metallic mineral products</t>
  </si>
  <si>
    <t>C24_C25</t>
  </si>
  <si>
    <t>Manufacture of basic metals and fabricated metal products, except machinery and equipment</t>
  </si>
  <si>
    <t>C26</t>
  </si>
  <si>
    <t>Manufacture of computer, electronic and optical products</t>
  </si>
  <si>
    <t>C27</t>
  </si>
  <si>
    <t>Manufacture of electrical equipment</t>
  </si>
  <si>
    <t>C28</t>
  </si>
  <si>
    <t>Manufacture of machinery and equipment n.e.c.</t>
  </si>
  <si>
    <t>C29_C30</t>
  </si>
  <si>
    <t>Manufacture of motor vehicles, trailers, semi-trailers and of other transport equipment</t>
  </si>
  <si>
    <t>C31_C33</t>
  </si>
  <si>
    <t>Manufacture of furniture; jewellery, musical instruments, toys; repair and installation of machinery and equipment</t>
  </si>
  <si>
    <t>nace 64 - industry</t>
  </si>
  <si>
    <t>C16</t>
  </si>
  <si>
    <t>Manufacture of wood and of products of wood and cork, except furniture; manufacture of articles of straw and plaiting materials</t>
  </si>
  <si>
    <t>C17</t>
  </si>
  <si>
    <t>Manufacture of paper and paper products</t>
  </si>
  <si>
    <t>C18</t>
  </si>
  <si>
    <t>C22</t>
  </si>
  <si>
    <t>Manufacture of rubber and plastic products</t>
  </si>
  <si>
    <t>C23</t>
  </si>
  <si>
    <t>Manufacture of other non-metallic mineral products</t>
  </si>
  <si>
    <t>C24</t>
  </si>
  <si>
    <t>Manufacture of basic metals</t>
  </si>
  <si>
    <t>C25</t>
  </si>
  <si>
    <t>Manufacture of fabricated metal products, except machinery and equipment</t>
  </si>
  <si>
    <t>C29</t>
  </si>
  <si>
    <t>Manufacture of motor vehicles, trailers and semi-trailers</t>
  </si>
  <si>
    <t>C30</t>
  </si>
  <si>
    <t>Manufacture of other transport equipment</t>
  </si>
  <si>
    <t>C31_C32</t>
  </si>
  <si>
    <t>Manufacture of furniture; other manufacturing</t>
  </si>
  <si>
    <t>C33</t>
  </si>
  <si>
    <t>Repair and installation of machinery and equipment</t>
  </si>
  <si>
    <t>NACE code</t>
  </si>
  <si>
    <t>NACE Description</t>
  </si>
  <si>
    <t>Source</t>
  </si>
  <si>
    <t>Gross domestic product</t>
  </si>
  <si>
    <t>EUROSTAT Statistics: nama_gdp</t>
  </si>
  <si>
    <t>Household consumption expenditure</t>
  </si>
  <si>
    <t>Gross value added</t>
  </si>
  <si>
    <t>Gross value added (at basic prices)</t>
  </si>
  <si>
    <t>EUROSTAT Statistics: nama_nace10</t>
  </si>
  <si>
    <t>EUROSTAT Statistics: nama_nace21</t>
  </si>
  <si>
    <t>Services</t>
  </si>
  <si>
    <t>C33, E, G to U</t>
  </si>
  <si>
    <t>Heat-use intensive services</t>
  </si>
  <si>
    <t>H,I,O,P,Q,R</t>
  </si>
  <si>
    <t>Offices</t>
  </si>
  <si>
    <t>J,K,L,M,N,S,T,U</t>
  </si>
  <si>
    <t>Trade</t>
  </si>
  <si>
    <t>C33,E,G</t>
  </si>
  <si>
    <t>Energy sector</t>
  </si>
  <si>
    <t>C19, D</t>
  </si>
  <si>
    <t>EUROSTAT Statistics: nama_nace64</t>
  </si>
  <si>
    <t>C excluding C33</t>
  </si>
  <si>
    <t>Basic metals</t>
  </si>
  <si>
    <t>C241</t>
  </si>
  <si>
    <t>Manufacture of basic iron and steel and of ferro-alloys</t>
  </si>
  <si>
    <t>EUROSTAT Structural business statistics: sbs_ind_co</t>
  </si>
  <si>
    <t>C242</t>
  </si>
  <si>
    <t>Manufacture of tubes, pipes, hollow profiles and related fittings, of steel</t>
  </si>
  <si>
    <t>C243</t>
  </si>
  <si>
    <t>Manufacture of other products of first processing of steel</t>
  </si>
  <si>
    <t>C2451</t>
  </si>
  <si>
    <t>Casting of iron</t>
  </si>
  <si>
    <t>C2452</t>
  </si>
  <si>
    <t>Casting of steel</t>
  </si>
  <si>
    <t>Non ferrous metals</t>
  </si>
  <si>
    <t>C2442</t>
  </si>
  <si>
    <t>C2453</t>
  </si>
  <si>
    <t>Casting of light metals</t>
  </si>
  <si>
    <t>C2441</t>
  </si>
  <si>
    <t>Precious metals production</t>
  </si>
  <si>
    <t>C2443</t>
  </si>
  <si>
    <t>Lead, zinc and tin production</t>
  </si>
  <si>
    <t>C2444</t>
  </si>
  <si>
    <t>Copper production</t>
  </si>
  <si>
    <t>C2445</t>
  </si>
  <si>
    <t>Other non-ferrous metal production</t>
  </si>
  <si>
    <t>C2446</t>
  </si>
  <si>
    <t>Processing of nuclear fuel</t>
  </si>
  <si>
    <t>C2454</t>
  </si>
  <si>
    <t>Casting of other non-ferrous metals</t>
  </si>
  <si>
    <t>C20, C21</t>
  </si>
  <si>
    <t>C2013</t>
  </si>
  <si>
    <t>Manufacture of other inorganic basic chemicals</t>
  </si>
  <si>
    <t>C2014</t>
  </si>
  <si>
    <t>Manufacture of other organic basic chemicals</t>
  </si>
  <si>
    <t>C2015</t>
  </si>
  <si>
    <t>Manufacture of fertilisers and nitrogen compounds</t>
  </si>
  <si>
    <t>C2016</t>
  </si>
  <si>
    <t>Manufacture of plastics in primary forms</t>
  </si>
  <si>
    <t>C2011</t>
  </si>
  <si>
    <t>Manufacture of industrial gases</t>
  </si>
  <si>
    <t>C2012</t>
  </si>
  <si>
    <t>Manufacture of dyes and pigments</t>
  </si>
  <si>
    <t>C202</t>
  </si>
  <si>
    <t>Manufacture of pesticides and other agrochemical products</t>
  </si>
  <si>
    <t>C203</t>
  </si>
  <si>
    <t>Manufacture of paints, varnishes and similar coatings, printing ink and mastics</t>
  </si>
  <si>
    <t>C204</t>
  </si>
  <si>
    <t>Manufacture of soap and detergents, cleaning and polishing preparations, perfumes and toilet preparations</t>
  </si>
  <si>
    <t>C205</t>
  </si>
  <si>
    <t>Manufacture of other chemical products</t>
  </si>
  <si>
    <t>C206</t>
  </si>
  <si>
    <t>Manufacture of man-made fibres</t>
  </si>
  <si>
    <t>Cement (incl. lime)</t>
  </si>
  <si>
    <t>C235</t>
  </si>
  <si>
    <t>Manufacture of cement, lime and plaster</t>
  </si>
  <si>
    <t>C236</t>
  </si>
  <si>
    <t>Manufacture of articles of concrete, cement and plaster</t>
  </si>
  <si>
    <t>C231</t>
  </si>
  <si>
    <t>Manufacture of glass and glass products</t>
  </si>
  <si>
    <t>C232</t>
  </si>
  <si>
    <t>Manufacture of refractory products</t>
  </si>
  <si>
    <t>C233</t>
  </si>
  <si>
    <t>Manufacture of clay building materials</t>
  </si>
  <si>
    <t>C234</t>
  </si>
  <si>
    <t>Manufacture of other porcelain and ceramic products</t>
  </si>
  <si>
    <t>C237</t>
  </si>
  <si>
    <t>Cutting, shaping and finishing of stone</t>
  </si>
  <si>
    <t>C239</t>
  </si>
  <si>
    <t>Manufacture of abrasive products and non-metallic mineral products n.e.c.</t>
  </si>
  <si>
    <t>C17, C18</t>
  </si>
  <si>
    <t>C1711</t>
  </si>
  <si>
    <t>Manufacture of pulp</t>
  </si>
  <si>
    <t>C1712</t>
  </si>
  <si>
    <t>Manufacture of paper and paperboard</t>
  </si>
  <si>
    <t>C172</t>
  </si>
  <si>
    <t>Manufacture of articles of paper and paperboard</t>
  </si>
  <si>
    <t>EUROSTAT Statistics: nama_nace38</t>
  </si>
  <si>
    <t>C25, C26, C27, C28</t>
  </si>
  <si>
    <t>Non specified industries</t>
  </si>
  <si>
    <t>C22, C31_C32</t>
  </si>
  <si>
    <t>ESA2010 [millions of Euro at current prices]</t>
  </si>
  <si>
    <t>ESA2010 [millions of Euro at 2010 prices]</t>
  </si>
  <si>
    <t>Annual growth rates (%)</t>
  </si>
  <si>
    <t>Demographics</t>
  </si>
  <si>
    <t>Population</t>
  </si>
  <si>
    <t>Number of households</t>
  </si>
  <si>
    <t>Inhabitants per household</t>
  </si>
  <si>
    <t>Blast Furnace</t>
  </si>
  <si>
    <t>Primary aluminium</t>
  </si>
  <si>
    <t>Secondary aluminium</t>
  </si>
  <si>
    <t>Market shares (%)</t>
  </si>
  <si>
    <t>Gross domestic product per capita</t>
  </si>
  <si>
    <t>Household consumption expenditure per capita</t>
  </si>
  <si>
    <t>JRC-IDEES Description</t>
  </si>
  <si>
    <t>ESA2010 [euro at 2010 prices per capita]</t>
  </si>
  <si>
    <t>JRC-IDEES structure</t>
  </si>
  <si>
    <t>Gross value added [millions of Euro at 2010 prices]</t>
  </si>
  <si>
    <t>Macro-economic data at current prices  - NACE structure</t>
  </si>
  <si>
    <t>Macro-economic data at 2010 prices - NACE structure</t>
  </si>
  <si>
    <t>JRC-IDEES and NACE structure correspondence</t>
  </si>
  <si>
    <t>Macro-economic and demographic data</t>
  </si>
  <si>
    <t>Climate</t>
  </si>
  <si>
    <t>Actual heating degree-days</t>
  </si>
  <si>
    <t>Mean heating degree-days over period 1980 - 2015</t>
  </si>
  <si>
    <t>Relative heating degree-days</t>
  </si>
  <si>
    <t>Actual cooling degree-days</t>
  </si>
  <si>
    <t>Mean cooling degree-days over period 1980 - 2015</t>
  </si>
  <si>
    <t>Relative cooling degree-days</t>
  </si>
  <si>
    <t>Demographic and macro-economic data at 2010 prices - JRC-IDEES structure</t>
  </si>
  <si>
    <t>NL</t>
  </si>
  <si>
    <t>Netherlands</t>
  </si>
  <si>
    <t>Prepared by JRC C.6</t>
  </si>
  <si>
    <t>The information made available is property of the Joint Research Centre of the European Commission.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</si>
</sst>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_-;\-* #,##0.00_-;_-* &quot;-&quot;??_-;_-@_-"/>
    <numFmt numFmtId="165" formatCode="#,##0.000;\-#,##0.000;&quot;-&quot;"/>
    <numFmt numFmtId="166" formatCode="0.00%;\-0.00%;&quot;-&quot;"/>
    <numFmt numFmtId="167" formatCode="#,##0;\-#,##0;&quot;-&quot;"/>
    <numFmt numFmtId="168" formatCode="0.000"/>
    <numFmt numFmtId="169" formatCode="0.0"/>
    <numFmt numFmtId="170" formatCode="mmmm\ 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0" tint="-0.499984740745262"/>
      <name val="Calibri"/>
      <family val="2"/>
      <scheme val="minor"/>
    </font>
    <font>
      <sz val="8"/>
      <color rgb="FF002060"/>
      <name val="Calibri"/>
      <family val="2"/>
      <scheme val="minor"/>
    </font>
    <font>
      <sz val="8"/>
      <color rgb="FF0070C0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name val="Calibri"/>
      <family val="2"/>
      <scheme val="minor"/>
    </font>
    <font>
      <sz val="8"/>
      <color theme="9" tint="-0.249977111117893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  <font>
      <b/>
      <sz val="8"/>
      <color theme="3" tint="0.39997558519241921"/>
      <name val="Calibri"/>
      <family val="2"/>
      <scheme val="minor"/>
    </font>
    <font>
      <sz val="8"/>
      <color theme="3" tint="0.3999755851924192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7030A0"/>
      <name val="Calibri"/>
      <family val="2"/>
      <scheme val="minor"/>
    </font>
    <font>
      <sz val="8"/>
      <color theme="6" tint="-0.249977111117893"/>
      <name val="Calibri"/>
      <family val="2"/>
      <scheme val="minor"/>
    </font>
    <font>
      <sz val="8"/>
      <color theme="4" tint="-0.249977111117893"/>
      <name val="Calibri"/>
      <family val="2"/>
      <scheme val="minor"/>
    </font>
    <font>
      <i/>
      <sz val="8"/>
      <name val="Calibri"/>
      <family val="2"/>
      <scheme val="minor"/>
    </font>
    <font>
      <sz val="11"/>
      <color indexed="8"/>
      <name val="Calibri"/>
      <family val="2"/>
    </font>
    <font>
      <b/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dotted">
        <color auto="1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  <border>
      <left/>
      <right/>
      <top style="thin">
        <color indexed="64"/>
      </top>
      <bottom style="dashed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auto="1"/>
      </bottom>
      <diagonal/>
    </border>
  </borders>
  <cellStyleXfs count="11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9" fillId="0" borderId="0"/>
    <xf numFmtId="0" fontId="10" fillId="0" borderId="0"/>
    <xf numFmtId="9" fontId="9" fillId="0" borderId="0" applyFont="0" applyFill="0" applyBorder="0" applyAlignment="0" applyProtection="0"/>
    <xf numFmtId="9" fontId="10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0" fillId="0" borderId="0" applyFont="0" applyFill="0" applyBorder="0" applyAlignment="0" applyProtection="0"/>
    <xf numFmtId="9" fontId="30" fillId="0" borderId="0" applyFont="0" applyFill="0" applyBorder="0" applyAlignment="0" applyProtection="0"/>
  </cellStyleXfs>
  <cellXfs count="223">
    <xf numFmtId="0" fontId="0" fillId="0" borderId="0" xfId="0"/>
    <xf numFmtId="0" fontId="5" fillId="0" borderId="0" xfId="2" applyFont="1" applyAlignment="1">
      <alignment horizontal="left" indent="1"/>
    </xf>
    <xf numFmtId="0" fontId="3" fillId="0" borderId="0" xfId="0" applyFont="1"/>
    <xf numFmtId="0" fontId="6" fillId="0" borderId="0" xfId="0" applyFont="1"/>
    <xf numFmtId="0" fontId="7" fillId="0" borderId="1" xfId="0" applyFont="1" applyBorder="1"/>
    <xf numFmtId="0" fontId="7" fillId="0" borderId="0" xfId="0" applyFont="1" applyBorder="1"/>
    <xf numFmtId="0" fontId="8" fillId="0" borderId="0" xfId="0" applyFont="1"/>
    <xf numFmtId="0" fontId="7" fillId="0" borderId="0" xfId="0" applyFont="1"/>
    <xf numFmtId="0" fontId="15" fillId="2" borderId="0" xfId="4" applyFont="1" applyFill="1" applyAlignment="1">
      <alignment vertical="center"/>
    </xf>
    <xf numFmtId="0" fontId="17" fillId="0" borderId="2" xfId="5" applyFont="1" applyBorder="1" applyAlignment="1">
      <alignment vertical="center"/>
    </xf>
    <xf numFmtId="0" fontId="18" fillId="0" borderId="2" xfId="5" applyFont="1" applyBorder="1" applyAlignment="1">
      <alignment vertical="center"/>
    </xf>
    <xf numFmtId="0" fontId="19" fillId="0" borderId="2" xfId="5" applyFont="1" applyBorder="1" applyAlignment="1">
      <alignment vertical="center"/>
    </xf>
    <xf numFmtId="0" fontId="19" fillId="0" borderId="0" xfId="5" applyFont="1" applyAlignment="1">
      <alignment vertical="center"/>
    </xf>
    <xf numFmtId="0" fontId="15" fillId="0" borderId="0" xfId="5" applyFont="1" applyAlignment="1">
      <alignment vertical="center"/>
    </xf>
    <xf numFmtId="0" fontId="19" fillId="0" borderId="0" xfId="5" applyFont="1" applyAlignment="1">
      <alignment horizontal="center" vertical="center"/>
    </xf>
    <xf numFmtId="0" fontId="17" fillId="0" borderId="0" xfId="5" applyFont="1" applyBorder="1" applyAlignment="1">
      <alignment horizontal="left" vertical="center"/>
    </xf>
    <xf numFmtId="0" fontId="20" fillId="0" borderId="0" xfId="5" applyFont="1" applyBorder="1" applyAlignment="1">
      <alignment horizontal="left" vertical="center"/>
    </xf>
    <xf numFmtId="0" fontId="17" fillId="0" borderId="0" xfId="5" applyFont="1" applyBorder="1" applyAlignment="1">
      <alignment horizontal="right" vertical="center"/>
    </xf>
    <xf numFmtId="0" fontId="20" fillId="0" borderId="0" xfId="5" applyFont="1" applyAlignment="1">
      <alignment vertical="center"/>
    </xf>
    <xf numFmtId="0" fontId="18" fillId="0" borderId="0" xfId="5" applyFont="1" applyAlignment="1">
      <alignment vertical="center"/>
    </xf>
    <xf numFmtId="0" fontId="21" fillId="0" borderId="0" xfId="5" applyFont="1" applyAlignment="1">
      <alignment horizontal="left" vertical="center"/>
    </xf>
    <xf numFmtId="170" fontId="22" fillId="0" borderId="0" xfId="5" quotePrefix="1" applyNumberFormat="1" applyFont="1" applyAlignment="1">
      <alignment horizontal="left" vertical="center"/>
    </xf>
    <xf numFmtId="0" fontId="10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10" fillId="0" borderId="0" xfId="5" applyFont="1" applyAlignment="1">
      <alignment horizontal="center" vertical="center"/>
    </xf>
    <xf numFmtId="0" fontId="10" fillId="0" borderId="0" xfId="5" applyFont="1" applyAlignment="1">
      <alignment horizontal="right" vertical="center"/>
    </xf>
    <xf numFmtId="0" fontId="23" fillId="0" borderId="0" xfId="4" applyFont="1" applyBorder="1" applyAlignment="1">
      <alignment horizontal="left" vertical="center"/>
    </xf>
    <xf numFmtId="0" fontId="23" fillId="0" borderId="0" xfId="4" applyFont="1" applyBorder="1" applyAlignment="1">
      <alignment horizontal="right" vertical="center"/>
    </xf>
    <xf numFmtId="169" fontId="12" fillId="0" borderId="8" xfId="4" applyNumberFormat="1" applyFont="1" applyBorder="1" applyAlignment="1">
      <alignment vertical="center"/>
    </xf>
    <xf numFmtId="169" fontId="11" fillId="0" borderId="8" xfId="4" applyNumberFormat="1" applyFont="1" applyBorder="1" applyAlignment="1">
      <alignment horizontal="right" vertical="center"/>
    </xf>
    <xf numFmtId="169" fontId="11" fillId="0" borderId="8" xfId="4" applyNumberFormat="1" applyFont="1" applyBorder="1" applyAlignment="1">
      <alignment vertical="center"/>
    </xf>
    <xf numFmtId="0" fontId="11" fillId="2" borderId="8" xfId="4" applyFont="1" applyFill="1" applyBorder="1" applyAlignment="1">
      <alignment vertical="center"/>
    </xf>
    <xf numFmtId="0" fontId="12" fillId="0" borderId="0" xfId="4" applyFont="1" applyBorder="1" applyAlignment="1">
      <alignment horizontal="left" vertical="center"/>
    </xf>
    <xf numFmtId="0" fontId="11" fillId="0" borderId="0" xfId="4" applyFont="1" applyBorder="1" applyAlignment="1">
      <alignment horizontal="right" vertical="center"/>
    </xf>
    <xf numFmtId="0" fontId="11" fillId="0" borderId="0" xfId="4" applyFont="1" applyBorder="1" applyAlignment="1">
      <alignment horizontal="left" vertical="center"/>
    </xf>
    <xf numFmtId="0" fontId="11" fillId="2" borderId="0" xfId="4" applyFont="1" applyFill="1" applyBorder="1" applyAlignment="1">
      <alignment vertical="center"/>
    </xf>
    <xf numFmtId="0" fontId="12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right" vertical="center"/>
    </xf>
    <xf numFmtId="0" fontId="11" fillId="0" borderId="1" xfId="4" applyFont="1" applyBorder="1" applyAlignment="1">
      <alignment horizontal="left" vertical="center"/>
    </xf>
    <xf numFmtId="0" fontId="11" fillId="2" borderId="1" xfId="4" applyFont="1" applyFill="1" applyBorder="1" applyAlignment="1">
      <alignment vertical="center"/>
    </xf>
    <xf numFmtId="0" fontId="12" fillId="0" borderId="8" xfId="4" applyFont="1" applyBorder="1" applyAlignment="1">
      <alignment horizontal="left" vertical="center" wrapText="1"/>
    </xf>
    <xf numFmtId="0" fontId="12" fillId="0" borderId="8" xfId="4" applyFont="1" applyBorder="1" applyAlignment="1">
      <alignment horizontal="left" vertical="center" indent="1"/>
    </xf>
    <xf numFmtId="0" fontId="16" fillId="0" borderId="8" xfId="4" applyFont="1" applyBorder="1" applyAlignment="1">
      <alignment horizontal="left" vertical="center" wrapText="1"/>
    </xf>
    <xf numFmtId="0" fontId="15" fillId="2" borderId="8" xfId="4" applyFont="1" applyFill="1" applyBorder="1" applyAlignment="1">
      <alignment vertical="center"/>
    </xf>
    <xf numFmtId="0" fontId="12" fillId="0" borderId="1" xfId="4" applyFont="1" applyBorder="1" applyAlignment="1">
      <alignment vertical="center"/>
    </xf>
    <xf numFmtId="0" fontId="11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vertical="center"/>
    </xf>
    <xf numFmtId="0" fontId="12" fillId="0" borderId="0" xfId="4" applyFont="1" applyBorder="1" applyAlignment="1">
      <alignment horizontal="left" vertical="center" wrapText="1"/>
    </xf>
    <xf numFmtId="0" fontId="12" fillId="0" borderId="0" xfId="4" applyFont="1" applyBorder="1" applyAlignment="1">
      <alignment horizontal="left" vertical="center" indent="1"/>
    </xf>
    <xf numFmtId="0" fontId="13" fillId="0" borderId="0" xfId="4" applyFont="1" applyBorder="1" applyAlignment="1">
      <alignment horizontal="left" vertical="center" wrapText="1"/>
    </xf>
    <xf numFmtId="0" fontId="12" fillId="3" borderId="5" xfId="4" applyFont="1" applyFill="1" applyBorder="1" applyAlignment="1">
      <alignment horizontal="left" vertical="center" wrapText="1" indent="1"/>
    </xf>
    <xf numFmtId="0" fontId="12" fillId="3" borderId="5" xfId="4" applyFont="1" applyFill="1" applyBorder="1" applyAlignment="1">
      <alignment horizontal="left" vertical="center" indent="1"/>
    </xf>
    <xf numFmtId="0" fontId="16" fillId="3" borderId="5" xfId="4" applyFont="1" applyFill="1" applyBorder="1" applyAlignment="1">
      <alignment horizontal="left" vertical="center" wrapText="1" indent="1"/>
    </xf>
    <xf numFmtId="169" fontId="24" fillId="0" borderId="0" xfId="4" applyNumberFormat="1" applyFont="1" applyBorder="1" applyAlignment="1">
      <alignment vertical="center"/>
    </xf>
    <xf numFmtId="0" fontId="24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right" vertical="center" indent="1"/>
    </xf>
    <xf numFmtId="0" fontId="11" fillId="3" borderId="9" xfId="4" applyFont="1" applyFill="1" applyBorder="1" applyAlignment="1">
      <alignment horizontal="left" vertical="center" indent="1"/>
    </xf>
    <xf numFmtId="0" fontId="11" fillId="3" borderId="9" xfId="4" applyFont="1" applyFill="1" applyBorder="1" applyAlignment="1">
      <alignment vertical="center"/>
    </xf>
    <xf numFmtId="0" fontId="24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right" vertical="center" indent="1"/>
    </xf>
    <xf numFmtId="0" fontId="11" fillId="3" borderId="0" xfId="4" applyFont="1" applyFill="1" applyBorder="1" applyAlignment="1">
      <alignment horizontal="left" vertical="center" indent="1"/>
    </xf>
    <xf numFmtId="0" fontId="11" fillId="3" borderId="0" xfId="4" applyFont="1" applyFill="1" applyBorder="1" applyAlignment="1">
      <alignment vertical="center"/>
    </xf>
    <xf numFmtId="0" fontId="24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right" vertical="center" indent="1"/>
    </xf>
    <xf numFmtId="0" fontId="11" fillId="3" borderId="10" xfId="4" applyFont="1" applyFill="1" applyBorder="1" applyAlignment="1">
      <alignment horizontal="left" vertical="center" indent="1"/>
    </xf>
    <xf numFmtId="0" fontId="11" fillId="3" borderId="10" xfId="4" applyFont="1" applyFill="1" applyBorder="1" applyAlignment="1">
      <alignment vertical="center"/>
    </xf>
    <xf numFmtId="0" fontId="15" fillId="3" borderId="0" xfId="4" applyFont="1" applyFill="1" applyAlignment="1">
      <alignment vertical="center"/>
    </xf>
    <xf numFmtId="0" fontId="11" fillId="3" borderId="0" xfId="4" applyFont="1" applyFill="1" applyAlignment="1">
      <alignment vertical="center"/>
    </xf>
    <xf numFmtId="0" fontId="12" fillId="3" borderId="0" xfId="4" applyFont="1" applyFill="1" applyBorder="1" applyAlignment="1">
      <alignment horizontal="left" vertical="center" wrapText="1" indent="1"/>
    </xf>
    <xf numFmtId="0" fontId="12" fillId="3" borderId="0" xfId="4" applyFont="1" applyFill="1" applyBorder="1" applyAlignment="1">
      <alignment horizontal="left" vertical="center" indent="1"/>
    </xf>
    <xf numFmtId="0" fontId="16" fillId="3" borderId="0" xfId="4" applyFont="1" applyFill="1" applyBorder="1" applyAlignment="1">
      <alignment horizontal="left" vertical="center" wrapText="1" indent="1"/>
    </xf>
    <xf numFmtId="0" fontId="12" fillId="2" borderId="8" xfId="4" applyFont="1" applyFill="1" applyBorder="1" applyAlignment="1">
      <alignment vertical="center"/>
    </xf>
    <xf numFmtId="0" fontId="13" fillId="0" borderId="8" xfId="4" applyFont="1" applyBorder="1" applyAlignment="1">
      <alignment horizontal="left" vertical="center" wrapText="1"/>
    </xf>
    <xf numFmtId="0" fontId="24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right" vertical="center" indent="1"/>
    </xf>
    <xf numFmtId="0" fontId="11" fillId="0" borderId="0" xfId="4" applyFont="1" applyBorder="1" applyAlignment="1">
      <alignment horizontal="left" vertical="center" indent="1"/>
    </xf>
    <xf numFmtId="0" fontId="24" fillId="0" borderId="1" xfId="4" applyFont="1" applyBorder="1" applyAlignment="1">
      <alignment horizontal="right" vertical="center" indent="1"/>
    </xf>
    <xf numFmtId="0" fontId="11" fillId="0" borderId="1" xfId="4" applyFont="1" applyBorder="1" applyAlignment="1">
      <alignment horizontal="left" vertical="center" indent="1"/>
    </xf>
    <xf numFmtId="0" fontId="24" fillId="0" borderId="1" xfId="4" applyFont="1" applyBorder="1" applyAlignment="1">
      <alignment vertical="center"/>
    </xf>
    <xf numFmtId="0" fontId="12" fillId="0" borderId="8" xfId="4" applyFont="1" applyBorder="1" applyAlignment="1">
      <alignment horizontal="left" vertical="center"/>
    </xf>
    <xf numFmtId="0" fontId="16" fillId="2" borderId="8" xfId="4" applyFont="1" applyFill="1" applyBorder="1" applyAlignment="1">
      <alignment vertical="center"/>
    </xf>
    <xf numFmtId="0" fontId="12" fillId="3" borderId="8" xfId="4" applyFont="1" applyFill="1" applyBorder="1" applyAlignment="1">
      <alignment horizontal="left" vertical="center" wrapText="1" indent="1"/>
    </xf>
    <xf numFmtId="0" fontId="12" fillId="3" borderId="8" xfId="4" applyFont="1" applyFill="1" applyBorder="1" applyAlignment="1">
      <alignment horizontal="left" vertical="center" indent="1"/>
    </xf>
    <xf numFmtId="0" fontId="16" fillId="3" borderId="8" xfId="4" applyFont="1" applyFill="1" applyBorder="1" applyAlignment="1">
      <alignment horizontal="left" vertical="center" wrapText="1" indent="1"/>
    </xf>
    <xf numFmtId="0" fontId="15" fillId="3" borderId="8" xfId="4" applyFont="1" applyFill="1" applyBorder="1" applyAlignment="1">
      <alignment vertical="center"/>
    </xf>
    <xf numFmtId="0" fontId="14" fillId="4" borderId="11" xfId="4" applyFont="1" applyFill="1" applyBorder="1" applyAlignment="1">
      <alignment horizontal="left" vertical="center" wrapText="1" indent="2"/>
    </xf>
    <xf numFmtId="0" fontId="25" fillId="4" borderId="11" xfId="4" applyFont="1" applyFill="1" applyBorder="1" applyAlignment="1">
      <alignment horizontal="left" vertical="center" indent="2"/>
    </xf>
    <xf numFmtId="0" fontId="16" fillId="4" borderId="11" xfId="4" applyFont="1" applyFill="1" applyBorder="1" applyAlignment="1">
      <alignment horizontal="left" vertical="center" wrapText="1" indent="2"/>
    </xf>
    <xf numFmtId="0" fontId="15" fillId="4" borderId="11" xfId="4" applyFont="1" applyFill="1" applyBorder="1" applyAlignment="1">
      <alignment vertical="center"/>
    </xf>
    <xf numFmtId="0" fontId="26" fillId="4" borderId="0" xfId="4" applyFont="1" applyFill="1" applyBorder="1" applyAlignment="1">
      <alignment horizontal="left" vertical="center" wrapText="1" indent="2"/>
    </xf>
    <xf numFmtId="0" fontId="27" fillId="4" borderId="0" xfId="4" applyFont="1" applyFill="1" applyBorder="1" applyAlignment="1">
      <alignment horizontal="right" vertical="center" indent="1"/>
    </xf>
    <xf numFmtId="0" fontId="27" fillId="4" borderId="0" xfId="4" applyFont="1" applyFill="1" applyBorder="1" applyAlignment="1">
      <alignment horizontal="left" vertical="center" indent="1"/>
    </xf>
    <xf numFmtId="0" fontId="27" fillId="4" borderId="0" xfId="4" applyFont="1" applyFill="1" applyBorder="1" applyAlignment="1">
      <alignment vertical="center"/>
    </xf>
    <xf numFmtId="0" fontId="26" fillId="4" borderId="1" xfId="4" applyFont="1" applyFill="1" applyBorder="1" applyAlignment="1">
      <alignment horizontal="left" vertical="center" wrapText="1" indent="2"/>
    </xf>
    <xf numFmtId="0" fontId="27" fillId="4" borderId="1" xfId="4" applyFont="1" applyFill="1" applyBorder="1" applyAlignment="1">
      <alignment horizontal="right" vertical="center" indent="1"/>
    </xf>
    <xf numFmtId="0" fontId="27" fillId="4" borderId="1" xfId="4" applyFont="1" applyFill="1" applyBorder="1" applyAlignment="1">
      <alignment horizontal="left" vertical="center" indent="1"/>
    </xf>
    <xf numFmtId="0" fontId="27" fillId="4" borderId="1" xfId="4" applyFont="1" applyFill="1" applyBorder="1" applyAlignment="1">
      <alignment vertical="center"/>
    </xf>
    <xf numFmtId="0" fontId="14" fillId="4" borderId="0" xfId="4" applyFont="1" applyFill="1" applyBorder="1" applyAlignment="1">
      <alignment horizontal="left" vertical="center" wrapText="1" indent="3"/>
    </xf>
    <xf numFmtId="0" fontId="25" fillId="4" borderId="0" xfId="4" applyFont="1" applyFill="1" applyBorder="1" applyAlignment="1">
      <alignment horizontal="left" vertical="center" indent="2"/>
    </xf>
    <xf numFmtId="0" fontId="16" fillId="4" borderId="0" xfId="4" applyFont="1" applyFill="1" applyBorder="1" applyAlignment="1">
      <alignment horizontal="left" vertical="center" wrapText="1" indent="3"/>
    </xf>
    <xf numFmtId="0" fontId="15" fillId="4" borderId="0" xfId="4" applyFont="1" applyFill="1" applyBorder="1" applyAlignment="1">
      <alignment vertical="center"/>
    </xf>
    <xf numFmtId="0" fontId="14" fillId="4" borderId="10" xfId="4" applyFont="1" applyFill="1" applyBorder="1" applyAlignment="1">
      <alignment horizontal="left" vertical="center" wrapText="1" indent="3"/>
    </xf>
    <xf numFmtId="0" fontId="15" fillId="4" borderId="10" xfId="4" applyFont="1" applyFill="1" applyBorder="1" applyAlignment="1">
      <alignment vertical="center"/>
    </xf>
    <xf numFmtId="0" fontId="26" fillId="4" borderId="12" xfId="4" applyFont="1" applyFill="1" applyBorder="1" applyAlignment="1">
      <alignment horizontal="left" vertical="center" wrapText="1" indent="2"/>
    </xf>
    <xf numFmtId="0" fontId="27" fillId="4" borderId="12" xfId="4" applyFont="1" applyFill="1" applyBorder="1" applyAlignment="1">
      <alignment horizontal="right" vertical="center" indent="1"/>
    </xf>
    <xf numFmtId="0" fontId="27" fillId="4" borderId="12" xfId="4" applyFont="1" applyFill="1" applyBorder="1" applyAlignment="1">
      <alignment horizontal="left" vertical="center" indent="1"/>
    </xf>
    <xf numFmtId="0" fontId="27" fillId="4" borderId="12" xfId="4" applyFont="1" applyFill="1" applyBorder="1" applyAlignment="1">
      <alignment vertical="center"/>
    </xf>
    <xf numFmtId="0" fontId="15" fillId="3" borderId="0" xfId="4" applyFont="1" applyFill="1" applyBorder="1" applyAlignment="1">
      <alignment vertical="center"/>
    </xf>
    <xf numFmtId="0" fontId="12" fillId="4" borderId="8" xfId="4" applyFont="1" applyFill="1" applyBorder="1" applyAlignment="1">
      <alignment horizontal="left" vertical="center" wrapText="1" indent="2"/>
    </xf>
    <xf numFmtId="0" fontId="12" fillId="4" borderId="8" xfId="4" applyFont="1" applyFill="1" applyBorder="1" applyAlignment="1">
      <alignment horizontal="left" vertical="center" indent="2"/>
    </xf>
    <xf numFmtId="0" fontId="16" fillId="4" borderId="8" xfId="4" applyFont="1" applyFill="1" applyBorder="1" applyAlignment="1">
      <alignment horizontal="left" vertical="center" wrapText="1" indent="2"/>
    </xf>
    <xf numFmtId="0" fontId="15" fillId="4" borderId="8" xfId="4" applyFont="1" applyFill="1" applyBorder="1" applyAlignment="1">
      <alignment vertical="center"/>
    </xf>
    <xf numFmtId="0" fontId="26" fillId="4" borderId="10" xfId="4" applyFont="1" applyFill="1" applyBorder="1" applyAlignment="1">
      <alignment horizontal="left" vertical="center" wrapText="1" indent="2"/>
    </xf>
    <xf numFmtId="0" fontId="11" fillId="4" borderId="10" xfId="4" applyFont="1" applyFill="1" applyBorder="1" applyAlignment="1">
      <alignment horizontal="right" vertical="center" indent="1"/>
    </xf>
    <xf numFmtId="0" fontId="11" fillId="4" borderId="10" xfId="4" applyFont="1" applyFill="1" applyBorder="1" applyAlignment="1">
      <alignment horizontal="left" vertical="center" indent="1"/>
    </xf>
    <xf numFmtId="0" fontId="11" fillId="4" borderId="10" xfId="4" applyFont="1" applyFill="1" applyBorder="1" applyAlignment="1">
      <alignment vertical="center"/>
    </xf>
    <xf numFmtId="0" fontId="28" fillId="4" borderId="0" xfId="4" applyFont="1" applyFill="1" applyBorder="1" applyAlignment="1">
      <alignment horizontal="left" vertical="center" wrapText="1" indent="3"/>
    </xf>
    <xf numFmtId="0" fontId="28" fillId="4" borderId="10" xfId="4" applyFont="1" applyFill="1" applyBorder="1" applyAlignment="1">
      <alignment horizontal="left" vertical="center" wrapText="1" indent="3"/>
    </xf>
    <xf numFmtId="0" fontId="27" fillId="4" borderId="10" xfId="4" applyFont="1" applyFill="1" applyBorder="1" applyAlignment="1">
      <alignment horizontal="right" vertical="center" indent="1"/>
    </xf>
    <xf numFmtId="0" fontId="27" fillId="4" borderId="10" xfId="4" applyFont="1" applyFill="1" applyBorder="1" applyAlignment="1">
      <alignment horizontal="left" vertical="center" indent="1"/>
    </xf>
    <xf numFmtId="0" fontId="27" fillId="4" borderId="10" xfId="4" applyFont="1" applyFill="1" applyBorder="1" applyAlignment="1">
      <alignment vertical="center"/>
    </xf>
    <xf numFmtId="0" fontId="28" fillId="4" borderId="1" xfId="4" applyFont="1" applyFill="1" applyBorder="1" applyAlignment="1">
      <alignment horizontal="left" vertical="center" wrapText="1" indent="3"/>
    </xf>
    <xf numFmtId="0" fontId="11" fillId="4" borderId="12" xfId="4" applyFont="1" applyFill="1" applyBorder="1" applyAlignment="1">
      <alignment horizontal="right" vertical="center" indent="1"/>
    </xf>
    <xf numFmtId="0" fontId="11" fillId="4" borderId="12" xfId="4" applyFont="1" applyFill="1" applyBorder="1" applyAlignment="1">
      <alignment horizontal="left" vertical="center" indent="1"/>
    </xf>
    <xf numFmtId="0" fontId="11" fillId="4" borderId="12" xfId="4" applyFont="1" applyFill="1" applyBorder="1" applyAlignment="1">
      <alignment vertical="center"/>
    </xf>
    <xf numFmtId="0" fontId="24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right" vertical="center" indent="1"/>
    </xf>
    <xf numFmtId="0" fontId="11" fillId="3" borderId="1" xfId="4" applyFont="1" applyFill="1" applyBorder="1" applyAlignment="1">
      <alignment horizontal="left" vertical="center" indent="1"/>
    </xf>
    <xf numFmtId="0" fontId="11" fillId="3" borderId="1" xfId="4" applyFont="1" applyFill="1" applyBorder="1" applyAlignment="1">
      <alignment vertical="center"/>
    </xf>
    <xf numFmtId="0" fontId="28" fillId="4" borderId="12" xfId="4" applyFont="1" applyFill="1" applyBorder="1" applyAlignment="1">
      <alignment horizontal="left" vertical="center" wrapText="1" indent="3"/>
    </xf>
    <xf numFmtId="0" fontId="24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right" vertical="center" indent="1"/>
    </xf>
    <xf numFmtId="0" fontId="11" fillId="3" borderId="12" xfId="4" applyFont="1" applyFill="1" applyBorder="1" applyAlignment="1">
      <alignment horizontal="left" vertical="center" indent="1"/>
    </xf>
    <xf numFmtId="0" fontId="11" fillId="3" borderId="12" xfId="4" applyFont="1" applyFill="1" applyBorder="1" applyAlignment="1">
      <alignment vertical="center"/>
    </xf>
    <xf numFmtId="0" fontId="14" fillId="3" borderId="0" xfId="4" applyFont="1" applyFill="1" applyBorder="1" applyAlignment="1">
      <alignment horizontal="left" vertical="center" wrapText="1" indent="1"/>
    </xf>
    <xf numFmtId="0" fontId="25" fillId="0" borderId="0" xfId="4" applyFont="1" applyBorder="1" applyAlignment="1">
      <alignment horizontal="left" vertical="center" indent="2"/>
    </xf>
    <xf numFmtId="0" fontId="16" fillId="0" borderId="0" xfId="4" applyFont="1" applyBorder="1" applyAlignment="1">
      <alignment horizontal="left" vertical="center" wrapText="1" indent="3"/>
    </xf>
    <xf numFmtId="0" fontId="29" fillId="0" borderId="0" xfId="4" applyFont="1" applyAlignment="1">
      <alignment vertical="center"/>
    </xf>
    <xf numFmtId="0" fontId="15" fillId="0" borderId="0" xfId="4" applyFont="1" applyAlignment="1">
      <alignment vertical="center"/>
    </xf>
    <xf numFmtId="1" fontId="15" fillId="0" borderId="8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Alignment="1">
      <alignment vertical="center"/>
    </xf>
    <xf numFmtId="1" fontId="29" fillId="0" borderId="0" xfId="4" applyNumberFormat="1" applyFont="1" applyFill="1" applyBorder="1" applyAlignment="1">
      <alignment vertical="center"/>
    </xf>
    <xf numFmtId="1" fontId="15" fillId="0" borderId="1" xfId="4" applyNumberFormat="1" applyFont="1" applyFill="1" applyBorder="1" applyAlignment="1">
      <alignment vertical="center"/>
    </xf>
    <xf numFmtId="10" fontId="15" fillId="0" borderId="8" xfId="1" applyNumberFormat="1" applyFont="1" applyFill="1" applyBorder="1" applyAlignment="1">
      <alignment vertical="center"/>
    </xf>
    <xf numFmtId="167" fontId="15" fillId="0" borderId="8" xfId="4" applyNumberFormat="1" applyFont="1" applyFill="1" applyBorder="1" applyAlignment="1">
      <alignment vertical="center"/>
    </xf>
    <xf numFmtId="167" fontId="15" fillId="0" borderId="0" xfId="4" applyNumberFormat="1" applyFont="1" applyFill="1" applyBorder="1" applyAlignment="1">
      <alignment vertical="center"/>
    </xf>
    <xf numFmtId="0" fontId="15" fillId="0" borderId="0" xfId="5" applyFont="1" applyFill="1"/>
    <xf numFmtId="0" fontId="31" fillId="0" borderId="0" xfId="5" applyFont="1" applyFill="1" applyBorder="1"/>
    <xf numFmtId="0" fontId="15" fillId="0" borderId="8" xfId="5" applyFont="1" applyFill="1" applyBorder="1" applyAlignment="1">
      <alignment horizontal="center" vertical="center" textRotation="90"/>
    </xf>
    <xf numFmtId="0" fontId="15" fillId="0" borderId="8" xfId="5" applyFont="1" applyFill="1" applyBorder="1"/>
    <xf numFmtId="0" fontId="15" fillId="0" borderId="8" xfId="5" applyFont="1" applyFill="1" applyBorder="1" applyAlignment="1"/>
    <xf numFmtId="3" fontId="15" fillId="0" borderId="8" xfId="5" applyNumberFormat="1" applyFont="1" applyFill="1" applyBorder="1"/>
    <xf numFmtId="0" fontId="15" fillId="0" borderId="0" xfId="5" applyFont="1" applyFill="1" applyBorder="1" applyAlignment="1">
      <alignment horizontal="center" vertical="center" textRotation="90"/>
    </xf>
    <xf numFmtId="0" fontId="15" fillId="0" borderId="0" xfId="5" applyFont="1" applyFill="1" applyBorder="1"/>
    <xf numFmtId="0" fontId="15" fillId="0" borderId="0" xfId="5" applyFont="1" applyFill="1" applyBorder="1" applyAlignment="1"/>
    <xf numFmtId="3" fontId="15" fillId="0" borderId="0" xfId="5" applyNumberFormat="1" applyFont="1" applyFill="1" applyBorder="1"/>
    <xf numFmtId="0" fontId="15" fillId="0" borderId="1" xfId="5" applyFont="1" applyFill="1" applyBorder="1" applyAlignment="1">
      <alignment horizontal="center" vertical="center" textRotation="90"/>
    </xf>
    <xf numFmtId="0" fontId="15" fillId="0" borderId="1" xfId="5" applyFont="1" applyFill="1" applyBorder="1"/>
    <xf numFmtId="0" fontId="15" fillId="0" borderId="1" xfId="5" applyFont="1" applyFill="1" applyBorder="1" applyAlignment="1"/>
    <xf numFmtId="3" fontId="15" fillId="0" borderId="1" xfId="5" applyNumberFormat="1" applyFont="1" applyFill="1" applyBorder="1"/>
    <xf numFmtId="3" fontId="15" fillId="0" borderId="0" xfId="5" applyNumberFormat="1" applyFont="1" applyFill="1"/>
    <xf numFmtId="0" fontId="31" fillId="0" borderId="1" xfId="5" applyFont="1" applyFill="1" applyBorder="1"/>
    <xf numFmtId="0" fontId="31" fillId="0" borderId="1" xfId="5" applyFont="1" applyFill="1" applyBorder="1" applyAlignment="1"/>
    <xf numFmtId="3" fontId="31" fillId="0" borderId="1" xfId="5" applyNumberFormat="1" applyFont="1" applyFill="1" applyBorder="1"/>
    <xf numFmtId="0" fontId="15" fillId="0" borderId="0" xfId="5" applyFont="1" applyFill="1" applyAlignment="1">
      <alignment wrapText="1"/>
    </xf>
    <xf numFmtId="0" fontId="31" fillId="0" borderId="1" xfId="5" applyFont="1" applyFill="1" applyBorder="1" applyAlignment="1">
      <alignment wrapText="1"/>
    </xf>
    <xf numFmtId="3" fontId="31" fillId="0" borderId="0" xfId="5" applyNumberFormat="1" applyFont="1" applyFill="1"/>
    <xf numFmtId="0" fontId="15" fillId="0" borderId="0" xfId="4" applyFont="1" applyFill="1" applyBorder="1" applyAlignment="1">
      <alignment vertical="center"/>
    </xf>
    <xf numFmtId="0" fontId="15" fillId="0" borderId="0" xfId="4" applyFont="1" applyFill="1" applyAlignment="1">
      <alignment vertical="center"/>
    </xf>
    <xf numFmtId="169" fontId="15" fillId="0" borderId="8" xfId="4" applyNumberFormat="1" applyFont="1" applyFill="1" applyBorder="1" applyAlignment="1">
      <alignment vertical="center"/>
    </xf>
    <xf numFmtId="169" fontId="15" fillId="0" borderId="0" xfId="4" applyNumberFormat="1" applyFont="1" applyFill="1" applyBorder="1" applyAlignment="1">
      <alignment vertical="center"/>
    </xf>
    <xf numFmtId="1" fontId="15" fillId="0" borderId="0" xfId="4" applyNumberFormat="1" applyFont="1" applyFill="1" applyBorder="1" applyAlignment="1">
      <alignment horizontal="left" vertical="center" wrapText="1" indent="1"/>
    </xf>
    <xf numFmtId="0" fontId="29" fillId="0" borderId="0" xfId="4" applyFont="1" applyFill="1" applyBorder="1" applyAlignment="1">
      <alignment horizontal="left" vertical="center" wrapText="1" indent="3"/>
    </xf>
    <xf numFmtId="0" fontId="15" fillId="0" borderId="0" xfId="4" applyFont="1" applyFill="1" applyBorder="1" applyAlignment="1">
      <alignment horizontal="left" vertical="center" indent="2"/>
    </xf>
    <xf numFmtId="167" fontId="15" fillId="0" borderId="0" xfId="4" applyNumberFormat="1" applyFont="1" applyFill="1" applyAlignment="1">
      <alignment vertical="center"/>
    </xf>
    <xf numFmtId="167" fontId="15" fillId="0" borderId="1" xfId="4" applyNumberFormat="1" applyFont="1" applyFill="1" applyBorder="1" applyAlignment="1">
      <alignment vertical="center"/>
    </xf>
    <xf numFmtId="0" fontId="29" fillId="0" borderId="0" xfId="4" applyFont="1" applyFill="1" applyBorder="1" applyAlignment="1">
      <alignment horizontal="left" vertical="center" wrapText="1" indent="4"/>
    </xf>
    <xf numFmtId="0" fontId="15" fillId="0" borderId="0" xfId="4" applyFont="1" applyFill="1" applyBorder="1" applyAlignment="1">
      <alignment horizontal="left" vertical="center" wrapText="1" indent="1"/>
    </xf>
    <xf numFmtId="0" fontId="15" fillId="0" borderId="0" xfId="4" applyFont="1" applyFill="1" applyBorder="1" applyAlignment="1">
      <alignment horizontal="left" vertical="center" wrapText="1" indent="2"/>
    </xf>
    <xf numFmtId="0" fontId="29" fillId="0" borderId="0" xfId="4" applyFont="1" applyFill="1" applyBorder="1" applyAlignment="1">
      <alignment horizontal="left" vertical="center" wrapText="1" indent="5"/>
    </xf>
    <xf numFmtId="0" fontId="31" fillId="5" borderId="2" xfId="5" applyFont="1" applyFill="1" applyBorder="1"/>
    <xf numFmtId="0" fontId="31" fillId="5" borderId="2" xfId="4" applyFont="1" applyFill="1" applyBorder="1" applyAlignment="1">
      <alignment horizontal="right" vertical="center"/>
    </xf>
    <xf numFmtId="0" fontId="15" fillId="0" borderId="1" xfId="4" applyFont="1" applyFill="1" applyBorder="1" applyAlignment="1">
      <alignment horizontal="left" vertical="center"/>
    </xf>
    <xf numFmtId="168" fontId="15" fillId="0" borderId="1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/>
    </xf>
    <xf numFmtId="164" fontId="15" fillId="0" borderId="0" xfId="8" applyFont="1" applyFill="1" applyBorder="1" applyAlignment="1">
      <alignment vertical="center"/>
    </xf>
    <xf numFmtId="1" fontId="31" fillId="5" borderId="2" xfId="4" applyNumberFormat="1" applyFont="1" applyFill="1" applyBorder="1" applyAlignment="1">
      <alignment horizontal="right" vertical="center"/>
    </xf>
    <xf numFmtId="0" fontId="31" fillId="5" borderId="2" xfId="4" applyFont="1" applyFill="1" applyBorder="1" applyAlignment="1">
      <alignment horizontal="left" vertical="center"/>
    </xf>
    <xf numFmtId="1" fontId="15" fillId="5" borderId="2" xfId="4" applyNumberFormat="1" applyFont="1" applyFill="1" applyBorder="1" applyAlignment="1">
      <alignment vertical="center"/>
    </xf>
    <xf numFmtId="167" fontId="15" fillId="5" borderId="2" xfId="4" applyNumberFormat="1" applyFont="1" applyFill="1" applyBorder="1" applyAlignment="1">
      <alignment vertical="center"/>
    </xf>
    <xf numFmtId="0" fontId="15" fillId="0" borderId="6" xfId="4" applyFont="1" applyFill="1" applyBorder="1" applyAlignment="1">
      <alignment horizontal="left" vertical="center" wrapText="1" indent="1"/>
    </xf>
    <xf numFmtId="1" fontId="15" fillId="0" borderId="6" xfId="4" applyNumberFormat="1" applyFont="1" applyFill="1" applyBorder="1" applyAlignment="1">
      <alignment vertical="center"/>
    </xf>
    <xf numFmtId="167" fontId="15" fillId="0" borderId="6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1"/>
    </xf>
    <xf numFmtId="1" fontId="15" fillId="0" borderId="4" xfId="4" applyNumberFormat="1" applyFont="1" applyFill="1" applyBorder="1" applyAlignment="1">
      <alignment vertical="center"/>
    </xf>
    <xf numFmtId="167" fontId="15" fillId="0" borderId="4" xfId="4" applyNumberFormat="1" applyFont="1" applyFill="1" applyBorder="1" applyAlignment="1">
      <alignment vertical="center"/>
    </xf>
    <xf numFmtId="0" fontId="15" fillId="0" borderId="4" xfId="4" applyFont="1" applyFill="1" applyBorder="1" applyAlignment="1">
      <alignment horizontal="left" vertical="center" wrapText="1" indent="2"/>
    </xf>
    <xf numFmtId="0" fontId="15" fillId="0" borderId="4" xfId="4" applyFont="1" applyFill="1" applyBorder="1" applyAlignment="1">
      <alignment horizontal="left" vertical="center" wrapText="1" indent="3"/>
    </xf>
    <xf numFmtId="0" fontId="15" fillId="0" borderId="3" xfId="4" applyFont="1" applyFill="1" applyBorder="1" applyAlignment="1">
      <alignment horizontal="left" vertical="center" wrapText="1" indent="2"/>
    </xf>
    <xf numFmtId="1" fontId="15" fillId="0" borderId="3" xfId="4" applyNumberFormat="1" applyFont="1" applyFill="1" applyBorder="1" applyAlignment="1">
      <alignment vertical="center"/>
    </xf>
    <xf numFmtId="0" fontId="15" fillId="0" borderId="7" xfId="4" applyFont="1" applyFill="1" applyBorder="1" applyAlignment="1">
      <alignment horizontal="left" vertical="center" wrapText="1" indent="2"/>
    </xf>
    <xf numFmtId="1" fontId="15" fillId="0" borderId="7" xfId="4" applyNumberFormat="1" applyFont="1" applyFill="1" applyBorder="1" applyAlignment="1">
      <alignment vertical="center"/>
    </xf>
    <xf numFmtId="167" fontId="15" fillId="0" borderId="7" xfId="4" applyNumberFormat="1" applyFont="1" applyFill="1" applyBorder="1" applyAlignment="1">
      <alignment vertical="center"/>
    </xf>
    <xf numFmtId="166" fontId="15" fillId="0" borderId="0" xfId="4" applyNumberFormat="1" applyFont="1" applyFill="1" applyBorder="1" applyAlignment="1">
      <alignment vertical="center"/>
    </xf>
    <xf numFmtId="166" fontId="15" fillId="0" borderId="8" xfId="4" applyNumberFormat="1" applyFont="1" applyFill="1" applyBorder="1" applyAlignment="1">
      <alignment vertical="center"/>
    </xf>
    <xf numFmtId="166" fontId="15" fillId="0" borderId="0" xfId="4" applyNumberFormat="1" applyFont="1" applyFill="1" applyAlignment="1">
      <alignment vertical="center"/>
    </xf>
    <xf numFmtId="0" fontId="15" fillId="0" borderId="8" xfId="4" applyFont="1" applyFill="1" applyBorder="1" applyAlignment="1">
      <alignment horizontal="left" vertical="center"/>
    </xf>
    <xf numFmtId="166" fontId="15" fillId="0" borderId="1" xfId="4" applyNumberFormat="1" applyFont="1" applyFill="1" applyBorder="1" applyAlignment="1">
      <alignment vertical="center"/>
    </xf>
    <xf numFmtId="166" fontId="15" fillId="0" borderId="4" xfId="4" applyNumberFormat="1" applyFont="1" applyFill="1" applyBorder="1" applyAlignment="1">
      <alignment vertical="center"/>
    </xf>
    <xf numFmtId="166" fontId="15" fillId="0" borderId="3" xfId="4" applyNumberFormat="1" applyFont="1" applyFill="1" applyBorder="1" applyAlignment="1">
      <alignment vertical="center"/>
    </xf>
    <xf numFmtId="0" fontId="15" fillId="0" borderId="0" xfId="4" applyFont="1" applyFill="1" applyBorder="1" applyAlignment="1">
      <alignment horizontal="left" vertical="center" wrapText="1" indent="3"/>
    </xf>
    <xf numFmtId="0" fontId="15" fillId="0" borderId="1" xfId="4" applyFont="1" applyFill="1" applyBorder="1" applyAlignment="1">
      <alignment horizontal="left" vertical="center" wrapText="1" indent="2"/>
    </xf>
    <xf numFmtId="10" fontId="15" fillId="0" borderId="1" xfId="1" applyNumberFormat="1" applyFont="1" applyFill="1" applyBorder="1" applyAlignment="1">
      <alignment vertical="center"/>
    </xf>
    <xf numFmtId="0" fontId="29" fillId="0" borderId="1" xfId="4" applyFont="1" applyFill="1" applyBorder="1" applyAlignment="1">
      <alignment horizontal="left" vertical="center"/>
    </xf>
    <xf numFmtId="169" fontId="29" fillId="0" borderId="13" xfId="4" applyNumberFormat="1" applyFont="1" applyFill="1" applyBorder="1" applyAlignment="1">
      <alignment vertical="center"/>
    </xf>
    <xf numFmtId="1" fontId="15" fillId="0" borderId="13" xfId="4" applyNumberFormat="1" applyFont="1" applyFill="1" applyBorder="1" applyAlignment="1">
      <alignment vertical="center"/>
    </xf>
    <xf numFmtId="165" fontId="29" fillId="0" borderId="13" xfId="4" applyNumberFormat="1" applyFont="1" applyFill="1" applyBorder="1" applyAlignment="1">
      <alignment vertical="center"/>
    </xf>
    <xf numFmtId="165" fontId="29" fillId="0" borderId="1" xfId="4" applyNumberFormat="1" applyFont="1" applyFill="1" applyBorder="1" applyAlignment="1">
      <alignment vertical="center"/>
    </xf>
    <xf numFmtId="0" fontId="10" fillId="0" borderId="0" xfId="5" applyFont="1" applyAlignment="1">
      <alignment horizontal="center" vertical="center"/>
    </xf>
    <xf numFmtId="0" fontId="15" fillId="0" borderId="8" xfId="5" applyFont="1" applyFill="1" applyBorder="1" applyAlignment="1">
      <alignment horizontal="center" vertical="center" textRotation="90"/>
    </xf>
    <xf numFmtId="0" fontId="15" fillId="0" borderId="0" xfId="5" applyFont="1" applyFill="1" applyBorder="1" applyAlignment="1">
      <alignment horizontal="center" vertical="center" textRotation="90"/>
    </xf>
    <xf numFmtId="0" fontId="15" fillId="0" borderId="1" xfId="5" applyFont="1" applyFill="1" applyBorder="1" applyAlignment="1">
      <alignment horizontal="center" vertical="center" textRotation="90"/>
    </xf>
  </cellXfs>
  <cellStyles count="11">
    <cellStyle name="Comma" xfId="8" builtinId="3"/>
    <cellStyle name="Comma 2" xfId="3"/>
    <cellStyle name="Comma 3" xfId="9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  <cellStyle name="Percent 4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3" customWidth="1"/>
    <col min="2" max="2" width="9.7109375" style="14" customWidth="1"/>
    <col min="3" max="3" width="107.42578125" style="12" customWidth="1"/>
    <col min="4" max="4" width="44.7109375" style="12" customWidth="1"/>
    <col min="5" max="6" width="9.7109375" style="12" customWidth="1"/>
    <col min="7" max="16384" width="9.140625" style="12"/>
  </cols>
  <sheetData>
    <row r="9" spans="1:10" ht="30" x14ac:dyDescent="0.25">
      <c r="A9" s="9"/>
      <c r="B9" s="10" t="s">
        <v>28</v>
      </c>
      <c r="C9" s="11"/>
      <c r="D9" s="11"/>
      <c r="E9" s="11"/>
      <c r="F9" s="11"/>
    </row>
    <row r="10" spans="1:10" hidden="1" x14ac:dyDescent="0.25"/>
    <row r="11" spans="1:10" hidden="1" x14ac:dyDescent="0.25">
      <c r="B11" s="13"/>
      <c r="C11" s="13"/>
    </row>
    <row r="12" spans="1:10" ht="11.25" hidden="1" customHeight="1" x14ac:dyDescent="0.25">
      <c r="B12" s="13"/>
      <c r="C12" s="13"/>
    </row>
    <row r="13" spans="1:10" s="13" customFormat="1" ht="11.25" hidden="1" customHeight="1" x14ac:dyDescent="0.25">
      <c r="D13" s="12"/>
      <c r="E13" s="12"/>
      <c r="F13" s="12"/>
      <c r="G13" s="12"/>
      <c r="H13" s="12"/>
      <c r="I13" s="12"/>
      <c r="J13" s="12"/>
    </row>
    <row r="14" spans="1:10" s="13" customFormat="1" ht="12.75" customHeight="1" x14ac:dyDescent="0.25">
      <c r="D14" s="12"/>
      <c r="E14" s="12"/>
      <c r="F14" s="12"/>
      <c r="G14" s="12"/>
      <c r="H14" s="12"/>
      <c r="I14" s="12"/>
      <c r="J14" s="12"/>
    </row>
    <row r="15" spans="1:10" s="13" customFormat="1" ht="12.75" customHeight="1" x14ac:dyDescent="0.25">
      <c r="D15" s="12"/>
      <c r="E15" s="12"/>
      <c r="F15" s="12"/>
      <c r="G15" s="12"/>
      <c r="H15" s="12"/>
      <c r="I15" s="12"/>
      <c r="J15" s="12"/>
    </row>
    <row r="16" spans="1:10" s="13" customFormat="1" ht="12.75" customHeight="1" x14ac:dyDescent="0.25">
      <c r="D16" s="12"/>
      <c r="E16" s="12"/>
      <c r="F16" s="12"/>
      <c r="G16" s="12"/>
      <c r="H16" s="12"/>
      <c r="I16" s="12"/>
      <c r="J16" s="12"/>
    </row>
    <row r="17" spans="1:10" s="13" customFormat="1" ht="12.75" customHeight="1" x14ac:dyDescent="0.25">
      <c r="D17" s="12"/>
      <c r="E17" s="12"/>
      <c r="F17" s="12"/>
      <c r="G17" s="12"/>
      <c r="H17" s="12"/>
      <c r="I17" s="12"/>
      <c r="J17" s="12"/>
    </row>
    <row r="18" spans="1:10" s="13" customFormat="1" ht="12.75" customHeight="1" x14ac:dyDescent="0.25">
      <c r="D18" s="12"/>
      <c r="E18" s="12"/>
      <c r="F18" s="12"/>
      <c r="G18" s="12"/>
      <c r="H18" s="12"/>
      <c r="I18" s="12"/>
      <c r="J18" s="12"/>
    </row>
    <row r="19" spans="1:10" s="13" customFormat="1" x14ac:dyDescent="0.25">
      <c r="D19" s="12"/>
      <c r="E19" s="12"/>
      <c r="F19" s="12"/>
      <c r="G19" s="12"/>
      <c r="H19" s="12"/>
      <c r="I19" s="12"/>
      <c r="J19" s="12"/>
    </row>
    <row r="20" spans="1:10" s="13" customFormat="1" ht="11.25" customHeight="1" x14ac:dyDescent="0.25">
      <c r="D20" s="12"/>
      <c r="E20" s="12"/>
      <c r="F20" s="12"/>
      <c r="G20" s="12"/>
      <c r="H20" s="12"/>
      <c r="I20" s="12"/>
      <c r="J20" s="12"/>
    </row>
    <row r="21" spans="1:10" s="13" customFormat="1" ht="11.25" customHeight="1" x14ac:dyDescent="0.25">
      <c r="D21" s="12"/>
      <c r="E21" s="12"/>
      <c r="F21" s="12"/>
      <c r="G21" s="12"/>
      <c r="H21" s="12"/>
      <c r="I21" s="12"/>
      <c r="J21" s="12"/>
    </row>
    <row r="22" spans="1:10" s="13" customFormat="1" ht="11.25" customHeight="1" x14ac:dyDescent="0.25">
      <c r="B22" s="14"/>
      <c r="C22" s="12"/>
      <c r="D22" s="12"/>
      <c r="E22" s="12"/>
      <c r="F22" s="12"/>
      <c r="G22" s="12"/>
      <c r="H22" s="12"/>
      <c r="I22" s="12"/>
      <c r="J22" s="12"/>
    </row>
    <row r="23" spans="1:10" s="13" customFormat="1" ht="27.75" x14ac:dyDescent="0.25">
      <c r="B23" s="15"/>
      <c r="C23" s="16" t="s">
        <v>280</v>
      </c>
      <c r="D23" s="17"/>
      <c r="E23" s="12"/>
      <c r="F23" s="12"/>
      <c r="G23" s="12"/>
      <c r="H23" s="12"/>
      <c r="I23" s="12"/>
      <c r="J23" s="12"/>
    </row>
    <row r="24" spans="1:10" s="13" customFormat="1" ht="11.25" customHeight="1" x14ac:dyDescent="0.25">
      <c r="B24" s="14"/>
      <c r="C24" s="12"/>
      <c r="D24" s="12"/>
      <c r="E24" s="12"/>
      <c r="F24" s="12"/>
      <c r="G24" s="12"/>
      <c r="H24" s="12"/>
      <c r="I24" s="12"/>
      <c r="J24" s="12"/>
    </row>
    <row r="25" spans="1:10" s="13" customFormat="1" ht="13.5" customHeight="1" x14ac:dyDescent="0.25">
      <c r="B25" s="14"/>
      <c r="C25" s="12"/>
      <c r="D25" s="12"/>
      <c r="E25" s="12"/>
      <c r="F25" s="12"/>
      <c r="G25" s="12"/>
      <c r="H25" s="12"/>
      <c r="I25" s="12"/>
      <c r="J25" s="12"/>
    </row>
    <row r="26" spans="1:10" s="13" customFormat="1" ht="10.5" customHeight="1" x14ac:dyDescent="0.25">
      <c r="B26" s="14"/>
      <c r="C26" s="12"/>
      <c r="D26" s="12"/>
      <c r="E26" s="12"/>
      <c r="F26" s="12"/>
      <c r="G26" s="12"/>
      <c r="H26" s="12"/>
      <c r="I26" s="12"/>
      <c r="J26" s="12"/>
    </row>
    <row r="27" spans="1:10" x14ac:dyDescent="0.25">
      <c r="A27" s="12"/>
    </row>
    <row r="28" spans="1:10" s="13" customFormat="1" ht="11.25" customHeight="1" x14ac:dyDescent="0.25">
      <c r="B28" s="14"/>
      <c r="C28" s="12"/>
      <c r="D28" s="12"/>
      <c r="E28" s="12"/>
      <c r="F28" s="12"/>
      <c r="G28" s="12"/>
      <c r="H28" s="12"/>
      <c r="I28" s="12"/>
      <c r="J28" s="12"/>
    </row>
    <row r="29" spans="1:10" s="13" customFormat="1" x14ac:dyDescent="0.25">
      <c r="B29" s="14"/>
      <c r="C29" s="12"/>
      <c r="D29" s="12"/>
      <c r="E29" s="12"/>
      <c r="F29" s="12"/>
      <c r="G29" s="12"/>
      <c r="H29" s="12"/>
      <c r="I29" s="12"/>
      <c r="J29" s="12"/>
    </row>
    <row r="30" spans="1:10" s="13" customFormat="1" ht="27.75" x14ac:dyDescent="0.25">
      <c r="B30" s="14"/>
      <c r="C30" s="18" t="s">
        <v>270</v>
      </c>
      <c r="D30" s="12"/>
      <c r="E30" s="12"/>
      <c r="F30" s="12"/>
      <c r="G30" s="12"/>
      <c r="H30" s="12"/>
      <c r="I30" s="12"/>
      <c r="J30" s="12"/>
    </row>
    <row r="31" spans="1:10" s="13" customFormat="1" ht="11.25" customHeight="1" x14ac:dyDescent="0.25">
      <c r="B31" s="14"/>
      <c r="C31" s="19"/>
      <c r="D31" s="12"/>
      <c r="E31" s="12"/>
      <c r="F31" s="12"/>
      <c r="G31" s="12"/>
      <c r="H31" s="12"/>
      <c r="I31" s="12"/>
      <c r="J31" s="12"/>
    </row>
    <row r="32" spans="1:10" s="13" customFormat="1" ht="11.25" customHeight="1" x14ac:dyDescent="0.25">
      <c r="B32" s="14"/>
      <c r="C32" s="19"/>
      <c r="D32" s="12"/>
      <c r="E32" s="12"/>
      <c r="F32" s="12"/>
      <c r="G32" s="12"/>
      <c r="H32" s="12"/>
      <c r="I32" s="12"/>
      <c r="J32" s="12"/>
    </row>
    <row r="33" spans="1:12" s="13" customFormat="1" ht="11.25" customHeight="1" x14ac:dyDescent="0.25">
      <c r="B33" s="14"/>
      <c r="C33" s="12"/>
      <c r="D33" s="12"/>
      <c r="E33" s="12"/>
      <c r="F33" s="12"/>
      <c r="G33" s="12"/>
      <c r="H33" s="12"/>
      <c r="I33" s="12"/>
      <c r="J33" s="12"/>
    </row>
    <row r="34" spans="1:12" s="13" customFormat="1" ht="11.25" customHeight="1" x14ac:dyDescent="0.25">
      <c r="B34" s="14"/>
      <c r="C34" s="12"/>
      <c r="D34" s="12"/>
      <c r="E34" s="12"/>
      <c r="F34" s="12"/>
      <c r="G34" s="12"/>
      <c r="H34" s="12"/>
      <c r="I34" s="12"/>
      <c r="J34" s="12"/>
    </row>
    <row r="35" spans="1:12" s="13" customFormat="1" ht="11.25" customHeight="1" x14ac:dyDescent="0.25">
      <c r="B35" s="14"/>
      <c r="C35" s="12"/>
      <c r="D35" s="12"/>
      <c r="E35" s="12"/>
      <c r="F35" s="12"/>
      <c r="G35" s="12"/>
      <c r="H35" s="12"/>
      <c r="I35" s="12"/>
      <c r="J35" s="12"/>
    </row>
    <row r="36" spans="1:12" s="13" customFormat="1" ht="13.5" customHeight="1" x14ac:dyDescent="0.25">
      <c r="B36" s="14"/>
      <c r="C36" s="12"/>
      <c r="D36" s="12"/>
      <c r="E36" s="12"/>
      <c r="F36" s="12"/>
      <c r="G36" s="12"/>
      <c r="H36" s="12"/>
      <c r="I36" s="12"/>
      <c r="J36" s="12"/>
    </row>
    <row r="37" spans="1:12" s="13" customFormat="1" ht="10.5" customHeight="1" x14ac:dyDescent="0.25">
      <c r="B37" s="14"/>
      <c r="C37" s="12"/>
      <c r="D37" s="12"/>
      <c r="E37" s="12"/>
      <c r="F37" s="12"/>
      <c r="G37" s="12"/>
      <c r="H37" s="12"/>
      <c r="I37" s="12"/>
      <c r="J37" s="12"/>
    </row>
    <row r="38" spans="1:12" x14ac:dyDescent="0.25">
      <c r="A38" s="12"/>
    </row>
    <row r="39" spans="1:12" s="13" customFormat="1" ht="12.75" customHeight="1" x14ac:dyDescent="0.25">
      <c r="B39" s="14"/>
      <c r="C39" s="12"/>
      <c r="E39" s="12"/>
      <c r="F39" s="12"/>
      <c r="G39" s="12"/>
      <c r="H39" s="12"/>
      <c r="I39" s="12"/>
      <c r="J39" s="12"/>
    </row>
    <row r="40" spans="1:12" s="13" customFormat="1" x14ac:dyDescent="0.25">
      <c r="B40" s="14"/>
      <c r="C40" s="12"/>
      <c r="E40" s="12"/>
      <c r="F40" s="12"/>
      <c r="G40" s="12"/>
      <c r="H40" s="12"/>
      <c r="I40" s="12"/>
      <c r="J40" s="12"/>
    </row>
    <row r="41" spans="1:12" s="13" customFormat="1" x14ac:dyDescent="0.25">
      <c r="B41" s="14"/>
      <c r="C41" s="12"/>
      <c r="D41" s="12"/>
      <c r="E41" s="12"/>
      <c r="F41" s="12"/>
      <c r="G41" s="12"/>
      <c r="H41" s="12"/>
      <c r="I41" s="12"/>
      <c r="J41" s="12"/>
    </row>
    <row r="42" spans="1:12" s="13" customFormat="1" ht="12.75" customHeight="1" x14ac:dyDescent="0.25">
      <c r="B42" s="14"/>
      <c r="C42" s="12"/>
      <c r="D42" s="12"/>
      <c r="E42" s="12"/>
      <c r="F42" s="12"/>
      <c r="G42" s="12"/>
      <c r="H42" s="12"/>
      <c r="I42" s="12"/>
      <c r="J42" s="12"/>
    </row>
    <row r="43" spans="1:12" ht="20.25" x14ac:dyDescent="0.25">
      <c r="D43" s="20" t="s">
        <v>281</v>
      </c>
    </row>
    <row r="44" spans="1:12" x14ac:dyDescent="0.25">
      <c r="A44" s="12"/>
      <c r="B44" s="12"/>
    </row>
    <row r="45" spans="1:12" ht="18" x14ac:dyDescent="0.25">
      <c r="A45" s="12"/>
      <c r="B45" s="12"/>
      <c r="D45" s="21">
        <v>43297.739120370374</v>
      </c>
    </row>
    <row r="46" spans="1:12" ht="12.75" x14ac:dyDescent="0.25">
      <c r="A46" s="12"/>
      <c r="B46" s="12"/>
      <c r="G46" s="22"/>
      <c r="H46" s="22"/>
      <c r="I46" s="22"/>
      <c r="J46" s="22"/>
      <c r="K46" s="22"/>
      <c r="L46" s="22"/>
    </row>
    <row r="47" spans="1:12" x14ac:dyDescent="0.25">
      <c r="A47" s="12"/>
      <c r="B47" s="12"/>
    </row>
    <row r="48" spans="1:12" x14ac:dyDescent="0.25">
      <c r="A48" s="12"/>
      <c r="B48" s="12"/>
    </row>
    <row r="49" spans="1:12" ht="15" x14ac:dyDescent="0.25">
      <c r="B49" s="23" t="s">
        <v>35</v>
      </c>
    </row>
    <row r="50" spans="1:12" ht="15" x14ac:dyDescent="0.25">
      <c r="B50" s="23"/>
    </row>
    <row r="51" spans="1:12" ht="15" x14ac:dyDescent="0.25">
      <c r="A51" s="22"/>
      <c r="B51" s="23" t="s">
        <v>29</v>
      </c>
      <c r="C51" s="22"/>
      <c r="D51" s="22"/>
      <c r="E51" s="22"/>
      <c r="F51" s="22"/>
    </row>
    <row r="52" spans="1:12" ht="15" x14ac:dyDescent="0.25">
      <c r="B52" s="23"/>
    </row>
    <row r="53" spans="1:12" ht="15" x14ac:dyDescent="0.25">
      <c r="B53" s="23" t="s">
        <v>282</v>
      </c>
    </row>
    <row r="54" spans="1:12" ht="15" x14ac:dyDescent="0.25">
      <c r="B54" s="23" t="s">
        <v>30</v>
      </c>
    </row>
    <row r="55" spans="1:12" ht="12.75" x14ac:dyDescent="0.25">
      <c r="B55" s="13"/>
      <c r="G55" s="22"/>
      <c r="H55" s="22"/>
      <c r="I55" s="22"/>
      <c r="J55" s="22"/>
      <c r="K55" s="22"/>
      <c r="L55" s="22"/>
    </row>
    <row r="56" spans="1:12" ht="15" x14ac:dyDescent="0.25">
      <c r="B56" s="23" t="s">
        <v>31</v>
      </c>
    </row>
    <row r="57" spans="1:12" ht="15" x14ac:dyDescent="0.25">
      <c r="B57" s="23" t="s">
        <v>32</v>
      </c>
    </row>
    <row r="62" spans="1:12" ht="12.75" x14ac:dyDescent="0.25">
      <c r="A62" s="22" t="s">
        <v>33</v>
      </c>
      <c r="B62" s="24"/>
      <c r="C62" s="219" t="s">
        <v>36</v>
      </c>
      <c r="D62" s="219"/>
      <c r="E62" s="25"/>
      <c r="F62" s="25" t="s">
        <v>34</v>
      </c>
    </row>
    <row r="65" spans="1:10" s="13" customFormat="1" ht="11.25" customHeight="1" x14ac:dyDescent="0.25">
      <c r="B65" s="14"/>
      <c r="C65" s="12"/>
      <c r="D65" s="12"/>
      <c r="E65" s="12"/>
      <c r="F65" s="12"/>
      <c r="G65" s="12"/>
      <c r="H65" s="12"/>
      <c r="I65" s="12"/>
      <c r="J65" s="12"/>
    </row>
    <row r="69" spans="1:10" x14ac:dyDescent="0.25">
      <c r="A69" s="12"/>
      <c r="B69" s="12"/>
    </row>
    <row r="70" spans="1:10" x14ac:dyDescent="0.25">
      <c r="A70" s="12"/>
      <c r="B70" s="12"/>
    </row>
    <row r="71" spans="1:10" x14ac:dyDescent="0.25">
      <c r="A71" s="12"/>
      <c r="B71" s="12"/>
    </row>
    <row r="72" spans="1:10" x14ac:dyDescent="0.25">
      <c r="A72" s="12"/>
      <c r="B72" s="12"/>
    </row>
    <row r="73" spans="1:10" x14ac:dyDescent="0.25">
      <c r="A73" s="12"/>
      <c r="B73" s="12"/>
    </row>
    <row r="74" spans="1:10" x14ac:dyDescent="0.25">
      <c r="A74" s="12"/>
      <c r="B74" s="12"/>
    </row>
    <row r="75" spans="1:10" x14ac:dyDescent="0.25">
      <c r="A75" s="12"/>
      <c r="B75" s="1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D7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6" t="s">
        <v>279</v>
      </c>
      <c r="B1" s="2"/>
      <c r="C1" s="2"/>
      <c r="D1" s="7" t="s">
        <v>11</v>
      </c>
    </row>
    <row r="2" spans="1:4" ht="18.75" x14ac:dyDescent="0.3">
      <c r="A2" s="6"/>
      <c r="B2" s="2"/>
      <c r="C2" s="2"/>
      <c r="D2" s="7"/>
    </row>
    <row r="3" spans="1:4" ht="18.75" x14ac:dyDescent="0.3">
      <c r="A3" s="6"/>
      <c r="B3" s="4" t="s">
        <v>10</v>
      </c>
      <c r="C3" s="5"/>
      <c r="D3" s="4" t="s">
        <v>9</v>
      </c>
    </row>
    <row r="4" spans="1:4" ht="15" customHeight="1" x14ac:dyDescent="0.3">
      <c r="A4" s="3"/>
      <c r="B4" s="1" t="str">
        <f ca="1">HYPERLINK("#"&amp;CELL("address",Macro_CurrPrices!D$2),MID(CELL("filename",Macro_CurrPrices!D$2),FIND("]",CELL("filename",Macro_CurrPrices!D$2))+1,256))</f>
        <v>Macro_CurrPrices</v>
      </c>
      <c r="D4" s="2" t="s">
        <v>267</v>
      </c>
    </row>
    <row r="5" spans="1:4" ht="15" customHeight="1" x14ac:dyDescent="0.3">
      <c r="A5" s="3"/>
      <c r="B5" s="1" t="str">
        <f ca="1">HYPERLINK("#"&amp;CELL("address",Macro_euro2010!D$2),MID(CELL("filename",Macro_euro2010!D$2),FIND("]",CELL("filename",Macro_euro2010!D$2))+1,256))</f>
        <v>Macro_euro2010</v>
      </c>
      <c r="D5" s="2" t="s">
        <v>268</v>
      </c>
    </row>
    <row r="6" spans="1:4" ht="15" customHeight="1" x14ac:dyDescent="0.3">
      <c r="A6" s="3"/>
      <c r="B6" s="1" t="str">
        <f ca="1">HYPERLINK("#"&amp;CELL("address",'Macro_JRC-IDEES'!$D$2),MID(CELL("filename",'Macro_JRC-IDEES'!$D$2),FIND("]",CELL("filename",'Macro_JRC-IDEES'!$D$2))+1,256))</f>
        <v>Macro_JRC-IDEES</v>
      </c>
      <c r="D6" s="2" t="s">
        <v>278</v>
      </c>
    </row>
    <row r="7" spans="1:4" ht="15" customHeight="1" x14ac:dyDescent="0.3">
      <c r="A7" s="3"/>
      <c r="B7" s="1" t="str">
        <f ca="1">HYPERLINK("#"&amp;CELL("address",definitions!$D$2),MID(CELL("filename",definitions!$D$2),FIND("]",CELL("filename",definitions!$D$2))+1,256))</f>
        <v>definitions</v>
      </c>
      <c r="D7" s="2" t="s">
        <v>269</v>
      </c>
    </row>
  </sheetData>
  <pageMargins left="0.39370078740157483" right="0.39370078740157483" top="0.39370078740157483" bottom="0.39370078740157483" header="0.31496062992125984" footer="0.31496062992125984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250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448061</v>
      </c>
      <c r="E2" s="152">
        <v>476696</v>
      </c>
      <c r="F2" s="152">
        <v>494501</v>
      </c>
      <c r="G2" s="152">
        <v>506671</v>
      </c>
      <c r="H2" s="152">
        <v>523939</v>
      </c>
      <c r="I2" s="152">
        <v>545609</v>
      </c>
      <c r="J2" s="152">
        <v>579212</v>
      </c>
      <c r="K2" s="152">
        <v>613280</v>
      </c>
      <c r="L2" s="152">
        <v>639163</v>
      </c>
      <c r="M2" s="152">
        <v>617540</v>
      </c>
      <c r="N2" s="152">
        <v>631512</v>
      </c>
      <c r="O2" s="152">
        <v>642928.99999999988</v>
      </c>
      <c r="P2" s="152">
        <v>645163.99999999988</v>
      </c>
      <c r="Q2" s="152">
        <v>652748</v>
      </c>
      <c r="R2" s="152">
        <v>663008</v>
      </c>
      <c r="S2" s="152">
        <v>683457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223978</v>
      </c>
      <c r="E3" s="156">
        <v>236585</v>
      </c>
      <c r="F3" s="156">
        <v>246821</v>
      </c>
      <c r="G3" s="156">
        <v>251045</v>
      </c>
      <c r="H3" s="156">
        <v>256409</v>
      </c>
      <c r="I3" s="156">
        <v>262461.99999999994</v>
      </c>
      <c r="J3" s="156">
        <v>268541.00000000006</v>
      </c>
      <c r="K3" s="156">
        <v>279921</v>
      </c>
      <c r="L3" s="156">
        <v>288516.00000000006</v>
      </c>
      <c r="M3" s="156">
        <v>279578.99999999994</v>
      </c>
      <c r="N3" s="156">
        <v>282510</v>
      </c>
      <c r="O3" s="156">
        <v>288939</v>
      </c>
      <c r="P3" s="156">
        <v>289756</v>
      </c>
      <c r="Q3" s="156">
        <v>293645</v>
      </c>
      <c r="R3" s="156">
        <v>296681.99999999994</v>
      </c>
      <c r="S3" s="156">
        <v>303470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401992</v>
      </c>
      <c r="E4" s="160">
        <v>424604</v>
      </c>
      <c r="F4" s="160">
        <v>441588</v>
      </c>
      <c r="G4" s="160">
        <v>452900</v>
      </c>
      <c r="H4" s="160">
        <v>467539</v>
      </c>
      <c r="I4" s="160">
        <v>486403</v>
      </c>
      <c r="J4" s="160">
        <v>515986</v>
      </c>
      <c r="K4" s="160">
        <v>547518</v>
      </c>
      <c r="L4" s="160">
        <v>570887</v>
      </c>
      <c r="M4" s="160">
        <v>553689</v>
      </c>
      <c r="N4" s="160">
        <v>567757</v>
      </c>
      <c r="O4" s="160">
        <v>579590.00000000012</v>
      </c>
      <c r="P4" s="160">
        <v>583831.99999999988</v>
      </c>
      <c r="Q4" s="160">
        <v>588535</v>
      </c>
      <c r="R4" s="160">
        <v>597414</v>
      </c>
      <c r="S4" s="160">
        <v>614985.99999999988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10037</v>
      </c>
      <c r="E6" s="152">
        <v>10342</v>
      </c>
      <c r="F6" s="152">
        <v>10000</v>
      </c>
      <c r="G6" s="152">
        <v>10140</v>
      </c>
      <c r="H6" s="152">
        <v>9425</v>
      </c>
      <c r="I6" s="152">
        <v>9766</v>
      </c>
      <c r="J6" s="152">
        <v>10902</v>
      </c>
      <c r="K6" s="152">
        <v>10760</v>
      </c>
      <c r="L6" s="152">
        <v>10099</v>
      </c>
      <c r="M6" s="152">
        <v>9192</v>
      </c>
      <c r="N6" s="152">
        <v>10828</v>
      </c>
      <c r="O6" s="152">
        <v>9696.9999999999982</v>
      </c>
      <c r="P6" s="152">
        <v>10225.000000000002</v>
      </c>
      <c r="Q6" s="152">
        <v>11198</v>
      </c>
      <c r="R6" s="152">
        <v>10996</v>
      </c>
      <c r="S6" s="152">
        <v>11102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77510.000000000044</v>
      </c>
      <c r="E7" s="156">
        <v>81963</v>
      </c>
      <c r="F7" s="156">
        <v>80842.000000000015</v>
      </c>
      <c r="G7" s="156">
        <v>81667</v>
      </c>
      <c r="H7" s="156">
        <v>84926.999999999927</v>
      </c>
      <c r="I7" s="156">
        <v>89793.999999999927</v>
      </c>
      <c r="J7" s="156">
        <v>95760.000000000058</v>
      </c>
      <c r="K7" s="156">
        <v>100562.99999999999</v>
      </c>
      <c r="L7" s="156">
        <v>104723</v>
      </c>
      <c r="M7" s="156">
        <v>92600.999999999956</v>
      </c>
      <c r="N7" s="156">
        <v>95149</v>
      </c>
      <c r="O7" s="156">
        <v>99481.000000000058</v>
      </c>
      <c r="P7" s="156">
        <v>101455.99999999991</v>
      </c>
      <c r="Q7" s="156">
        <v>99657.999999999985</v>
      </c>
      <c r="R7" s="156">
        <v>95276.999999999985</v>
      </c>
      <c r="S7" s="156">
        <v>96514.999999999956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21794</v>
      </c>
      <c r="E8" s="156">
        <v>23612</v>
      </c>
      <c r="F8" s="156">
        <v>24812</v>
      </c>
      <c r="G8" s="156">
        <v>24976</v>
      </c>
      <c r="H8" s="156">
        <v>25306</v>
      </c>
      <c r="I8" s="156">
        <v>26719</v>
      </c>
      <c r="J8" s="156">
        <v>28677</v>
      </c>
      <c r="K8" s="156">
        <v>31033</v>
      </c>
      <c r="L8" s="156">
        <v>33369</v>
      </c>
      <c r="M8" s="156">
        <v>33636</v>
      </c>
      <c r="N8" s="156">
        <v>30531</v>
      </c>
      <c r="O8" s="156">
        <v>30295</v>
      </c>
      <c r="P8" s="156">
        <v>27826</v>
      </c>
      <c r="Q8" s="156">
        <v>26456</v>
      </c>
      <c r="R8" s="156">
        <v>27223</v>
      </c>
      <c r="S8" s="156">
        <v>28201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84062</v>
      </c>
      <c r="E9" s="156">
        <v>88381</v>
      </c>
      <c r="F9" s="156">
        <v>92431</v>
      </c>
      <c r="G9" s="156">
        <v>91830</v>
      </c>
      <c r="H9" s="156">
        <v>95030</v>
      </c>
      <c r="I9" s="156">
        <v>98080</v>
      </c>
      <c r="J9" s="156">
        <v>103066</v>
      </c>
      <c r="K9" s="156">
        <v>110693</v>
      </c>
      <c r="L9" s="156">
        <v>112358</v>
      </c>
      <c r="M9" s="156">
        <v>105546</v>
      </c>
      <c r="N9" s="156">
        <v>110472</v>
      </c>
      <c r="O9" s="156">
        <v>113924</v>
      </c>
      <c r="P9" s="156">
        <v>115141</v>
      </c>
      <c r="Q9" s="156">
        <v>118253</v>
      </c>
      <c r="R9" s="156">
        <v>121772</v>
      </c>
      <c r="S9" s="156">
        <v>128679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18335</v>
      </c>
      <c r="E10" s="156">
        <v>20450</v>
      </c>
      <c r="F10" s="156">
        <v>22026</v>
      </c>
      <c r="G10" s="156">
        <v>23398</v>
      </c>
      <c r="H10" s="156">
        <v>23800</v>
      </c>
      <c r="I10" s="156">
        <v>24723</v>
      </c>
      <c r="J10" s="156">
        <v>26186</v>
      </c>
      <c r="K10" s="156">
        <v>28158</v>
      </c>
      <c r="L10" s="156">
        <v>28778</v>
      </c>
      <c r="M10" s="156">
        <v>27493</v>
      </c>
      <c r="N10" s="156">
        <v>27843</v>
      </c>
      <c r="O10" s="156">
        <v>27889</v>
      </c>
      <c r="P10" s="156">
        <v>27751</v>
      </c>
      <c r="Q10" s="156">
        <v>27920</v>
      </c>
      <c r="R10" s="156">
        <v>28473</v>
      </c>
      <c r="S10" s="156">
        <v>29736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26235</v>
      </c>
      <c r="E11" s="156">
        <v>28838</v>
      </c>
      <c r="F11" s="156">
        <v>30147</v>
      </c>
      <c r="G11" s="156">
        <v>31251</v>
      </c>
      <c r="H11" s="156">
        <v>32364</v>
      </c>
      <c r="I11" s="156">
        <v>32843</v>
      </c>
      <c r="J11" s="156">
        <v>31798</v>
      </c>
      <c r="K11" s="156">
        <v>30365</v>
      </c>
      <c r="L11" s="156">
        <v>31628</v>
      </c>
      <c r="M11" s="156">
        <v>41448</v>
      </c>
      <c r="N11" s="156">
        <v>47722</v>
      </c>
      <c r="O11" s="156">
        <v>45918</v>
      </c>
      <c r="P11" s="156">
        <v>49908</v>
      </c>
      <c r="Q11" s="156">
        <v>49142</v>
      </c>
      <c r="R11" s="156">
        <v>48526</v>
      </c>
      <c r="S11" s="156">
        <v>47145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30470</v>
      </c>
      <c r="E12" s="156">
        <v>25120</v>
      </c>
      <c r="F12" s="156">
        <v>26770</v>
      </c>
      <c r="G12" s="156">
        <v>29302</v>
      </c>
      <c r="H12" s="156">
        <v>31637.999999999996</v>
      </c>
      <c r="I12" s="156">
        <v>32737</v>
      </c>
      <c r="J12" s="156">
        <v>38055</v>
      </c>
      <c r="K12" s="156">
        <v>43228</v>
      </c>
      <c r="L12" s="156">
        <v>44669</v>
      </c>
      <c r="M12" s="156">
        <v>33169.000000000007</v>
      </c>
      <c r="N12" s="156">
        <v>31599</v>
      </c>
      <c r="O12" s="156">
        <v>33404.999999999993</v>
      </c>
      <c r="P12" s="156">
        <v>29050</v>
      </c>
      <c r="Q12" s="156">
        <v>31173</v>
      </c>
      <c r="R12" s="156">
        <v>34716</v>
      </c>
      <c r="S12" s="156">
        <v>35935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52303</v>
      </c>
      <c r="E13" s="156">
        <v>57510</v>
      </c>
      <c r="F13" s="156">
        <v>57570</v>
      </c>
      <c r="G13" s="156">
        <v>57452</v>
      </c>
      <c r="H13" s="156">
        <v>58969</v>
      </c>
      <c r="I13" s="156">
        <v>62398.000000000007</v>
      </c>
      <c r="J13" s="156">
        <v>67850.999999999985</v>
      </c>
      <c r="K13" s="156">
        <v>74090</v>
      </c>
      <c r="L13" s="156">
        <v>79179</v>
      </c>
      <c r="M13" s="156">
        <v>76776.000000000015</v>
      </c>
      <c r="N13" s="156">
        <v>75234</v>
      </c>
      <c r="O13" s="156">
        <v>78267</v>
      </c>
      <c r="P13" s="156">
        <v>78698.999999999985</v>
      </c>
      <c r="Q13" s="156">
        <v>79130.999999999985</v>
      </c>
      <c r="R13" s="156">
        <v>83330.999999999985</v>
      </c>
      <c r="S13" s="156">
        <v>89890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71669</v>
      </c>
      <c r="E14" s="156">
        <v>78075.000000000015</v>
      </c>
      <c r="F14" s="156">
        <v>86002</v>
      </c>
      <c r="G14" s="156">
        <v>91633</v>
      </c>
      <c r="H14" s="156">
        <v>94491</v>
      </c>
      <c r="I14" s="156">
        <v>97425</v>
      </c>
      <c r="J14" s="156">
        <v>101278</v>
      </c>
      <c r="K14" s="156">
        <v>105572</v>
      </c>
      <c r="L14" s="156">
        <v>112464</v>
      </c>
      <c r="M14" s="156">
        <v>119717</v>
      </c>
      <c r="N14" s="156">
        <v>123746</v>
      </c>
      <c r="O14" s="156">
        <v>125690</v>
      </c>
      <c r="P14" s="156">
        <v>128584</v>
      </c>
      <c r="Q14" s="156">
        <v>130442</v>
      </c>
      <c r="R14" s="156">
        <v>131453</v>
      </c>
      <c r="S14" s="156">
        <v>131508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9577</v>
      </c>
      <c r="E15" s="156">
        <v>10313</v>
      </c>
      <c r="F15" s="156">
        <v>10988</v>
      </c>
      <c r="G15" s="156">
        <v>11251</v>
      </c>
      <c r="H15" s="156">
        <v>11589</v>
      </c>
      <c r="I15" s="156">
        <v>11918</v>
      </c>
      <c r="J15" s="156">
        <v>12413</v>
      </c>
      <c r="K15" s="156">
        <v>13056</v>
      </c>
      <c r="L15" s="156">
        <v>13620</v>
      </c>
      <c r="M15" s="156">
        <v>14111</v>
      </c>
      <c r="N15" s="156">
        <v>14633</v>
      </c>
      <c r="O15" s="156">
        <v>15024</v>
      </c>
      <c r="P15" s="156">
        <v>15192</v>
      </c>
      <c r="Q15" s="156">
        <v>15162</v>
      </c>
      <c r="R15" s="156">
        <v>15647</v>
      </c>
      <c r="S15" s="156">
        <v>16275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401992.00000000006</v>
      </c>
      <c r="E16" s="164">
        <f t="shared" ref="E16:S16" si="0">SUM(E6:E15)</f>
        <v>424604</v>
      </c>
      <c r="F16" s="164">
        <f t="shared" si="0"/>
        <v>441588</v>
      </c>
      <c r="G16" s="164">
        <f t="shared" si="0"/>
        <v>452900</v>
      </c>
      <c r="H16" s="164">
        <f t="shared" si="0"/>
        <v>467538.99999999994</v>
      </c>
      <c r="I16" s="164">
        <f t="shared" si="0"/>
        <v>486402.99999999994</v>
      </c>
      <c r="J16" s="164">
        <f t="shared" si="0"/>
        <v>515986.00000000006</v>
      </c>
      <c r="K16" s="164">
        <f t="shared" si="0"/>
        <v>547518</v>
      </c>
      <c r="L16" s="164">
        <f t="shared" si="0"/>
        <v>570887</v>
      </c>
      <c r="M16" s="164">
        <f t="shared" si="0"/>
        <v>553689</v>
      </c>
      <c r="N16" s="164">
        <f t="shared" si="0"/>
        <v>567757</v>
      </c>
      <c r="O16" s="164">
        <f t="shared" si="0"/>
        <v>579590</v>
      </c>
      <c r="P16" s="164">
        <f t="shared" si="0"/>
        <v>583831.99999999988</v>
      </c>
      <c r="Q16" s="164">
        <f t="shared" si="0"/>
        <v>588535</v>
      </c>
      <c r="R16" s="164">
        <f t="shared" si="0"/>
        <v>597414</v>
      </c>
      <c r="S16" s="164">
        <f t="shared" si="0"/>
        <v>614986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10037</v>
      </c>
      <c r="E18" s="152">
        <v>10342</v>
      </c>
      <c r="F18" s="152">
        <v>10000</v>
      </c>
      <c r="G18" s="152">
        <v>10140</v>
      </c>
      <c r="H18" s="152">
        <v>9425</v>
      </c>
      <c r="I18" s="152">
        <v>9766</v>
      </c>
      <c r="J18" s="152">
        <v>10902</v>
      </c>
      <c r="K18" s="152">
        <v>10760</v>
      </c>
      <c r="L18" s="152">
        <v>10099</v>
      </c>
      <c r="M18" s="152">
        <v>9192</v>
      </c>
      <c r="N18" s="152">
        <v>10828</v>
      </c>
      <c r="O18" s="152">
        <v>9696.9999999999982</v>
      </c>
      <c r="P18" s="152">
        <v>10225.000000000002</v>
      </c>
      <c r="Q18" s="152">
        <v>11198</v>
      </c>
      <c r="R18" s="152">
        <v>10996</v>
      </c>
      <c r="S18" s="152">
        <v>11102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9080</v>
      </c>
      <c r="E19" s="156">
        <v>11605</v>
      </c>
      <c r="F19" s="156">
        <v>10512</v>
      </c>
      <c r="G19" s="156">
        <v>11010</v>
      </c>
      <c r="H19" s="156">
        <v>11698</v>
      </c>
      <c r="I19" s="156">
        <v>12858</v>
      </c>
      <c r="J19" s="156">
        <v>16271</v>
      </c>
      <c r="K19" s="156">
        <v>16070.999999999998</v>
      </c>
      <c r="L19" s="156">
        <v>21507</v>
      </c>
      <c r="M19" s="156">
        <v>16239</v>
      </c>
      <c r="N19" s="156">
        <v>17283</v>
      </c>
      <c r="O19" s="156">
        <v>18559.000000000004</v>
      </c>
      <c r="P19" s="156">
        <v>21327</v>
      </c>
      <c r="Q19" s="156">
        <v>22161</v>
      </c>
      <c r="R19" s="156">
        <v>17072</v>
      </c>
      <c r="S19" s="156">
        <v>12885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61308.000000000036</v>
      </c>
      <c r="E20" s="156">
        <v>63227.999999999993</v>
      </c>
      <c r="F20" s="156">
        <v>62719.000000000007</v>
      </c>
      <c r="G20" s="156">
        <v>62651</v>
      </c>
      <c r="H20" s="156">
        <v>65554.999999999942</v>
      </c>
      <c r="I20" s="156">
        <v>68479.999999999942</v>
      </c>
      <c r="J20" s="156">
        <v>70258.000000000044</v>
      </c>
      <c r="K20" s="156">
        <v>74865.999999999985</v>
      </c>
      <c r="L20" s="156">
        <v>73899.000000000015</v>
      </c>
      <c r="M20" s="156">
        <v>65004.999999999956</v>
      </c>
      <c r="N20" s="156">
        <v>67024</v>
      </c>
      <c r="O20" s="156">
        <v>69979.000000000073</v>
      </c>
      <c r="P20" s="156">
        <v>69073.999999999913</v>
      </c>
      <c r="Q20" s="156">
        <v>66675.999999999956</v>
      </c>
      <c r="R20" s="156">
        <v>68003.999999999985</v>
      </c>
      <c r="S20" s="156">
        <v>73109.999999999956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4506</v>
      </c>
      <c r="E21" s="156">
        <v>4310</v>
      </c>
      <c r="F21" s="156">
        <v>4660</v>
      </c>
      <c r="G21" s="156">
        <v>4882</v>
      </c>
      <c r="H21" s="156">
        <v>4567</v>
      </c>
      <c r="I21" s="156">
        <v>5345</v>
      </c>
      <c r="J21" s="156">
        <v>5951</v>
      </c>
      <c r="K21" s="156">
        <v>6202</v>
      </c>
      <c r="L21" s="156">
        <v>5633</v>
      </c>
      <c r="M21" s="156">
        <v>7829</v>
      </c>
      <c r="N21" s="156">
        <v>7301</v>
      </c>
      <c r="O21" s="156">
        <v>7277</v>
      </c>
      <c r="P21" s="156">
        <v>7458</v>
      </c>
      <c r="Q21" s="156">
        <v>7206</v>
      </c>
      <c r="R21" s="156">
        <v>6479</v>
      </c>
      <c r="S21" s="156">
        <v>6860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2616</v>
      </c>
      <c r="E22" s="156">
        <v>2820</v>
      </c>
      <c r="F22" s="156">
        <v>2951</v>
      </c>
      <c r="G22" s="156">
        <v>3124</v>
      </c>
      <c r="H22" s="156">
        <v>3107</v>
      </c>
      <c r="I22" s="156">
        <v>3111</v>
      </c>
      <c r="J22" s="156">
        <v>3280</v>
      </c>
      <c r="K22" s="156">
        <v>3424</v>
      </c>
      <c r="L22" s="156">
        <v>3684</v>
      </c>
      <c r="M22" s="156">
        <v>3528</v>
      </c>
      <c r="N22" s="156">
        <v>3541</v>
      </c>
      <c r="O22" s="156">
        <v>3666</v>
      </c>
      <c r="P22" s="156">
        <v>3597</v>
      </c>
      <c r="Q22" s="156">
        <v>3615</v>
      </c>
      <c r="R22" s="156">
        <v>3722</v>
      </c>
      <c r="S22" s="156">
        <v>3660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21794</v>
      </c>
      <c r="E23" s="156">
        <v>23612</v>
      </c>
      <c r="F23" s="156">
        <v>24812</v>
      </c>
      <c r="G23" s="156">
        <v>24976</v>
      </c>
      <c r="H23" s="156">
        <v>25306</v>
      </c>
      <c r="I23" s="156">
        <v>26719</v>
      </c>
      <c r="J23" s="156">
        <v>28677</v>
      </c>
      <c r="K23" s="156">
        <v>31033</v>
      </c>
      <c r="L23" s="156">
        <v>33369</v>
      </c>
      <c r="M23" s="156">
        <v>33636</v>
      </c>
      <c r="N23" s="156">
        <v>30531</v>
      </c>
      <c r="O23" s="156">
        <v>30295</v>
      </c>
      <c r="P23" s="156">
        <v>27826</v>
      </c>
      <c r="Q23" s="156">
        <v>26456</v>
      </c>
      <c r="R23" s="156">
        <v>27223</v>
      </c>
      <c r="S23" s="156">
        <v>28201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55666.999999999993</v>
      </c>
      <c r="E24" s="156">
        <v>58608</v>
      </c>
      <c r="F24" s="156">
        <v>61698.999999999993</v>
      </c>
      <c r="G24" s="156">
        <v>60817</v>
      </c>
      <c r="H24" s="156">
        <v>62903.999999999993</v>
      </c>
      <c r="I24" s="156">
        <v>64668</v>
      </c>
      <c r="J24" s="156">
        <v>68038.000000000015</v>
      </c>
      <c r="K24" s="156">
        <v>73527</v>
      </c>
      <c r="L24" s="156">
        <v>74773.000000000015</v>
      </c>
      <c r="M24" s="156">
        <v>70503.000000000015</v>
      </c>
      <c r="N24" s="156">
        <v>74663</v>
      </c>
      <c r="O24" s="156">
        <v>77429</v>
      </c>
      <c r="P24" s="156">
        <v>77951</v>
      </c>
      <c r="Q24" s="156">
        <v>80231</v>
      </c>
      <c r="R24" s="156">
        <v>81544</v>
      </c>
      <c r="S24" s="156">
        <v>85821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20689</v>
      </c>
      <c r="E25" s="156">
        <v>21639</v>
      </c>
      <c r="F25" s="156">
        <v>22049</v>
      </c>
      <c r="G25" s="156">
        <v>22663</v>
      </c>
      <c r="H25" s="156">
        <v>23796</v>
      </c>
      <c r="I25" s="156">
        <v>24946</v>
      </c>
      <c r="J25" s="156">
        <v>26347</v>
      </c>
      <c r="K25" s="156">
        <v>27901</v>
      </c>
      <c r="L25" s="156">
        <v>28478</v>
      </c>
      <c r="M25" s="156">
        <v>26114</v>
      </c>
      <c r="N25" s="156">
        <v>26991</v>
      </c>
      <c r="O25" s="156">
        <v>27181</v>
      </c>
      <c r="P25" s="156">
        <v>27784</v>
      </c>
      <c r="Q25" s="156">
        <v>28408</v>
      </c>
      <c r="R25" s="156">
        <v>29886</v>
      </c>
      <c r="S25" s="156">
        <v>31682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7705.9999999999991</v>
      </c>
      <c r="E26" s="156">
        <v>8134</v>
      </c>
      <c r="F26" s="156">
        <v>8683</v>
      </c>
      <c r="G26" s="156">
        <v>8350</v>
      </c>
      <c r="H26" s="156">
        <v>8329.9999999999982</v>
      </c>
      <c r="I26" s="156">
        <v>8465.9999999999982</v>
      </c>
      <c r="J26" s="156">
        <v>8681</v>
      </c>
      <c r="K26" s="156">
        <v>9265</v>
      </c>
      <c r="L26" s="156">
        <v>9107.0000000000018</v>
      </c>
      <c r="M26" s="156">
        <v>8929</v>
      </c>
      <c r="N26" s="156">
        <v>8818</v>
      </c>
      <c r="O26" s="156">
        <v>9314</v>
      </c>
      <c r="P26" s="156">
        <v>9406</v>
      </c>
      <c r="Q26" s="156">
        <v>9613.9999999999982</v>
      </c>
      <c r="R26" s="156">
        <v>10341.999999999998</v>
      </c>
      <c r="S26" s="156">
        <v>11176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18335</v>
      </c>
      <c r="E27" s="156">
        <v>20450</v>
      </c>
      <c r="F27" s="156">
        <v>22026</v>
      </c>
      <c r="G27" s="156">
        <v>23398</v>
      </c>
      <c r="H27" s="156">
        <v>23800</v>
      </c>
      <c r="I27" s="156">
        <v>24723</v>
      </c>
      <c r="J27" s="156">
        <v>26186</v>
      </c>
      <c r="K27" s="156">
        <v>28158</v>
      </c>
      <c r="L27" s="156">
        <v>28778</v>
      </c>
      <c r="M27" s="156">
        <v>27493</v>
      </c>
      <c r="N27" s="156">
        <v>27843</v>
      </c>
      <c r="O27" s="156">
        <v>27889</v>
      </c>
      <c r="P27" s="156">
        <v>27751</v>
      </c>
      <c r="Q27" s="156">
        <v>27920</v>
      </c>
      <c r="R27" s="156">
        <v>28473</v>
      </c>
      <c r="S27" s="156">
        <v>29736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26235</v>
      </c>
      <c r="E28" s="156">
        <v>28838</v>
      </c>
      <c r="F28" s="156">
        <v>30147</v>
      </c>
      <c r="G28" s="156">
        <v>31251</v>
      </c>
      <c r="H28" s="156">
        <v>32364</v>
      </c>
      <c r="I28" s="156">
        <v>32843</v>
      </c>
      <c r="J28" s="156">
        <v>31798</v>
      </c>
      <c r="K28" s="156">
        <v>30365</v>
      </c>
      <c r="L28" s="156">
        <v>31628</v>
      </c>
      <c r="M28" s="156">
        <v>41448</v>
      </c>
      <c r="N28" s="156">
        <v>47722</v>
      </c>
      <c r="O28" s="156">
        <v>45918</v>
      </c>
      <c r="P28" s="156">
        <v>49908</v>
      </c>
      <c r="Q28" s="156">
        <v>49142</v>
      </c>
      <c r="R28" s="156">
        <v>48526</v>
      </c>
      <c r="S28" s="156">
        <v>47145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30470</v>
      </c>
      <c r="E29" s="156">
        <v>25120</v>
      </c>
      <c r="F29" s="156">
        <v>26770</v>
      </c>
      <c r="G29" s="156">
        <v>29302</v>
      </c>
      <c r="H29" s="156">
        <v>31637.999999999996</v>
      </c>
      <c r="I29" s="156">
        <v>32737</v>
      </c>
      <c r="J29" s="156">
        <v>38055</v>
      </c>
      <c r="K29" s="156">
        <v>43228</v>
      </c>
      <c r="L29" s="156">
        <v>44669</v>
      </c>
      <c r="M29" s="156">
        <v>33169.000000000007</v>
      </c>
      <c r="N29" s="156">
        <v>31599</v>
      </c>
      <c r="O29" s="156">
        <v>33404.999999999993</v>
      </c>
      <c r="P29" s="156">
        <v>29050</v>
      </c>
      <c r="Q29" s="156">
        <v>31173</v>
      </c>
      <c r="R29" s="156">
        <v>34716</v>
      </c>
      <c r="S29" s="156">
        <v>35935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30707.999999999996</v>
      </c>
      <c r="E30" s="156">
        <v>33879.999999999993</v>
      </c>
      <c r="F30" s="156">
        <v>34573.000000000007</v>
      </c>
      <c r="G30" s="156">
        <v>34721</v>
      </c>
      <c r="H30" s="156">
        <v>35778.000000000007</v>
      </c>
      <c r="I30" s="156">
        <v>37661.000000000007</v>
      </c>
      <c r="J30" s="156">
        <v>40431.999999999993</v>
      </c>
      <c r="K30" s="156">
        <v>43380</v>
      </c>
      <c r="L30" s="156">
        <v>46297</v>
      </c>
      <c r="M30" s="156">
        <v>45277</v>
      </c>
      <c r="N30" s="156">
        <v>44623</v>
      </c>
      <c r="O30" s="156">
        <v>46094</v>
      </c>
      <c r="P30" s="156">
        <v>45597.999999999993</v>
      </c>
      <c r="Q30" s="156">
        <v>44982</v>
      </c>
      <c r="R30" s="156">
        <v>46919</v>
      </c>
      <c r="S30" s="156">
        <v>49236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21595</v>
      </c>
      <c r="E31" s="156">
        <v>23630</v>
      </c>
      <c r="F31" s="156">
        <v>22997</v>
      </c>
      <c r="G31" s="156">
        <v>22731</v>
      </c>
      <c r="H31" s="156">
        <v>23191</v>
      </c>
      <c r="I31" s="156">
        <v>24737</v>
      </c>
      <c r="J31" s="156">
        <v>27419</v>
      </c>
      <c r="K31" s="156">
        <v>30710</v>
      </c>
      <c r="L31" s="156">
        <v>32882</v>
      </c>
      <c r="M31" s="156">
        <v>31499</v>
      </c>
      <c r="N31" s="156">
        <v>30611</v>
      </c>
      <c r="O31" s="156">
        <v>32173</v>
      </c>
      <c r="P31" s="156">
        <v>33101</v>
      </c>
      <c r="Q31" s="156">
        <v>34148.999999999993</v>
      </c>
      <c r="R31" s="156">
        <v>36412</v>
      </c>
      <c r="S31" s="156">
        <v>40653.999999999993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28103</v>
      </c>
      <c r="E32" s="156">
        <v>30291.000000000004</v>
      </c>
      <c r="F32" s="156">
        <v>32470.000000000011</v>
      </c>
      <c r="G32" s="156">
        <v>34447.999999999993</v>
      </c>
      <c r="H32" s="156">
        <v>35089</v>
      </c>
      <c r="I32" s="156">
        <v>35812</v>
      </c>
      <c r="J32" s="156">
        <v>36632.999999999985</v>
      </c>
      <c r="K32" s="156">
        <v>38365</v>
      </c>
      <c r="L32" s="156">
        <v>40292</v>
      </c>
      <c r="M32" s="156">
        <v>42202.999999999993</v>
      </c>
      <c r="N32" s="156">
        <v>43404</v>
      </c>
      <c r="O32" s="156">
        <v>43433</v>
      </c>
      <c r="P32" s="156">
        <v>44155</v>
      </c>
      <c r="Q32" s="156">
        <v>44848.000000000007</v>
      </c>
      <c r="R32" s="156">
        <v>44905.000000000007</v>
      </c>
      <c r="S32" s="156">
        <v>44994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18708</v>
      </c>
      <c r="E33" s="156">
        <v>19921</v>
      </c>
      <c r="F33" s="156">
        <v>21439</v>
      </c>
      <c r="G33" s="156">
        <v>22406</v>
      </c>
      <c r="H33" s="156">
        <v>23053</v>
      </c>
      <c r="I33" s="156">
        <v>23851</v>
      </c>
      <c r="J33" s="156">
        <v>24860</v>
      </c>
      <c r="K33" s="156">
        <v>25992</v>
      </c>
      <c r="L33" s="156">
        <v>27692</v>
      </c>
      <c r="M33" s="156">
        <v>28994</v>
      </c>
      <c r="N33" s="156">
        <v>29571</v>
      </c>
      <c r="O33" s="156">
        <v>29849</v>
      </c>
      <c r="P33" s="156">
        <v>29971</v>
      </c>
      <c r="Q33" s="156">
        <v>30076</v>
      </c>
      <c r="R33" s="156">
        <v>30550</v>
      </c>
      <c r="S33" s="156">
        <v>31203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24858</v>
      </c>
      <c r="E34" s="156">
        <v>27863.000000000004</v>
      </c>
      <c r="F34" s="156">
        <v>32093</v>
      </c>
      <c r="G34" s="156">
        <v>34779.000000000007</v>
      </c>
      <c r="H34" s="156">
        <v>36349</v>
      </c>
      <c r="I34" s="156">
        <v>37762</v>
      </c>
      <c r="J34" s="156">
        <v>39785.000000000007</v>
      </c>
      <c r="K34" s="156">
        <v>41215</v>
      </c>
      <c r="L34" s="156">
        <v>44480</v>
      </c>
      <c r="M34" s="156">
        <v>48520</v>
      </c>
      <c r="N34" s="156">
        <v>50771</v>
      </c>
      <c r="O34" s="156">
        <v>52408</v>
      </c>
      <c r="P34" s="156">
        <v>54458</v>
      </c>
      <c r="Q34" s="156">
        <v>55518</v>
      </c>
      <c r="R34" s="156">
        <v>55998</v>
      </c>
      <c r="S34" s="156">
        <v>55311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4546.0000000000009</v>
      </c>
      <c r="E35" s="156">
        <v>4918.0000000000009</v>
      </c>
      <c r="F35" s="156">
        <v>5315</v>
      </c>
      <c r="G35" s="156">
        <v>5491</v>
      </c>
      <c r="H35" s="156">
        <v>5724</v>
      </c>
      <c r="I35" s="156">
        <v>5917</v>
      </c>
      <c r="J35" s="156">
        <v>6230</v>
      </c>
      <c r="K35" s="156">
        <v>6581.9999999999991</v>
      </c>
      <c r="L35" s="156">
        <v>6845</v>
      </c>
      <c r="M35" s="156">
        <v>7051.0000000000009</v>
      </c>
      <c r="N35" s="156">
        <v>7343</v>
      </c>
      <c r="O35" s="156">
        <v>7546</v>
      </c>
      <c r="P35" s="156">
        <v>7633</v>
      </c>
      <c r="Q35" s="156">
        <v>7644.0000000000009</v>
      </c>
      <c r="R35" s="156">
        <v>8010</v>
      </c>
      <c r="S35" s="156">
        <v>8418.0000000000018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4960</v>
      </c>
      <c r="E36" s="156">
        <v>5306</v>
      </c>
      <c r="F36" s="156">
        <v>5562</v>
      </c>
      <c r="G36" s="156">
        <v>5614</v>
      </c>
      <c r="H36" s="156">
        <v>5669</v>
      </c>
      <c r="I36" s="156">
        <v>5771</v>
      </c>
      <c r="J36" s="156">
        <v>5911</v>
      </c>
      <c r="K36" s="156">
        <v>6191</v>
      </c>
      <c r="L36" s="156">
        <v>6453</v>
      </c>
      <c r="M36" s="156">
        <v>6684</v>
      </c>
      <c r="N36" s="156">
        <v>6865</v>
      </c>
      <c r="O36" s="156">
        <v>7033</v>
      </c>
      <c r="P36" s="156">
        <v>7073</v>
      </c>
      <c r="Q36" s="156">
        <v>7036</v>
      </c>
      <c r="R36" s="156">
        <v>7153</v>
      </c>
      <c r="S36" s="156">
        <v>7328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70.999999999999986</v>
      </c>
      <c r="E37" s="156">
        <v>89</v>
      </c>
      <c r="F37" s="156">
        <v>111</v>
      </c>
      <c r="G37" s="156">
        <v>146.00000000000003</v>
      </c>
      <c r="H37" s="156">
        <v>196</v>
      </c>
      <c r="I37" s="156">
        <v>230</v>
      </c>
      <c r="J37" s="156">
        <v>272.00000000000006</v>
      </c>
      <c r="K37" s="156">
        <v>283</v>
      </c>
      <c r="L37" s="156">
        <v>321.99999999999994</v>
      </c>
      <c r="M37" s="156">
        <v>376</v>
      </c>
      <c r="N37" s="156">
        <v>425</v>
      </c>
      <c r="O37" s="156">
        <v>445</v>
      </c>
      <c r="P37" s="156">
        <v>486</v>
      </c>
      <c r="Q37" s="156">
        <v>482</v>
      </c>
      <c r="R37" s="156">
        <v>484</v>
      </c>
      <c r="S37" s="156">
        <v>529.00000000000011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401992</v>
      </c>
      <c r="E39" s="164">
        <f t="shared" ref="E39:S39" si="1">SUM(E18:E38)</f>
        <v>424604</v>
      </c>
      <c r="F39" s="164">
        <f t="shared" si="1"/>
        <v>441588</v>
      </c>
      <c r="G39" s="164">
        <f t="shared" si="1"/>
        <v>452900</v>
      </c>
      <c r="H39" s="164">
        <f t="shared" si="1"/>
        <v>467538.99999999994</v>
      </c>
      <c r="I39" s="164">
        <f t="shared" si="1"/>
        <v>486402.99999999994</v>
      </c>
      <c r="J39" s="164">
        <f t="shared" si="1"/>
        <v>515986.00000000006</v>
      </c>
      <c r="K39" s="164">
        <f t="shared" si="1"/>
        <v>547518</v>
      </c>
      <c r="L39" s="164">
        <f t="shared" si="1"/>
        <v>570887</v>
      </c>
      <c r="M39" s="164">
        <f t="shared" si="1"/>
        <v>553689</v>
      </c>
      <c r="N39" s="164">
        <f t="shared" si="1"/>
        <v>567757</v>
      </c>
      <c r="O39" s="164">
        <f t="shared" si="1"/>
        <v>579590</v>
      </c>
      <c r="P39" s="164">
        <f t="shared" si="1"/>
        <v>583831.99999999988</v>
      </c>
      <c r="Q39" s="164">
        <f t="shared" si="1"/>
        <v>588535</v>
      </c>
      <c r="R39" s="164">
        <f t="shared" si="1"/>
        <v>597414</v>
      </c>
      <c r="S39" s="164">
        <f t="shared" si="1"/>
        <v>614986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10549</v>
      </c>
      <c r="E41" s="152">
        <v>11041</v>
      </c>
      <c r="F41" s="152">
        <v>11492</v>
      </c>
      <c r="G41" s="152">
        <v>11700</v>
      </c>
      <c r="H41" s="152">
        <v>11870</v>
      </c>
      <c r="I41" s="152">
        <v>12179</v>
      </c>
      <c r="J41" s="152">
        <v>11189</v>
      </c>
      <c r="K41" s="152">
        <v>11629</v>
      </c>
      <c r="L41" s="152">
        <v>11136</v>
      </c>
      <c r="M41" s="152">
        <v>11664</v>
      </c>
      <c r="N41" s="152">
        <v>11507</v>
      </c>
      <c r="O41" s="152">
        <v>11843</v>
      </c>
      <c r="P41" s="152">
        <v>12819</v>
      </c>
      <c r="Q41" s="152">
        <v>13188</v>
      </c>
      <c r="R41" s="152">
        <v>13842</v>
      </c>
      <c r="S41" s="152">
        <v>14136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1257</v>
      </c>
      <c r="E42" s="156">
        <v>1198</v>
      </c>
      <c r="F42" s="156">
        <v>1189</v>
      </c>
      <c r="G42" s="156">
        <v>1167.0000000000002</v>
      </c>
      <c r="H42" s="156">
        <v>1020</v>
      </c>
      <c r="I42" s="156">
        <v>1031.0000000000002</v>
      </c>
      <c r="J42" s="156">
        <v>1051.9999999999998</v>
      </c>
      <c r="K42" s="156">
        <v>1143</v>
      </c>
      <c r="L42" s="156">
        <v>1116</v>
      </c>
      <c r="M42" s="156">
        <v>1004</v>
      </c>
      <c r="N42" s="156">
        <v>1033</v>
      </c>
      <c r="O42" s="156">
        <v>1125</v>
      </c>
      <c r="P42" s="156">
        <v>1077</v>
      </c>
      <c r="Q42" s="156">
        <v>1091.9999999999998</v>
      </c>
      <c r="R42" s="156">
        <v>1104.0000000000002</v>
      </c>
      <c r="S42" s="156">
        <v>1112.0000000000002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5051</v>
      </c>
      <c r="E43" s="156">
        <v>5304</v>
      </c>
      <c r="F43" s="156">
        <v>5039</v>
      </c>
      <c r="G43" s="156">
        <v>4876</v>
      </c>
      <c r="H43" s="156">
        <v>4941</v>
      </c>
      <c r="I43" s="156">
        <v>4996</v>
      </c>
      <c r="J43" s="156">
        <v>4999</v>
      </c>
      <c r="K43" s="156">
        <v>5271</v>
      </c>
      <c r="L43" s="156">
        <v>5178.9999999999991</v>
      </c>
      <c r="M43" s="156">
        <v>4790.0000000000009</v>
      </c>
      <c r="N43" s="156">
        <v>4416</v>
      </c>
      <c r="O43" s="156">
        <v>4378.0000000000009</v>
      </c>
      <c r="P43" s="156">
        <v>4037</v>
      </c>
      <c r="Q43" s="156">
        <v>3746</v>
      </c>
      <c r="R43" s="156">
        <v>3741</v>
      </c>
      <c r="S43" s="156">
        <v>3762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813</v>
      </c>
      <c r="E44" s="156">
        <v>1354</v>
      </c>
      <c r="F44" s="156">
        <v>984</v>
      </c>
      <c r="G44" s="156">
        <v>1289.0000000000002</v>
      </c>
      <c r="H44" s="156">
        <v>1663</v>
      </c>
      <c r="I44" s="156">
        <v>2297.9999999999995</v>
      </c>
      <c r="J44" s="156">
        <v>1877</v>
      </c>
      <c r="K44" s="156">
        <v>2001.0000000000002</v>
      </c>
      <c r="L44" s="156">
        <v>2347.9999999999995</v>
      </c>
      <c r="M44" s="156">
        <v>1358</v>
      </c>
      <c r="N44" s="156">
        <v>670</v>
      </c>
      <c r="O44" s="156">
        <v>982</v>
      </c>
      <c r="P44" s="156">
        <v>1044.0000000000002</v>
      </c>
      <c r="Q44" s="156">
        <v>672</v>
      </c>
      <c r="R44" s="156">
        <v>-299</v>
      </c>
      <c r="S44" s="156">
        <v>1409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6557</v>
      </c>
      <c r="E45" s="156">
        <v>7144</v>
      </c>
      <c r="F45" s="156">
        <v>7784.9999999999991</v>
      </c>
      <c r="G45" s="156">
        <v>8021</v>
      </c>
      <c r="H45" s="156">
        <v>8833</v>
      </c>
      <c r="I45" s="156">
        <v>9157</v>
      </c>
      <c r="J45" s="156">
        <v>10050.999999999998</v>
      </c>
      <c r="K45" s="156">
        <v>10527</v>
      </c>
      <c r="L45" s="156">
        <v>9918</v>
      </c>
      <c r="M45" s="156">
        <v>7438</v>
      </c>
      <c r="N45" s="156">
        <v>8293</v>
      </c>
      <c r="O45" s="156">
        <v>8963</v>
      </c>
      <c r="P45" s="156">
        <v>8734</v>
      </c>
      <c r="Q45" s="156">
        <v>8120</v>
      </c>
      <c r="R45" s="156">
        <v>8082</v>
      </c>
      <c r="S45" s="156">
        <v>9407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2474</v>
      </c>
      <c r="E46" s="156">
        <v>2764</v>
      </c>
      <c r="F46" s="156">
        <v>3187</v>
      </c>
      <c r="G46" s="156">
        <v>2914</v>
      </c>
      <c r="H46" s="156">
        <v>2758</v>
      </c>
      <c r="I46" s="156">
        <v>2518</v>
      </c>
      <c r="J46" s="156">
        <v>2438</v>
      </c>
      <c r="K46" s="156">
        <v>2710</v>
      </c>
      <c r="L46" s="156">
        <v>2758</v>
      </c>
      <c r="M46" s="156">
        <v>2855</v>
      </c>
      <c r="N46" s="156">
        <v>2758</v>
      </c>
      <c r="O46" s="156">
        <v>2670</v>
      </c>
      <c r="P46" s="156">
        <v>2939</v>
      </c>
      <c r="Q46" s="156">
        <v>1627</v>
      </c>
      <c r="R46" s="156">
        <v>1526</v>
      </c>
      <c r="S46" s="156">
        <v>1826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4035</v>
      </c>
      <c r="E47" s="156">
        <v>4128.0000000000009</v>
      </c>
      <c r="F47" s="156">
        <v>4188.0000000000009</v>
      </c>
      <c r="G47" s="156">
        <v>4023</v>
      </c>
      <c r="H47" s="156">
        <v>3986</v>
      </c>
      <c r="I47" s="156">
        <v>4031</v>
      </c>
      <c r="J47" s="156">
        <v>4348</v>
      </c>
      <c r="K47" s="156">
        <v>4768</v>
      </c>
      <c r="L47" s="156">
        <v>4733</v>
      </c>
      <c r="M47" s="156">
        <v>4662</v>
      </c>
      <c r="N47" s="156">
        <v>4229</v>
      </c>
      <c r="O47" s="156">
        <v>4431.9999999999991</v>
      </c>
      <c r="P47" s="156">
        <v>4230</v>
      </c>
      <c r="Q47" s="156">
        <v>4222.0000000000009</v>
      </c>
      <c r="R47" s="156">
        <v>4436</v>
      </c>
      <c r="S47" s="156">
        <v>4458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7125.0000000000009</v>
      </c>
      <c r="E48" s="156">
        <v>6796</v>
      </c>
      <c r="F48" s="156">
        <v>6678</v>
      </c>
      <c r="G48" s="156">
        <v>6751</v>
      </c>
      <c r="H48" s="156">
        <v>7484</v>
      </c>
      <c r="I48" s="156">
        <v>7952</v>
      </c>
      <c r="J48" s="156">
        <v>8375.0000000000018</v>
      </c>
      <c r="K48" s="156">
        <v>8944.9999999999982</v>
      </c>
      <c r="L48" s="156">
        <v>8839</v>
      </c>
      <c r="M48" s="156">
        <v>7401</v>
      </c>
      <c r="N48" s="156">
        <v>7854</v>
      </c>
      <c r="O48" s="156">
        <v>8146</v>
      </c>
      <c r="P48" s="156">
        <v>8036</v>
      </c>
      <c r="Q48" s="156">
        <v>7829</v>
      </c>
      <c r="R48" s="156">
        <v>8466.9999999999982</v>
      </c>
      <c r="S48" s="156">
        <v>8518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5204</v>
      </c>
      <c r="E49" s="156">
        <v>4754</v>
      </c>
      <c r="F49" s="156">
        <v>3761.9999999999995</v>
      </c>
      <c r="G49" s="156">
        <v>3273</v>
      </c>
      <c r="H49" s="156">
        <v>3511</v>
      </c>
      <c r="I49" s="156">
        <v>4884.0000000000009</v>
      </c>
      <c r="J49" s="156">
        <v>5193.9999999999991</v>
      </c>
      <c r="K49" s="156">
        <v>5391</v>
      </c>
      <c r="L49" s="156">
        <v>4675</v>
      </c>
      <c r="M49" s="156">
        <v>4401.0000000000009</v>
      </c>
      <c r="N49" s="156">
        <v>4453</v>
      </c>
      <c r="O49" s="156">
        <v>4087</v>
      </c>
      <c r="P49" s="156">
        <v>3899</v>
      </c>
      <c r="Q49" s="156">
        <v>3846</v>
      </c>
      <c r="R49" s="156">
        <v>3846</v>
      </c>
      <c r="S49" s="156">
        <v>4319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3164</v>
      </c>
      <c r="E50" s="156">
        <v>2940</v>
      </c>
      <c r="F50" s="156">
        <v>2428</v>
      </c>
      <c r="G50" s="156">
        <v>2446</v>
      </c>
      <c r="H50" s="156">
        <v>2336</v>
      </c>
      <c r="I50" s="156">
        <v>2058</v>
      </c>
      <c r="J50" s="156">
        <v>2350</v>
      </c>
      <c r="K50" s="156">
        <v>2619</v>
      </c>
      <c r="L50" s="156">
        <v>2762</v>
      </c>
      <c r="M50" s="156">
        <v>2081</v>
      </c>
      <c r="N50" s="156">
        <v>2001</v>
      </c>
      <c r="O50" s="156">
        <v>2279</v>
      </c>
      <c r="P50" s="156">
        <v>2202</v>
      </c>
      <c r="Q50" s="156">
        <v>2155</v>
      </c>
      <c r="R50" s="156">
        <v>2069</v>
      </c>
      <c r="S50" s="156">
        <v>2196.9999999999995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4778</v>
      </c>
      <c r="E51" s="156">
        <v>4754.9999999999991</v>
      </c>
      <c r="F51" s="156">
        <v>4785</v>
      </c>
      <c r="G51" s="156">
        <v>5027</v>
      </c>
      <c r="H51" s="156">
        <v>5781</v>
      </c>
      <c r="I51" s="156">
        <v>5873</v>
      </c>
      <c r="J51" s="156">
        <v>6690</v>
      </c>
      <c r="K51" s="156">
        <v>7285</v>
      </c>
      <c r="L51" s="156">
        <v>7264</v>
      </c>
      <c r="M51" s="156">
        <v>6057</v>
      </c>
      <c r="N51" s="156">
        <v>7837</v>
      </c>
      <c r="O51" s="156">
        <v>8804</v>
      </c>
      <c r="P51" s="156">
        <v>7894</v>
      </c>
      <c r="Q51" s="156">
        <v>8155</v>
      </c>
      <c r="R51" s="156">
        <v>8854.9999999999982</v>
      </c>
      <c r="S51" s="156">
        <v>8821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3103</v>
      </c>
      <c r="E52" s="156">
        <v>3522.0000000000005</v>
      </c>
      <c r="F52" s="156">
        <v>3538</v>
      </c>
      <c r="G52" s="156">
        <v>3550</v>
      </c>
      <c r="H52" s="156">
        <v>3763.0000000000005</v>
      </c>
      <c r="I52" s="156">
        <v>3646</v>
      </c>
      <c r="J52" s="156">
        <v>3678</v>
      </c>
      <c r="K52" s="156">
        <v>4352</v>
      </c>
      <c r="L52" s="156">
        <v>4603.9999999999991</v>
      </c>
      <c r="M52" s="156">
        <v>3145</v>
      </c>
      <c r="N52" s="156">
        <v>3720</v>
      </c>
      <c r="O52" s="156">
        <v>3765</v>
      </c>
      <c r="P52" s="156">
        <v>3410</v>
      </c>
      <c r="Q52" s="156">
        <v>3597</v>
      </c>
      <c r="R52" s="156">
        <v>3742</v>
      </c>
      <c r="S52" s="156">
        <v>4325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7198.0000000000346</v>
      </c>
      <c r="E53" s="156">
        <v>7527.9999999999791</v>
      </c>
      <c r="F53" s="156">
        <v>7663.9999999999964</v>
      </c>
      <c r="G53" s="156">
        <v>7614.0000000000045</v>
      </c>
      <c r="H53" s="156">
        <v>7608.9999999999336</v>
      </c>
      <c r="I53" s="156">
        <v>7856.99999999993</v>
      </c>
      <c r="J53" s="156">
        <v>8017.0000000000464</v>
      </c>
      <c r="K53" s="156">
        <v>8224.9999999999818</v>
      </c>
      <c r="L53" s="156">
        <v>8567.0000000000018</v>
      </c>
      <c r="M53" s="156">
        <v>8148.99999999995</v>
      </c>
      <c r="N53" s="156">
        <v>8253</v>
      </c>
      <c r="O53" s="156">
        <v>8505.0000000000655</v>
      </c>
      <c r="P53" s="156">
        <v>8752.9999999998981</v>
      </c>
      <c r="Q53" s="156">
        <v>8426.9999999999654</v>
      </c>
      <c r="R53" s="156">
        <v>8592.9999999999982</v>
      </c>
      <c r="S53" s="156">
        <v>8819.9999999999727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61308.000000000036</v>
      </c>
      <c r="E54" s="164">
        <f t="shared" ref="E54:S54" si="2">SUM(E41:E53)</f>
        <v>63227.999999999978</v>
      </c>
      <c r="F54" s="164">
        <f t="shared" si="2"/>
        <v>62719</v>
      </c>
      <c r="G54" s="164">
        <f t="shared" si="2"/>
        <v>62651.000000000007</v>
      </c>
      <c r="H54" s="164">
        <f t="shared" si="2"/>
        <v>65554.999999999927</v>
      </c>
      <c r="I54" s="164">
        <f t="shared" si="2"/>
        <v>68479.999999999927</v>
      </c>
      <c r="J54" s="164">
        <f t="shared" si="2"/>
        <v>70258.000000000044</v>
      </c>
      <c r="K54" s="164">
        <f t="shared" si="2"/>
        <v>74865.999999999985</v>
      </c>
      <c r="L54" s="164">
        <f t="shared" si="2"/>
        <v>73899</v>
      </c>
      <c r="M54" s="164">
        <f t="shared" si="2"/>
        <v>65004.999999999949</v>
      </c>
      <c r="N54" s="164">
        <f t="shared" si="2"/>
        <v>67024</v>
      </c>
      <c r="O54" s="164">
        <f t="shared" si="2"/>
        <v>69979.000000000058</v>
      </c>
      <c r="P54" s="164">
        <f t="shared" si="2"/>
        <v>69073.999999999898</v>
      </c>
      <c r="Q54" s="164">
        <f t="shared" si="2"/>
        <v>66675.999999999971</v>
      </c>
      <c r="R54" s="164">
        <f t="shared" si="2"/>
        <v>68004</v>
      </c>
      <c r="S54" s="164">
        <f t="shared" si="2"/>
        <v>73109.999999999971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10549</v>
      </c>
      <c r="E56" s="152">
        <v>11041</v>
      </c>
      <c r="F56" s="152">
        <v>11492</v>
      </c>
      <c r="G56" s="152">
        <v>11700</v>
      </c>
      <c r="H56" s="152">
        <v>11870</v>
      </c>
      <c r="I56" s="152">
        <v>12179</v>
      </c>
      <c r="J56" s="152">
        <v>11189</v>
      </c>
      <c r="K56" s="152">
        <v>11629</v>
      </c>
      <c r="L56" s="152">
        <v>11136</v>
      </c>
      <c r="M56" s="152">
        <v>11664</v>
      </c>
      <c r="N56" s="152">
        <v>11507</v>
      </c>
      <c r="O56" s="152">
        <v>11843</v>
      </c>
      <c r="P56" s="152">
        <v>12819</v>
      </c>
      <c r="Q56" s="152">
        <v>13188</v>
      </c>
      <c r="R56" s="152">
        <v>13842</v>
      </c>
      <c r="S56" s="152">
        <v>14136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1257</v>
      </c>
      <c r="E57" s="156">
        <v>1198</v>
      </c>
      <c r="F57" s="156">
        <v>1189</v>
      </c>
      <c r="G57" s="156">
        <v>1167.0000000000002</v>
      </c>
      <c r="H57" s="156">
        <v>1020</v>
      </c>
      <c r="I57" s="156">
        <v>1031.0000000000002</v>
      </c>
      <c r="J57" s="156">
        <v>1051.9999999999998</v>
      </c>
      <c r="K57" s="156">
        <v>1143</v>
      </c>
      <c r="L57" s="156">
        <v>1116</v>
      </c>
      <c r="M57" s="156">
        <v>1004</v>
      </c>
      <c r="N57" s="156">
        <v>1033</v>
      </c>
      <c r="O57" s="156">
        <v>1125</v>
      </c>
      <c r="P57" s="156">
        <v>1077</v>
      </c>
      <c r="Q57" s="156">
        <v>1091.9999999999998</v>
      </c>
      <c r="R57" s="156">
        <v>1104.0000000000002</v>
      </c>
      <c r="S57" s="156">
        <v>1112.0000000000002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960.00000000000011</v>
      </c>
      <c r="E58" s="156">
        <v>1080</v>
      </c>
      <c r="F58" s="156">
        <v>919.99999999999989</v>
      </c>
      <c r="G58" s="156">
        <v>988</v>
      </c>
      <c r="H58" s="156">
        <v>990.99999999999989</v>
      </c>
      <c r="I58" s="156">
        <v>981</v>
      </c>
      <c r="J58" s="156">
        <v>989</v>
      </c>
      <c r="K58" s="156">
        <v>1060</v>
      </c>
      <c r="L58" s="156">
        <v>1126</v>
      </c>
      <c r="M58" s="156">
        <v>1001</v>
      </c>
      <c r="N58" s="156">
        <v>878</v>
      </c>
      <c r="O58" s="156">
        <v>942</v>
      </c>
      <c r="P58" s="156">
        <v>863</v>
      </c>
      <c r="Q58" s="156">
        <v>766</v>
      </c>
      <c r="R58" s="156">
        <v>821</v>
      </c>
      <c r="S58" s="156">
        <v>923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1451</v>
      </c>
      <c r="E59" s="156">
        <v>1588</v>
      </c>
      <c r="F59" s="156">
        <v>1647</v>
      </c>
      <c r="G59" s="156">
        <v>1616</v>
      </c>
      <c r="H59" s="156">
        <v>1672</v>
      </c>
      <c r="I59" s="156">
        <v>1622</v>
      </c>
      <c r="J59" s="156">
        <v>1700</v>
      </c>
      <c r="K59" s="156">
        <v>1818</v>
      </c>
      <c r="L59" s="156">
        <v>1710</v>
      </c>
      <c r="M59" s="156">
        <v>1562</v>
      </c>
      <c r="N59" s="156">
        <v>1580</v>
      </c>
      <c r="O59" s="156">
        <v>1586</v>
      </c>
      <c r="P59" s="156">
        <v>1477</v>
      </c>
      <c r="Q59" s="156">
        <v>1421</v>
      </c>
      <c r="R59" s="156">
        <v>1524</v>
      </c>
      <c r="S59" s="156">
        <v>1526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2640</v>
      </c>
      <c r="E60" s="156">
        <v>2635.9999999999995</v>
      </c>
      <c r="F60" s="156">
        <v>2472.0000000000005</v>
      </c>
      <c r="G60" s="156">
        <v>2272</v>
      </c>
      <c r="H60" s="156">
        <v>2278</v>
      </c>
      <c r="I60" s="156">
        <v>2393</v>
      </c>
      <c r="J60" s="156">
        <v>2309.9999999999995</v>
      </c>
      <c r="K60" s="156">
        <v>2393</v>
      </c>
      <c r="L60" s="156">
        <v>2342.9999999999991</v>
      </c>
      <c r="M60" s="156">
        <v>2227</v>
      </c>
      <c r="N60" s="156">
        <v>1958</v>
      </c>
      <c r="O60" s="156">
        <v>1850.0000000000002</v>
      </c>
      <c r="P60" s="156">
        <v>1696.9999999999998</v>
      </c>
      <c r="Q60" s="156">
        <v>1558.9999999999998</v>
      </c>
      <c r="R60" s="156">
        <v>1396</v>
      </c>
      <c r="S60" s="156">
        <v>1313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813</v>
      </c>
      <c r="E61" s="156">
        <v>1354</v>
      </c>
      <c r="F61" s="156">
        <v>984</v>
      </c>
      <c r="G61" s="156">
        <v>1289.0000000000002</v>
      </c>
      <c r="H61" s="156">
        <v>1663</v>
      </c>
      <c r="I61" s="156">
        <v>2297.9999999999995</v>
      </c>
      <c r="J61" s="156">
        <v>1877</v>
      </c>
      <c r="K61" s="156">
        <v>2001.0000000000002</v>
      </c>
      <c r="L61" s="156">
        <v>2347.9999999999995</v>
      </c>
      <c r="M61" s="156">
        <v>1358</v>
      </c>
      <c r="N61" s="156">
        <v>670</v>
      </c>
      <c r="O61" s="156">
        <v>982</v>
      </c>
      <c r="P61" s="156">
        <v>1044.0000000000002</v>
      </c>
      <c r="Q61" s="156">
        <v>672</v>
      </c>
      <c r="R61" s="156">
        <v>-299</v>
      </c>
      <c r="S61" s="156">
        <v>1409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6557</v>
      </c>
      <c r="E62" s="156">
        <v>7144</v>
      </c>
      <c r="F62" s="156">
        <v>7784.9999999999991</v>
      </c>
      <c r="G62" s="156">
        <v>8021</v>
      </c>
      <c r="H62" s="156">
        <v>8833</v>
      </c>
      <c r="I62" s="156">
        <v>9157</v>
      </c>
      <c r="J62" s="156">
        <v>10050.999999999998</v>
      </c>
      <c r="K62" s="156">
        <v>10527</v>
      </c>
      <c r="L62" s="156">
        <v>9918</v>
      </c>
      <c r="M62" s="156">
        <v>7438</v>
      </c>
      <c r="N62" s="156">
        <v>8293</v>
      </c>
      <c r="O62" s="156">
        <v>8963</v>
      </c>
      <c r="P62" s="156">
        <v>8734</v>
      </c>
      <c r="Q62" s="156">
        <v>8120</v>
      </c>
      <c r="R62" s="156">
        <v>8082</v>
      </c>
      <c r="S62" s="156">
        <v>9407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2474</v>
      </c>
      <c r="E63" s="156">
        <v>2764</v>
      </c>
      <c r="F63" s="156">
        <v>3187</v>
      </c>
      <c r="G63" s="156">
        <v>2914</v>
      </c>
      <c r="H63" s="156">
        <v>2758</v>
      </c>
      <c r="I63" s="156">
        <v>2518</v>
      </c>
      <c r="J63" s="156">
        <v>2438</v>
      </c>
      <c r="K63" s="156">
        <v>2710</v>
      </c>
      <c r="L63" s="156">
        <v>2758</v>
      </c>
      <c r="M63" s="156">
        <v>2855</v>
      </c>
      <c r="N63" s="156">
        <v>2758</v>
      </c>
      <c r="O63" s="156">
        <v>2670</v>
      </c>
      <c r="P63" s="156">
        <v>2939</v>
      </c>
      <c r="Q63" s="156">
        <v>1627</v>
      </c>
      <c r="R63" s="156">
        <v>1526</v>
      </c>
      <c r="S63" s="156">
        <v>1826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2147</v>
      </c>
      <c r="E64" s="156">
        <v>2210</v>
      </c>
      <c r="F64" s="156">
        <v>2312</v>
      </c>
      <c r="G64" s="156">
        <v>2301</v>
      </c>
      <c r="H64" s="156">
        <v>2250</v>
      </c>
      <c r="I64" s="156">
        <v>2319</v>
      </c>
      <c r="J64" s="156">
        <v>2425</v>
      </c>
      <c r="K64" s="156">
        <v>2592</v>
      </c>
      <c r="L64" s="156">
        <v>2530.9999999999995</v>
      </c>
      <c r="M64" s="156">
        <v>2542</v>
      </c>
      <c r="N64" s="156">
        <v>2362</v>
      </c>
      <c r="O64" s="156">
        <v>2449</v>
      </c>
      <c r="P64" s="156">
        <v>2468</v>
      </c>
      <c r="Q64" s="156">
        <v>2510</v>
      </c>
      <c r="R64" s="156">
        <v>2767</v>
      </c>
      <c r="S64" s="156">
        <v>2755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1888</v>
      </c>
      <c r="E65" s="156">
        <v>1918.0000000000002</v>
      </c>
      <c r="F65" s="156">
        <v>1876.0000000000002</v>
      </c>
      <c r="G65" s="156">
        <v>1722.0000000000002</v>
      </c>
      <c r="H65" s="156">
        <v>1736</v>
      </c>
      <c r="I65" s="156">
        <v>1712</v>
      </c>
      <c r="J65" s="156">
        <v>1923.0000000000002</v>
      </c>
      <c r="K65" s="156">
        <v>2176</v>
      </c>
      <c r="L65" s="156">
        <v>2202</v>
      </c>
      <c r="M65" s="156">
        <v>2119.9999999999995</v>
      </c>
      <c r="N65" s="156">
        <v>1867</v>
      </c>
      <c r="O65" s="156">
        <v>1982.9999999999998</v>
      </c>
      <c r="P65" s="156">
        <v>1762</v>
      </c>
      <c r="Q65" s="156">
        <v>1712.0000000000002</v>
      </c>
      <c r="R65" s="156">
        <v>1669</v>
      </c>
      <c r="S65" s="156">
        <v>1702.9999999999998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1959</v>
      </c>
      <c r="E66" s="156">
        <v>1617</v>
      </c>
      <c r="F66" s="156">
        <v>1671</v>
      </c>
      <c r="G66" s="156">
        <v>1853</v>
      </c>
      <c r="H66" s="156">
        <v>2460.0000000000005</v>
      </c>
      <c r="I66" s="156">
        <v>2654</v>
      </c>
      <c r="J66" s="156">
        <v>2884</v>
      </c>
      <c r="K66" s="156">
        <v>3016</v>
      </c>
      <c r="L66" s="156">
        <v>2582</v>
      </c>
      <c r="M66" s="156">
        <v>1633</v>
      </c>
      <c r="N66" s="156">
        <v>1888</v>
      </c>
      <c r="O66" s="156">
        <v>1774</v>
      </c>
      <c r="P66" s="156">
        <v>1734</v>
      </c>
      <c r="Q66" s="156">
        <v>1707</v>
      </c>
      <c r="R66" s="156">
        <v>2000</v>
      </c>
      <c r="S66" s="156">
        <v>1792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5166.0000000000009</v>
      </c>
      <c r="E67" s="156">
        <v>5179</v>
      </c>
      <c r="F67" s="156">
        <v>5007</v>
      </c>
      <c r="G67" s="156">
        <v>4898</v>
      </c>
      <c r="H67" s="156">
        <v>5023.9999999999991</v>
      </c>
      <c r="I67" s="156">
        <v>5298</v>
      </c>
      <c r="J67" s="156">
        <v>5491.0000000000009</v>
      </c>
      <c r="K67" s="156">
        <v>5929</v>
      </c>
      <c r="L67" s="156">
        <v>6257</v>
      </c>
      <c r="M67" s="156">
        <v>5768</v>
      </c>
      <c r="N67" s="156">
        <v>5966</v>
      </c>
      <c r="O67" s="156">
        <v>6372</v>
      </c>
      <c r="P67" s="156">
        <v>6302</v>
      </c>
      <c r="Q67" s="156">
        <v>6122</v>
      </c>
      <c r="R67" s="156">
        <v>6466.9999999999991</v>
      </c>
      <c r="S67" s="156">
        <v>6726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5204</v>
      </c>
      <c r="E68" s="156">
        <v>4754</v>
      </c>
      <c r="F68" s="156">
        <v>3761.9999999999995</v>
      </c>
      <c r="G68" s="156">
        <v>3273</v>
      </c>
      <c r="H68" s="156">
        <v>3511</v>
      </c>
      <c r="I68" s="156">
        <v>4884.0000000000009</v>
      </c>
      <c r="J68" s="156">
        <v>5193.9999999999991</v>
      </c>
      <c r="K68" s="156">
        <v>5391</v>
      </c>
      <c r="L68" s="156">
        <v>4675</v>
      </c>
      <c r="M68" s="156">
        <v>4401.0000000000009</v>
      </c>
      <c r="N68" s="156">
        <v>4453</v>
      </c>
      <c r="O68" s="156">
        <v>4087</v>
      </c>
      <c r="P68" s="156">
        <v>3899</v>
      </c>
      <c r="Q68" s="156">
        <v>3846</v>
      </c>
      <c r="R68" s="156">
        <v>3846</v>
      </c>
      <c r="S68" s="156">
        <v>4319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3164</v>
      </c>
      <c r="E69" s="156">
        <v>2940</v>
      </c>
      <c r="F69" s="156">
        <v>2428</v>
      </c>
      <c r="G69" s="156">
        <v>2446</v>
      </c>
      <c r="H69" s="156">
        <v>2336</v>
      </c>
      <c r="I69" s="156">
        <v>2058</v>
      </c>
      <c r="J69" s="156">
        <v>2350</v>
      </c>
      <c r="K69" s="156">
        <v>2619</v>
      </c>
      <c r="L69" s="156">
        <v>2762</v>
      </c>
      <c r="M69" s="156">
        <v>2081</v>
      </c>
      <c r="N69" s="156">
        <v>2001</v>
      </c>
      <c r="O69" s="156">
        <v>2279</v>
      </c>
      <c r="P69" s="156">
        <v>2202</v>
      </c>
      <c r="Q69" s="156">
        <v>2155</v>
      </c>
      <c r="R69" s="156">
        <v>2069</v>
      </c>
      <c r="S69" s="156">
        <v>2196.9999999999995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4778</v>
      </c>
      <c r="E70" s="156">
        <v>4754.9999999999991</v>
      </c>
      <c r="F70" s="156">
        <v>4785</v>
      </c>
      <c r="G70" s="156">
        <v>5027</v>
      </c>
      <c r="H70" s="156">
        <v>5781</v>
      </c>
      <c r="I70" s="156">
        <v>5873</v>
      </c>
      <c r="J70" s="156">
        <v>6690</v>
      </c>
      <c r="K70" s="156">
        <v>7285</v>
      </c>
      <c r="L70" s="156">
        <v>7264</v>
      </c>
      <c r="M70" s="156">
        <v>6057</v>
      </c>
      <c r="N70" s="156">
        <v>7837</v>
      </c>
      <c r="O70" s="156">
        <v>8804</v>
      </c>
      <c r="P70" s="156">
        <v>7894</v>
      </c>
      <c r="Q70" s="156">
        <v>8155</v>
      </c>
      <c r="R70" s="156">
        <v>8854.9999999999982</v>
      </c>
      <c r="S70" s="156">
        <v>8821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2194</v>
      </c>
      <c r="E71" s="156">
        <v>2046</v>
      </c>
      <c r="F71" s="156">
        <v>2000</v>
      </c>
      <c r="G71" s="156">
        <v>2077</v>
      </c>
      <c r="H71" s="156">
        <v>2239</v>
      </c>
      <c r="I71" s="156">
        <v>2099.0000000000005</v>
      </c>
      <c r="J71" s="156">
        <v>2183</v>
      </c>
      <c r="K71" s="156">
        <v>2427</v>
      </c>
      <c r="L71" s="156">
        <v>2507</v>
      </c>
      <c r="M71" s="156">
        <v>1185.0000000000002</v>
      </c>
      <c r="N71" s="156">
        <v>1784</v>
      </c>
      <c r="O71" s="156">
        <v>2147.9999999999995</v>
      </c>
      <c r="P71" s="156">
        <v>1814</v>
      </c>
      <c r="Q71" s="156">
        <v>1816</v>
      </c>
      <c r="R71" s="156">
        <v>1901</v>
      </c>
      <c r="S71" s="156">
        <v>2489.9999999999995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909</v>
      </c>
      <c r="E72" s="156">
        <v>1476.0000000000007</v>
      </c>
      <c r="F72" s="156">
        <v>1538.0000000000002</v>
      </c>
      <c r="G72" s="156">
        <v>1473</v>
      </c>
      <c r="H72" s="156">
        <v>1524.0000000000007</v>
      </c>
      <c r="I72" s="156">
        <v>1547</v>
      </c>
      <c r="J72" s="156">
        <v>1494.9999999999998</v>
      </c>
      <c r="K72" s="156">
        <v>1924.9999999999998</v>
      </c>
      <c r="L72" s="156">
        <v>2096.9999999999995</v>
      </c>
      <c r="M72" s="156">
        <v>1959.9999999999998</v>
      </c>
      <c r="N72" s="156">
        <v>1936</v>
      </c>
      <c r="O72" s="156">
        <v>1617</v>
      </c>
      <c r="P72" s="156">
        <v>1595.9999999999998</v>
      </c>
      <c r="Q72" s="156">
        <v>1781</v>
      </c>
      <c r="R72" s="156">
        <v>1841.0000000000002</v>
      </c>
      <c r="S72" s="156">
        <v>1835.0000000000002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5129.0000000000009</v>
      </c>
      <c r="E73" s="156">
        <v>5214</v>
      </c>
      <c r="F73" s="156">
        <v>5275</v>
      </c>
      <c r="G73" s="156">
        <v>5304</v>
      </c>
      <c r="H73" s="156">
        <v>5299</v>
      </c>
      <c r="I73" s="156">
        <v>5407</v>
      </c>
      <c r="J73" s="156">
        <v>5496</v>
      </c>
      <c r="K73" s="156">
        <v>5632</v>
      </c>
      <c r="L73" s="156">
        <v>5838</v>
      </c>
      <c r="M73" s="156">
        <v>5558</v>
      </c>
      <c r="N73" s="156">
        <v>5513</v>
      </c>
      <c r="O73" s="156">
        <v>5457</v>
      </c>
      <c r="P73" s="156">
        <v>5476</v>
      </c>
      <c r="Q73" s="156">
        <v>5278</v>
      </c>
      <c r="R73" s="156">
        <v>5325</v>
      </c>
      <c r="S73" s="156">
        <v>5390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2069.000000000035</v>
      </c>
      <c r="E74" s="156">
        <v>2313.9999999999786</v>
      </c>
      <c r="F74" s="156">
        <v>2388.9999999999973</v>
      </c>
      <c r="G74" s="156">
        <v>2310.000000000005</v>
      </c>
      <c r="H74" s="156">
        <v>2309.9999999999336</v>
      </c>
      <c r="I74" s="156">
        <v>2449.9999999999304</v>
      </c>
      <c r="J74" s="156">
        <v>2521.0000000000464</v>
      </c>
      <c r="K74" s="156">
        <v>2592.9999999999827</v>
      </c>
      <c r="L74" s="156">
        <v>2729.0000000000023</v>
      </c>
      <c r="M74" s="156">
        <v>2590.9999999999495</v>
      </c>
      <c r="N74" s="156">
        <v>2740</v>
      </c>
      <c r="O74" s="156">
        <v>3048.000000000065</v>
      </c>
      <c r="P74" s="156">
        <v>3276.9999999998977</v>
      </c>
      <c r="Q74" s="156">
        <v>3148.9999999999663</v>
      </c>
      <c r="R74" s="156">
        <v>3267.9999999999986</v>
      </c>
      <c r="S74" s="156">
        <v>3429.9999999999723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61308.000000000036</v>
      </c>
      <c r="E75" s="164">
        <f t="shared" ref="E75:S75" si="3">SUM(E56:E74)</f>
        <v>63227.999999999978</v>
      </c>
      <c r="F75" s="164">
        <f t="shared" si="3"/>
        <v>62719</v>
      </c>
      <c r="G75" s="164">
        <f t="shared" si="3"/>
        <v>62651.000000000007</v>
      </c>
      <c r="H75" s="164">
        <f t="shared" si="3"/>
        <v>65554.999999999927</v>
      </c>
      <c r="I75" s="164">
        <f t="shared" si="3"/>
        <v>68479.999999999927</v>
      </c>
      <c r="J75" s="164">
        <f t="shared" si="3"/>
        <v>70258.000000000044</v>
      </c>
      <c r="K75" s="164">
        <f t="shared" si="3"/>
        <v>74865.999999999985</v>
      </c>
      <c r="L75" s="164">
        <f t="shared" si="3"/>
        <v>73899</v>
      </c>
      <c r="M75" s="164">
        <f t="shared" si="3"/>
        <v>65004.999999999949</v>
      </c>
      <c r="N75" s="164">
        <f t="shared" si="3"/>
        <v>67024</v>
      </c>
      <c r="O75" s="164">
        <f t="shared" si="3"/>
        <v>69979.000000000058</v>
      </c>
      <c r="P75" s="164">
        <f t="shared" si="3"/>
        <v>69073.999999999898</v>
      </c>
      <c r="Q75" s="164">
        <f t="shared" si="3"/>
        <v>66675.999999999971</v>
      </c>
      <c r="R75" s="164">
        <f t="shared" si="3"/>
        <v>68004</v>
      </c>
      <c r="S75" s="164">
        <f t="shared" si="3"/>
        <v>73109.999999999971</v>
      </c>
    </row>
  </sheetData>
  <mergeCells count="4">
    <mergeCell ref="A6:A16"/>
    <mergeCell ref="A18:A39"/>
    <mergeCell ref="A41:A54"/>
    <mergeCell ref="A56:A75"/>
  </mergeCells>
  <pageMargins left="0.75" right="0.75" top="1" bottom="1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S75"/>
  <sheetViews>
    <sheetView showGridLines="0" zoomScale="110" zoomScaleNormal="110" workbookViewId="0">
      <pane xSplit="3" ySplit="1" topLeftCell="D2" activePane="bottomRight" state="frozen"/>
      <selection activeCell="D2" sqref="D2"/>
      <selection pane="topRight" activeCell="D2" sqref="D2"/>
      <selection pane="bottomLeft" activeCell="D2" sqref="D2"/>
      <selection pane="bottomRight" activeCell="D2" sqref="D2"/>
    </sheetView>
  </sheetViews>
  <sheetFormatPr defaultRowHeight="11.25" x14ac:dyDescent="0.2"/>
  <cols>
    <col min="1" max="1" width="3.28515625" style="147" customWidth="1" collapsed="1"/>
    <col min="2" max="2" width="9.28515625" style="147" customWidth="1"/>
    <col min="3" max="3" width="50.7109375" style="147" customWidth="1" collapsed="1"/>
    <col min="4" max="19" width="8.7109375" style="147" customWidth="1"/>
    <col min="20" max="16384" width="9.140625" style="147"/>
  </cols>
  <sheetData>
    <row r="1" spans="1:19" ht="12.75" customHeight="1" x14ac:dyDescent="0.2">
      <c r="B1" s="167" t="s">
        <v>279</v>
      </c>
      <c r="C1" s="148" t="s">
        <v>251</v>
      </c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ht="12.75" customHeight="1" x14ac:dyDescent="0.2">
      <c r="A2" s="149"/>
      <c r="B2" s="150" t="s">
        <v>37</v>
      </c>
      <c r="C2" s="151" t="s">
        <v>38</v>
      </c>
      <c r="D2" s="152">
        <v>554730.03924675938</v>
      </c>
      <c r="E2" s="152">
        <v>566510.58873862098</v>
      </c>
      <c r="F2" s="152">
        <v>567101.30966306571</v>
      </c>
      <c r="G2" s="152">
        <v>568705.38319938944</v>
      </c>
      <c r="H2" s="152">
        <v>580258.9319334618</v>
      </c>
      <c r="I2" s="152">
        <v>592795.52368535416</v>
      </c>
      <c r="J2" s="152">
        <v>613650.04025935498</v>
      </c>
      <c r="K2" s="152">
        <v>636347.60051880672</v>
      </c>
      <c r="L2" s="152">
        <v>647161.92134785955</v>
      </c>
      <c r="M2" s="152">
        <v>622777.55927348998</v>
      </c>
      <c r="N2" s="152">
        <v>631512</v>
      </c>
      <c r="O2" s="152">
        <v>642017.33538375504</v>
      </c>
      <c r="P2" s="152">
        <v>635229.01815603953</v>
      </c>
      <c r="Q2" s="152">
        <v>634025.23481588683</v>
      </c>
      <c r="R2" s="152">
        <v>643022.84982736548</v>
      </c>
      <c r="S2" s="152">
        <v>657562.20054263121</v>
      </c>
    </row>
    <row r="3" spans="1:19" ht="12.75" customHeight="1" x14ac:dyDescent="0.2">
      <c r="A3" s="153"/>
      <c r="B3" s="154" t="s">
        <v>39</v>
      </c>
      <c r="C3" s="155" t="s">
        <v>40</v>
      </c>
      <c r="D3" s="156">
        <v>269434.25278783578</v>
      </c>
      <c r="E3" s="156">
        <v>275031.67831111007</v>
      </c>
      <c r="F3" s="156">
        <v>278161.45064406702</v>
      </c>
      <c r="G3" s="156">
        <v>277541.92785203364</v>
      </c>
      <c r="H3" s="156">
        <v>279157.54863855592</v>
      </c>
      <c r="I3" s="156">
        <v>281557.20998090494</v>
      </c>
      <c r="J3" s="156">
        <v>280586.58196370176</v>
      </c>
      <c r="K3" s="156">
        <v>285858.27640084556</v>
      </c>
      <c r="L3" s="156">
        <v>288455.42436088424</v>
      </c>
      <c r="M3" s="156">
        <v>282440.11839938577</v>
      </c>
      <c r="N3" s="156">
        <v>282510</v>
      </c>
      <c r="O3" s="156">
        <v>282968.36744687101</v>
      </c>
      <c r="P3" s="156">
        <v>279703.45772921212</v>
      </c>
      <c r="Q3" s="156">
        <v>276892.97501178691</v>
      </c>
      <c r="R3" s="156">
        <v>277628.36529013782</v>
      </c>
      <c r="S3" s="156">
        <v>283277.94787543872</v>
      </c>
    </row>
    <row r="4" spans="1:19" ht="12.75" customHeight="1" x14ac:dyDescent="0.2">
      <c r="A4" s="157"/>
      <c r="B4" s="158" t="s">
        <v>41</v>
      </c>
      <c r="C4" s="159" t="s">
        <v>42</v>
      </c>
      <c r="D4" s="160">
        <v>493296.19221754553</v>
      </c>
      <c r="E4" s="160">
        <v>503598.45340038434</v>
      </c>
      <c r="F4" s="160">
        <v>504055.61199447536</v>
      </c>
      <c r="G4" s="160">
        <v>505711.44634143618</v>
      </c>
      <c r="H4" s="160">
        <v>516349.52013871248</v>
      </c>
      <c r="I4" s="160">
        <v>527649.34966316994</v>
      </c>
      <c r="J4" s="160">
        <v>546213.45245908585</v>
      </c>
      <c r="K4" s="160">
        <v>566970.76701633027</v>
      </c>
      <c r="L4" s="160">
        <v>577990.50328537729</v>
      </c>
      <c r="M4" s="160">
        <v>558159.86048246454</v>
      </c>
      <c r="N4" s="160">
        <v>567757</v>
      </c>
      <c r="O4" s="160">
        <v>579149.8461169512</v>
      </c>
      <c r="P4" s="160">
        <v>574694.3596810709</v>
      </c>
      <c r="Q4" s="160">
        <v>575516.80976315739</v>
      </c>
      <c r="R4" s="160">
        <v>584159.42269896052</v>
      </c>
      <c r="S4" s="160">
        <v>595743.4854209047</v>
      </c>
    </row>
    <row r="5" spans="1:19" ht="12.75" customHeight="1" x14ac:dyDescent="0.2">
      <c r="B5" s="147" t="s">
        <v>43</v>
      </c>
      <c r="D5" s="161"/>
      <c r="E5" s="161"/>
      <c r="F5" s="161"/>
      <c r="G5" s="161"/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</row>
    <row r="6" spans="1:19" ht="12.75" customHeight="1" x14ac:dyDescent="0.2">
      <c r="A6" s="220" t="s">
        <v>44</v>
      </c>
      <c r="B6" s="150" t="s">
        <v>45</v>
      </c>
      <c r="C6" s="151" t="s">
        <v>46</v>
      </c>
      <c r="D6" s="152">
        <v>12316.697549422635</v>
      </c>
      <c r="E6" s="152">
        <v>12266.05308726902</v>
      </c>
      <c r="F6" s="152">
        <v>11414.612987546658</v>
      </c>
      <c r="G6" s="152">
        <v>11322.398025838293</v>
      </c>
      <c r="H6" s="152">
        <v>10408.958883231913</v>
      </c>
      <c r="I6" s="152">
        <v>10594.1442565332</v>
      </c>
      <c r="J6" s="152">
        <v>11540.660131687591</v>
      </c>
      <c r="K6" s="152">
        <v>11142.292039888576</v>
      </c>
      <c r="L6" s="152">
        <v>10224.661084731348</v>
      </c>
      <c r="M6" s="152">
        <v>9266.2224417584857</v>
      </c>
      <c r="N6" s="152">
        <v>10828</v>
      </c>
      <c r="O6" s="152">
        <v>9689.6358767336824</v>
      </c>
      <c r="P6" s="152">
        <v>10064.967024313417</v>
      </c>
      <c r="Q6" s="152">
        <v>10950.30412078778</v>
      </c>
      <c r="R6" s="152">
        <v>10752.036296433915</v>
      </c>
      <c r="S6" s="152">
        <v>10754.62559333527</v>
      </c>
    </row>
    <row r="7" spans="1:19" ht="12.75" customHeight="1" x14ac:dyDescent="0.2">
      <c r="A7" s="221"/>
      <c r="B7" s="154" t="s">
        <v>47</v>
      </c>
      <c r="C7" s="155" t="s">
        <v>48</v>
      </c>
      <c r="D7" s="156">
        <v>95114.797953148256</v>
      </c>
      <c r="E7" s="156">
        <v>97211.613729629724</v>
      </c>
      <c r="F7" s="156">
        <v>92278.014313924708</v>
      </c>
      <c r="G7" s="156">
        <v>91189.9684000134</v>
      </c>
      <c r="H7" s="156">
        <v>93793.278628778353</v>
      </c>
      <c r="I7" s="156">
        <v>97408.415868435521</v>
      </c>
      <c r="J7" s="156">
        <v>101369.80500920973</v>
      </c>
      <c r="K7" s="156">
        <v>104135.90282595862</v>
      </c>
      <c r="L7" s="156">
        <v>106026.06028085167</v>
      </c>
      <c r="M7" s="156">
        <v>93348.723273420066</v>
      </c>
      <c r="N7" s="156">
        <v>95149</v>
      </c>
      <c r="O7" s="156">
        <v>99405.451856589061</v>
      </c>
      <c r="P7" s="156">
        <v>99868.097253666609</v>
      </c>
      <c r="Q7" s="156">
        <v>97453.599577555666</v>
      </c>
      <c r="R7" s="156">
        <v>93163.128611798282</v>
      </c>
      <c r="S7" s="156">
        <v>93495.108011236996</v>
      </c>
    </row>
    <row r="8" spans="1:19" ht="12.75" customHeight="1" x14ac:dyDescent="0.2">
      <c r="A8" s="221"/>
      <c r="B8" s="154" t="s">
        <v>49</v>
      </c>
      <c r="C8" s="155" t="s">
        <v>50</v>
      </c>
      <c r="D8" s="156">
        <v>26744.057625995509</v>
      </c>
      <c r="E8" s="156">
        <v>28004.839054012384</v>
      </c>
      <c r="F8" s="156">
        <v>28321.937744700765</v>
      </c>
      <c r="G8" s="156">
        <v>27888.383934254161</v>
      </c>
      <c r="H8" s="156">
        <v>27947.916551625123</v>
      </c>
      <c r="I8" s="156">
        <v>28984.736882071531</v>
      </c>
      <c r="J8" s="156">
        <v>30356.953824656492</v>
      </c>
      <c r="K8" s="156">
        <v>32135.571456678645</v>
      </c>
      <c r="L8" s="156">
        <v>33784.207915278777</v>
      </c>
      <c r="M8" s="156">
        <v>33907.599874998741</v>
      </c>
      <c r="N8" s="156">
        <v>30531</v>
      </c>
      <c r="O8" s="156">
        <v>30271.993285103323</v>
      </c>
      <c r="P8" s="156">
        <v>27390.491190077762</v>
      </c>
      <c r="Q8" s="156">
        <v>25870.802448612387</v>
      </c>
      <c r="R8" s="156">
        <v>26619.014559641728</v>
      </c>
      <c r="S8" s="156">
        <v>27318.608931512157</v>
      </c>
    </row>
    <row r="9" spans="1:19" ht="12.75" customHeight="1" x14ac:dyDescent="0.2">
      <c r="A9" s="221"/>
      <c r="B9" s="154" t="s">
        <v>51</v>
      </c>
      <c r="C9" s="155" t="s">
        <v>52</v>
      </c>
      <c r="D9" s="156">
        <v>103154.9496263391</v>
      </c>
      <c r="E9" s="156">
        <v>104823.63545793107</v>
      </c>
      <c r="F9" s="156">
        <v>105506.4093051925</v>
      </c>
      <c r="G9" s="156">
        <v>102538.0483937604</v>
      </c>
      <c r="H9" s="156">
        <v>104951.01991231073</v>
      </c>
      <c r="I9" s="156">
        <v>106397.05802588329</v>
      </c>
      <c r="J9" s="156">
        <v>109103.80454343362</v>
      </c>
      <c r="K9" s="156">
        <v>114625.81159585374</v>
      </c>
      <c r="L9" s="156">
        <v>113756.06200200463</v>
      </c>
      <c r="M9" s="156">
        <v>106398.2499823587</v>
      </c>
      <c r="N9" s="156">
        <v>110472</v>
      </c>
      <c r="O9" s="156">
        <v>113837.48351253048</v>
      </c>
      <c r="P9" s="156">
        <v>113338.91131016832</v>
      </c>
      <c r="Q9" s="156">
        <v>115637.28462185367</v>
      </c>
      <c r="R9" s="156">
        <v>119070.29500630689</v>
      </c>
      <c r="S9" s="156">
        <v>124652.71723336239</v>
      </c>
    </row>
    <row r="10" spans="1:19" ht="12.75" customHeight="1" x14ac:dyDescent="0.2">
      <c r="A10" s="221"/>
      <c r="B10" s="154" t="s">
        <v>53</v>
      </c>
      <c r="C10" s="155" t="s">
        <v>54</v>
      </c>
      <c r="D10" s="156">
        <v>22499.417113546282</v>
      </c>
      <c r="E10" s="156">
        <v>24254.572194416112</v>
      </c>
      <c r="F10" s="156">
        <v>25141.826566370266</v>
      </c>
      <c r="G10" s="156">
        <v>26126.377614256842</v>
      </c>
      <c r="H10" s="156">
        <v>26284.691927949021</v>
      </c>
      <c r="I10" s="156">
        <v>26819.478645737283</v>
      </c>
      <c r="J10" s="156">
        <v>27720.026252831707</v>
      </c>
      <c r="K10" s="156">
        <v>29158.425581708416</v>
      </c>
      <c r="L10" s="156">
        <v>29136.082453351693</v>
      </c>
      <c r="M10" s="156">
        <v>27714.997126987168</v>
      </c>
      <c r="N10" s="156">
        <v>27843</v>
      </c>
      <c r="O10" s="156">
        <v>27867.820456453097</v>
      </c>
      <c r="P10" s="156">
        <v>27316.665026085244</v>
      </c>
      <c r="Q10" s="156">
        <v>27302.41927597739</v>
      </c>
      <c r="R10" s="156">
        <v>27841.281326697237</v>
      </c>
      <c r="S10" s="156">
        <v>28805.579773321708</v>
      </c>
    </row>
    <row r="11" spans="1:19" ht="12.75" customHeight="1" x14ac:dyDescent="0.2">
      <c r="A11" s="221"/>
      <c r="B11" s="154" t="s">
        <v>55</v>
      </c>
      <c r="C11" s="155" t="s">
        <v>56</v>
      </c>
      <c r="D11" s="156">
        <v>32193.739185922372</v>
      </c>
      <c r="E11" s="156">
        <v>34203.097943402048</v>
      </c>
      <c r="F11" s="156">
        <v>34411.63377355691</v>
      </c>
      <c r="G11" s="156">
        <v>34895.094744129434</v>
      </c>
      <c r="H11" s="156">
        <v>35742.763426728663</v>
      </c>
      <c r="I11" s="156">
        <v>35628.044216395647</v>
      </c>
      <c r="J11" s="156">
        <v>33660.78800838397</v>
      </c>
      <c r="K11" s="156">
        <v>31443.838084685562</v>
      </c>
      <c r="L11" s="156">
        <v>32021.544785412723</v>
      </c>
      <c r="M11" s="156">
        <v>41782.679260879646</v>
      </c>
      <c r="N11" s="156">
        <v>47722</v>
      </c>
      <c r="O11" s="156">
        <v>45883.128822095212</v>
      </c>
      <c r="P11" s="156">
        <v>49126.882567181805</v>
      </c>
      <c r="Q11" s="156">
        <v>48054.995990690579</v>
      </c>
      <c r="R11" s="156">
        <v>47449.37371050856</v>
      </c>
      <c r="S11" s="156">
        <v>45669.863411798891</v>
      </c>
    </row>
    <row r="12" spans="1:19" ht="12.75" customHeight="1" x14ac:dyDescent="0.2">
      <c r="A12" s="221"/>
      <c r="B12" s="154" t="s">
        <v>57</v>
      </c>
      <c r="C12" s="155" t="s">
        <v>58</v>
      </c>
      <c r="D12" s="156">
        <v>37390.632094341709</v>
      </c>
      <c r="E12" s="156">
        <v>29793.391370353682</v>
      </c>
      <c r="F12" s="156">
        <v>30556.918967662401</v>
      </c>
      <c r="G12" s="156">
        <v>32718.827115691682</v>
      </c>
      <c r="H12" s="156">
        <v>34940.969883044163</v>
      </c>
      <c r="I12" s="156">
        <v>35513.055552542224</v>
      </c>
      <c r="J12" s="156">
        <v>40284.335104693753</v>
      </c>
      <c r="K12" s="156">
        <v>44763.847611552359</v>
      </c>
      <c r="L12" s="156">
        <v>45224.812951169879</v>
      </c>
      <c r="M12" s="156">
        <v>33436.829000292346</v>
      </c>
      <c r="N12" s="156">
        <v>31599</v>
      </c>
      <c r="O12" s="156">
        <v>33379.631480075142</v>
      </c>
      <c r="P12" s="156">
        <v>28595.334186435673</v>
      </c>
      <c r="Q12" s="156">
        <v>30483.464043339656</v>
      </c>
      <c r="R12" s="156">
        <v>33945.770468079281</v>
      </c>
      <c r="S12" s="156">
        <v>34810.617068681582</v>
      </c>
    </row>
    <row r="13" spans="1:19" ht="12.75" customHeight="1" x14ac:dyDescent="0.2">
      <c r="A13" s="221"/>
      <c r="B13" s="154" t="s">
        <v>59</v>
      </c>
      <c r="C13" s="155" t="s">
        <v>60</v>
      </c>
      <c r="D13" s="156">
        <v>64182.547766010968</v>
      </c>
      <c r="E13" s="156">
        <v>68209.312806888542</v>
      </c>
      <c r="F13" s="156">
        <v>65713.926969306107</v>
      </c>
      <c r="G13" s="156">
        <v>64151.322621347295</v>
      </c>
      <c r="H13" s="156">
        <v>65125.294046185962</v>
      </c>
      <c r="I13" s="156">
        <v>67689.270255904019</v>
      </c>
      <c r="J13" s="156">
        <v>71825.842101920265</v>
      </c>
      <c r="K13" s="156">
        <v>76722.343609232776</v>
      </c>
      <c r="L13" s="156">
        <v>80164.218242196599</v>
      </c>
      <c r="M13" s="156">
        <v>77395.941491345686</v>
      </c>
      <c r="N13" s="156">
        <v>75234</v>
      </c>
      <c r="O13" s="156">
        <v>78207.56225268796</v>
      </c>
      <c r="P13" s="156">
        <v>77467.270400629975</v>
      </c>
      <c r="Q13" s="156">
        <v>77380.649703702249</v>
      </c>
      <c r="R13" s="156">
        <v>81482.169572402185</v>
      </c>
      <c r="S13" s="156">
        <v>87077.399980625778</v>
      </c>
    </row>
    <row r="14" spans="1:19" ht="12.75" customHeight="1" x14ac:dyDescent="0.2">
      <c r="A14" s="221"/>
      <c r="B14" s="154" t="s">
        <v>61</v>
      </c>
      <c r="C14" s="155" t="s">
        <v>62</v>
      </c>
      <c r="D14" s="156">
        <v>87947.135266471145</v>
      </c>
      <c r="E14" s="156">
        <v>92600.279906065436</v>
      </c>
      <c r="F14" s="156">
        <v>98167.954615498762</v>
      </c>
      <c r="G14" s="156">
        <v>102318.07675558582</v>
      </c>
      <c r="H14" s="156">
        <v>104355.74894806012</v>
      </c>
      <c r="I14" s="156">
        <v>105686.51486716639</v>
      </c>
      <c r="J14" s="156">
        <v>107211.06006393835</v>
      </c>
      <c r="K14" s="156">
        <v>109322.86758690677</v>
      </c>
      <c r="L14" s="156">
        <v>113863.38095189884</v>
      </c>
      <c r="M14" s="156">
        <v>120683.67624673636</v>
      </c>
      <c r="N14" s="156">
        <v>123746</v>
      </c>
      <c r="O14" s="156">
        <v>125594.54814341101</v>
      </c>
      <c r="P14" s="156">
        <v>126571.51294418742</v>
      </c>
      <c r="Q14" s="156">
        <v>127556.6681660832</v>
      </c>
      <c r="R14" s="156">
        <v>128536.50666379841</v>
      </c>
      <c r="S14" s="156">
        <v>127393.19965126416</v>
      </c>
    </row>
    <row r="15" spans="1:19" ht="12.75" customHeight="1" x14ac:dyDescent="0.2">
      <c r="A15" s="221"/>
      <c r="B15" s="154" t="s">
        <v>63</v>
      </c>
      <c r="C15" s="155" t="s">
        <v>64</v>
      </c>
      <c r="D15" s="156">
        <v>11752.218036347573</v>
      </c>
      <c r="E15" s="156">
        <v>12231.657850416303</v>
      </c>
      <c r="F15" s="156">
        <v>12542.376750716267</v>
      </c>
      <c r="G15" s="156">
        <v>12562.948736558839</v>
      </c>
      <c r="H15" s="156">
        <v>12798.87793079837</v>
      </c>
      <c r="I15" s="156">
        <v>12928.631092500786</v>
      </c>
      <c r="J15" s="156">
        <v>13140.177418330406</v>
      </c>
      <c r="K15" s="156">
        <v>13519.8666238648</v>
      </c>
      <c r="L15" s="156">
        <v>13789.472618481133</v>
      </c>
      <c r="M15" s="156">
        <v>14224.941783687336</v>
      </c>
      <c r="N15" s="156">
        <v>14633</v>
      </c>
      <c r="O15" s="156">
        <v>15012.590431272234</v>
      </c>
      <c r="P15" s="156">
        <v>14954.227778324637</v>
      </c>
      <c r="Q15" s="156">
        <v>14826.621814554772</v>
      </c>
      <c r="R15" s="156">
        <v>15299.846483294057</v>
      </c>
      <c r="S15" s="156">
        <v>15765.765765765766</v>
      </c>
    </row>
    <row r="16" spans="1:19" ht="12.75" customHeight="1" x14ac:dyDescent="0.2">
      <c r="A16" s="222"/>
      <c r="B16" s="162" t="s">
        <v>65</v>
      </c>
      <c r="C16" s="163" t="s">
        <v>66</v>
      </c>
      <c r="D16" s="164">
        <f>SUM(D6:D15)</f>
        <v>493296.19221754558</v>
      </c>
      <c r="E16" s="164">
        <f t="shared" ref="E16:S16" si="0">SUM(E6:E15)</f>
        <v>503598.4534003844</v>
      </c>
      <c r="F16" s="164">
        <f t="shared" si="0"/>
        <v>504055.61199447536</v>
      </c>
      <c r="G16" s="164">
        <f t="shared" si="0"/>
        <v>505711.44634143618</v>
      </c>
      <c r="H16" s="164">
        <f t="shared" si="0"/>
        <v>516349.52013871243</v>
      </c>
      <c r="I16" s="164">
        <f t="shared" si="0"/>
        <v>527649.34966316982</v>
      </c>
      <c r="J16" s="164">
        <f t="shared" si="0"/>
        <v>546213.45245908597</v>
      </c>
      <c r="K16" s="164">
        <f t="shared" si="0"/>
        <v>566970.76701633027</v>
      </c>
      <c r="L16" s="164">
        <f t="shared" si="0"/>
        <v>577990.5032853774</v>
      </c>
      <c r="M16" s="164">
        <f t="shared" si="0"/>
        <v>558159.86048246454</v>
      </c>
      <c r="N16" s="164">
        <f t="shared" si="0"/>
        <v>567757</v>
      </c>
      <c r="O16" s="164">
        <f t="shared" si="0"/>
        <v>579149.84611695132</v>
      </c>
      <c r="P16" s="164">
        <f t="shared" si="0"/>
        <v>574694.35968107078</v>
      </c>
      <c r="Q16" s="164">
        <f t="shared" si="0"/>
        <v>575516.80976315739</v>
      </c>
      <c r="R16" s="164">
        <f t="shared" si="0"/>
        <v>584159.42269896052</v>
      </c>
      <c r="S16" s="164">
        <f t="shared" si="0"/>
        <v>595743.4854209047</v>
      </c>
    </row>
    <row r="17" spans="1:19" ht="12.75" customHeight="1" x14ac:dyDescent="0.2">
      <c r="D17" s="161"/>
      <c r="E17" s="161"/>
      <c r="F17" s="161"/>
      <c r="G17" s="161"/>
      <c r="H17" s="161"/>
      <c r="I17" s="161"/>
      <c r="J17" s="161"/>
      <c r="K17" s="161"/>
      <c r="L17" s="161"/>
      <c r="M17" s="161"/>
      <c r="N17" s="161"/>
      <c r="O17" s="161"/>
      <c r="P17" s="161"/>
      <c r="Q17" s="161"/>
      <c r="R17" s="161"/>
      <c r="S17" s="161"/>
    </row>
    <row r="18" spans="1:19" ht="12.75" customHeight="1" x14ac:dyDescent="0.2">
      <c r="A18" s="220" t="s">
        <v>67</v>
      </c>
      <c r="B18" s="150" t="s">
        <v>45</v>
      </c>
      <c r="C18" s="151" t="s">
        <v>46</v>
      </c>
      <c r="D18" s="152">
        <v>12316.697549422635</v>
      </c>
      <c r="E18" s="152">
        <v>12266.05308726902</v>
      </c>
      <c r="F18" s="152">
        <v>11414.612987546658</v>
      </c>
      <c r="G18" s="152">
        <v>11322.398025838293</v>
      </c>
      <c r="H18" s="152">
        <v>10408.958883231913</v>
      </c>
      <c r="I18" s="152">
        <v>10594.1442565332</v>
      </c>
      <c r="J18" s="152">
        <v>11540.660131687591</v>
      </c>
      <c r="K18" s="152">
        <v>11142.292039888576</v>
      </c>
      <c r="L18" s="152">
        <v>10224.661084731348</v>
      </c>
      <c r="M18" s="152">
        <v>9266.2224417584857</v>
      </c>
      <c r="N18" s="152">
        <v>10828</v>
      </c>
      <c r="O18" s="152">
        <v>9689.6358767336824</v>
      </c>
      <c r="P18" s="152">
        <v>10064.967024313417</v>
      </c>
      <c r="Q18" s="152">
        <v>10950.30412078778</v>
      </c>
      <c r="R18" s="152">
        <v>10752.036296433915</v>
      </c>
      <c r="S18" s="152">
        <v>10754.62559333527</v>
      </c>
    </row>
    <row r="19" spans="1:19" ht="12.75" customHeight="1" x14ac:dyDescent="0.2">
      <c r="A19" s="221"/>
      <c r="B19" s="154" t="s">
        <v>68</v>
      </c>
      <c r="C19" s="155" t="s">
        <v>69</v>
      </c>
      <c r="D19" s="156">
        <v>11142.334736351253</v>
      </c>
      <c r="E19" s="156">
        <v>13764.024954337359</v>
      </c>
      <c r="F19" s="156">
        <v>11999.041172509045</v>
      </c>
      <c r="G19" s="156">
        <v>12293.846377167614</v>
      </c>
      <c r="H19" s="156">
        <v>12919.257402233095</v>
      </c>
      <c r="I19" s="156">
        <v>13948.341885163207</v>
      </c>
      <c r="J19" s="156">
        <v>17224.186479791671</v>
      </c>
      <c r="K19" s="156">
        <v>16641.986558833578</v>
      </c>
      <c r="L19" s="156">
        <v>21774.609956363711</v>
      </c>
      <c r="M19" s="156">
        <v>16370.12469883769</v>
      </c>
      <c r="N19" s="156">
        <v>17283</v>
      </c>
      <c r="O19" s="156">
        <v>18544.905871537634</v>
      </c>
      <c r="P19" s="156">
        <v>20993.207992912688</v>
      </c>
      <c r="Q19" s="156">
        <v>21670.806360133774</v>
      </c>
      <c r="R19" s="156">
        <v>16693.23059773734</v>
      </c>
      <c r="S19" s="156">
        <v>12481.836675385062</v>
      </c>
    </row>
    <row r="20" spans="1:19" ht="12.75" customHeight="1" x14ac:dyDescent="0.2">
      <c r="A20" s="221"/>
      <c r="B20" s="154" t="s">
        <v>70</v>
      </c>
      <c r="C20" s="155" t="s">
        <v>71</v>
      </c>
      <c r="D20" s="156">
        <v>75232.847799143507</v>
      </c>
      <c r="E20" s="156">
        <v>74991.104680124292</v>
      </c>
      <c r="F20" s="156">
        <v>71591.311196593888</v>
      </c>
      <c r="G20" s="156">
        <v>69956.56397601527</v>
      </c>
      <c r="H20" s="156">
        <v>72398.864678012455</v>
      </c>
      <c r="I20" s="156">
        <v>74287.016044172924</v>
      </c>
      <c r="J20" s="156">
        <v>74373.848792158082</v>
      </c>
      <c r="K20" s="156">
        <v>77525.914113224717</v>
      </c>
      <c r="L20" s="156">
        <v>74818.519605957219</v>
      </c>
      <c r="M20" s="156">
        <v>65529.894454581154</v>
      </c>
      <c r="N20" s="156">
        <v>67024</v>
      </c>
      <c r="O20" s="156">
        <v>69925.856349174705</v>
      </c>
      <c r="P20" s="156">
        <v>67992.91268825662</v>
      </c>
      <c r="Q20" s="156">
        <v>65201.149987287521</v>
      </c>
      <c r="R20" s="156">
        <v>66495.223381474338</v>
      </c>
      <c r="S20" s="156">
        <v>70822.435338564334</v>
      </c>
    </row>
    <row r="21" spans="1:19" ht="12.75" customHeight="1" x14ac:dyDescent="0.2">
      <c r="A21" s="221"/>
      <c r="B21" s="154" t="s">
        <v>72</v>
      </c>
      <c r="C21" s="155" t="s">
        <v>73</v>
      </c>
      <c r="D21" s="156">
        <v>5529.444969383122</v>
      </c>
      <c r="E21" s="156">
        <v>5111.8438219038362</v>
      </c>
      <c r="F21" s="156">
        <v>5319.2096521967424</v>
      </c>
      <c r="G21" s="156">
        <v>5451.276840447983</v>
      </c>
      <c r="H21" s="156">
        <v>5043.7894132329066</v>
      </c>
      <c r="I21" s="156">
        <v>5798.2491348730236</v>
      </c>
      <c r="J21" s="156">
        <v>6299.6210276713318</v>
      </c>
      <c r="K21" s="156">
        <v>6422.3508579357767</v>
      </c>
      <c r="L21" s="156">
        <v>5703.090988245538</v>
      </c>
      <c r="M21" s="156">
        <v>7892.216655409833</v>
      </c>
      <c r="N21" s="156">
        <v>7301</v>
      </c>
      <c r="O21" s="156">
        <v>7271.4736800031978</v>
      </c>
      <c r="P21" s="156">
        <v>7341.273747416084</v>
      </c>
      <c r="Q21" s="156">
        <v>7046.6057773170878</v>
      </c>
      <c r="R21" s="156">
        <v>6335.2531070021214</v>
      </c>
      <c r="S21" s="156">
        <v>6645.3550324518064</v>
      </c>
    </row>
    <row r="22" spans="1:19" ht="12.75" customHeight="1" x14ac:dyDescent="0.2">
      <c r="A22" s="221"/>
      <c r="B22" s="154" t="s">
        <v>74</v>
      </c>
      <c r="C22" s="155" t="s">
        <v>75</v>
      </c>
      <c r="D22" s="156">
        <v>3210.1704482703612</v>
      </c>
      <c r="E22" s="156">
        <v>3344.6402732642268</v>
      </c>
      <c r="F22" s="156">
        <v>3368.4522926250188</v>
      </c>
      <c r="G22" s="156">
        <v>3488.2812063825272</v>
      </c>
      <c r="H22" s="156">
        <v>3431.3671352998995</v>
      </c>
      <c r="I22" s="156">
        <v>3374.8088042263757</v>
      </c>
      <c r="J22" s="156">
        <v>3472.1487095886355</v>
      </c>
      <c r="K22" s="156">
        <v>3545.6512959645434</v>
      </c>
      <c r="L22" s="156">
        <v>3729.839730285205</v>
      </c>
      <c r="M22" s="156">
        <v>3556.4874645913769</v>
      </c>
      <c r="N22" s="156">
        <v>3541</v>
      </c>
      <c r="O22" s="156">
        <v>3663.2159558735361</v>
      </c>
      <c r="P22" s="156">
        <v>3540.7028250812086</v>
      </c>
      <c r="Q22" s="156">
        <v>3535.0374528172733</v>
      </c>
      <c r="R22" s="156">
        <v>3639.4215255844879</v>
      </c>
      <c r="S22" s="156">
        <v>3545.4809648358032</v>
      </c>
    </row>
    <row r="23" spans="1:19" ht="12.75" customHeight="1" x14ac:dyDescent="0.2">
      <c r="A23" s="221"/>
      <c r="B23" s="154" t="s">
        <v>49</v>
      </c>
      <c r="C23" s="155" t="s">
        <v>50</v>
      </c>
      <c r="D23" s="156">
        <v>26744.057625995509</v>
      </c>
      <c r="E23" s="156">
        <v>28004.839054012384</v>
      </c>
      <c r="F23" s="156">
        <v>28321.937744700765</v>
      </c>
      <c r="G23" s="156">
        <v>27888.383934254161</v>
      </c>
      <c r="H23" s="156">
        <v>27947.916551625123</v>
      </c>
      <c r="I23" s="156">
        <v>28984.736882071531</v>
      </c>
      <c r="J23" s="156">
        <v>30356.953824656492</v>
      </c>
      <c r="K23" s="156">
        <v>32135.571456678645</v>
      </c>
      <c r="L23" s="156">
        <v>33784.207915278777</v>
      </c>
      <c r="M23" s="156">
        <v>33907.599874998741</v>
      </c>
      <c r="N23" s="156">
        <v>30531</v>
      </c>
      <c r="O23" s="156">
        <v>30271.993285103323</v>
      </c>
      <c r="P23" s="156">
        <v>27390.491190077762</v>
      </c>
      <c r="Q23" s="156">
        <v>25870.802448612387</v>
      </c>
      <c r="R23" s="156">
        <v>26619.014559641728</v>
      </c>
      <c r="S23" s="156">
        <v>27318.608931512157</v>
      </c>
    </row>
    <row r="24" spans="1:19" ht="12.75" customHeight="1" x14ac:dyDescent="0.2">
      <c r="A24" s="221"/>
      <c r="B24" s="154" t="s">
        <v>76</v>
      </c>
      <c r="C24" s="155" t="s">
        <v>77</v>
      </c>
      <c r="D24" s="156">
        <v>68310.610987716427</v>
      </c>
      <c r="E24" s="156">
        <v>69511.587636691416</v>
      </c>
      <c r="F24" s="156">
        <v>70427.020671864113</v>
      </c>
      <c r="G24" s="156">
        <v>67908.706187121046</v>
      </c>
      <c r="H24" s="156">
        <v>69471.103404861555</v>
      </c>
      <c r="I24" s="156">
        <v>70151.763340312202</v>
      </c>
      <c r="J24" s="156">
        <v>72023.796921643778</v>
      </c>
      <c r="K24" s="156">
        <v>76139.340782238607</v>
      </c>
      <c r="L24" s="156">
        <v>75703.394721122604</v>
      </c>
      <c r="M24" s="156">
        <v>71072.289035171736</v>
      </c>
      <c r="N24" s="156">
        <v>74663</v>
      </c>
      <c r="O24" s="156">
        <v>77370.198649026745</v>
      </c>
      <c r="P24" s="156">
        <v>76730.97745841126</v>
      </c>
      <c r="Q24" s="156">
        <v>78456.318084919127</v>
      </c>
      <c r="R24" s="156">
        <v>79734.817002219628</v>
      </c>
      <c r="S24" s="156">
        <v>83135.716361522806</v>
      </c>
    </row>
    <row r="25" spans="1:19" ht="12.75" customHeight="1" x14ac:dyDescent="0.2">
      <c r="A25" s="221"/>
      <c r="B25" s="154" t="s">
        <v>78</v>
      </c>
      <c r="C25" s="155" t="s">
        <v>79</v>
      </c>
      <c r="D25" s="156">
        <v>25388.079665239107</v>
      </c>
      <c r="E25" s="156">
        <v>25664.776905377519</v>
      </c>
      <c r="F25" s="156">
        <v>25168.080176241623</v>
      </c>
      <c r="G25" s="156">
        <v>25305.671248478622</v>
      </c>
      <c r="H25" s="156">
        <v>26280.274332667013</v>
      </c>
      <c r="I25" s="156">
        <v>27061.388759315709</v>
      </c>
      <c r="J25" s="156">
        <v>27890.457942540175</v>
      </c>
      <c r="K25" s="156">
        <v>28892.294628711075</v>
      </c>
      <c r="L25" s="156">
        <v>28832.349576292636</v>
      </c>
      <c r="M25" s="156">
        <v>26324.86214578776</v>
      </c>
      <c r="N25" s="156">
        <v>26991</v>
      </c>
      <c r="O25" s="156">
        <v>27160.358127822856</v>
      </c>
      <c r="P25" s="156">
        <v>27349.148538241952</v>
      </c>
      <c r="Q25" s="156">
        <v>27779.62488509906</v>
      </c>
      <c r="R25" s="156">
        <v>29222.931680176785</v>
      </c>
      <c r="S25" s="156">
        <v>30690.690690690688</v>
      </c>
    </row>
    <row r="26" spans="1:19" ht="12.75" customHeight="1" x14ac:dyDescent="0.2">
      <c r="A26" s="221"/>
      <c r="B26" s="154" t="s">
        <v>80</v>
      </c>
      <c r="C26" s="155" t="s">
        <v>81</v>
      </c>
      <c r="D26" s="156">
        <v>9456.258973383563</v>
      </c>
      <c r="E26" s="156">
        <v>9647.2709158621346</v>
      </c>
      <c r="F26" s="156">
        <v>9911.3084570867632</v>
      </c>
      <c r="G26" s="156">
        <v>9323.6709581607247</v>
      </c>
      <c r="H26" s="156">
        <v>9199.6421747821569</v>
      </c>
      <c r="I26" s="156">
        <v>9183.9059262553819</v>
      </c>
      <c r="J26" s="156">
        <v>9189.5496792496779</v>
      </c>
      <c r="K26" s="156">
        <v>9594.1761849040577</v>
      </c>
      <c r="L26" s="156">
        <v>9220.3177045894045</v>
      </c>
      <c r="M26" s="156">
        <v>9001.0988013992082</v>
      </c>
      <c r="N26" s="156">
        <v>8818</v>
      </c>
      <c r="O26" s="156">
        <v>9306.9267356808832</v>
      </c>
      <c r="P26" s="156">
        <v>9258.785313515109</v>
      </c>
      <c r="Q26" s="156">
        <v>9401.3416518354807</v>
      </c>
      <c r="R26" s="156">
        <v>10112.54632391047</v>
      </c>
      <c r="S26" s="156">
        <v>10826.31018114889</v>
      </c>
    </row>
    <row r="27" spans="1:19" ht="12.75" customHeight="1" x14ac:dyDescent="0.2">
      <c r="A27" s="221"/>
      <c r="B27" s="154" t="s">
        <v>53</v>
      </c>
      <c r="C27" s="155" t="s">
        <v>54</v>
      </c>
      <c r="D27" s="156">
        <v>22499.417113546282</v>
      </c>
      <c r="E27" s="156">
        <v>24254.572194416112</v>
      </c>
      <c r="F27" s="156">
        <v>25141.826566370266</v>
      </c>
      <c r="G27" s="156">
        <v>26126.377614256842</v>
      </c>
      <c r="H27" s="156">
        <v>26284.691927949021</v>
      </c>
      <c r="I27" s="156">
        <v>26819.478645737283</v>
      </c>
      <c r="J27" s="156">
        <v>27720.026252831707</v>
      </c>
      <c r="K27" s="156">
        <v>29158.425581708416</v>
      </c>
      <c r="L27" s="156">
        <v>29136.082453351693</v>
      </c>
      <c r="M27" s="156">
        <v>27714.997126987168</v>
      </c>
      <c r="N27" s="156">
        <v>27843</v>
      </c>
      <c r="O27" s="156">
        <v>27867.820456453097</v>
      </c>
      <c r="P27" s="156">
        <v>27316.665026085244</v>
      </c>
      <c r="Q27" s="156">
        <v>27302.41927597739</v>
      </c>
      <c r="R27" s="156">
        <v>27841.281326697237</v>
      </c>
      <c r="S27" s="156">
        <v>28805.579773321708</v>
      </c>
    </row>
    <row r="28" spans="1:19" ht="12.75" customHeight="1" x14ac:dyDescent="0.2">
      <c r="A28" s="221"/>
      <c r="B28" s="154" t="s">
        <v>55</v>
      </c>
      <c r="C28" s="155" t="s">
        <v>56</v>
      </c>
      <c r="D28" s="156">
        <v>32193.739185922372</v>
      </c>
      <c r="E28" s="156">
        <v>34203.097943402048</v>
      </c>
      <c r="F28" s="156">
        <v>34411.63377355691</v>
      </c>
      <c r="G28" s="156">
        <v>34895.094744129434</v>
      </c>
      <c r="H28" s="156">
        <v>35742.763426728663</v>
      </c>
      <c r="I28" s="156">
        <v>35628.044216395647</v>
      </c>
      <c r="J28" s="156">
        <v>33660.78800838397</v>
      </c>
      <c r="K28" s="156">
        <v>31443.838084685562</v>
      </c>
      <c r="L28" s="156">
        <v>32021.544785412723</v>
      </c>
      <c r="M28" s="156">
        <v>41782.679260879646</v>
      </c>
      <c r="N28" s="156">
        <v>47722</v>
      </c>
      <c r="O28" s="156">
        <v>45883.128822095212</v>
      </c>
      <c r="P28" s="156">
        <v>49126.882567181805</v>
      </c>
      <c r="Q28" s="156">
        <v>48054.995990690579</v>
      </c>
      <c r="R28" s="156">
        <v>47449.37371050856</v>
      </c>
      <c r="S28" s="156">
        <v>45669.863411798891</v>
      </c>
    </row>
    <row r="29" spans="1:19" ht="12.75" customHeight="1" x14ac:dyDescent="0.2">
      <c r="A29" s="221"/>
      <c r="B29" s="154" t="s">
        <v>57</v>
      </c>
      <c r="C29" s="155" t="s">
        <v>58</v>
      </c>
      <c r="D29" s="156">
        <v>37390.632094341709</v>
      </c>
      <c r="E29" s="156">
        <v>29793.391370353682</v>
      </c>
      <c r="F29" s="156">
        <v>30556.918967662401</v>
      </c>
      <c r="G29" s="156">
        <v>32718.827115691682</v>
      </c>
      <c r="H29" s="156">
        <v>34940.969883044163</v>
      </c>
      <c r="I29" s="156">
        <v>35513.055552542224</v>
      </c>
      <c r="J29" s="156">
        <v>40284.335104693753</v>
      </c>
      <c r="K29" s="156">
        <v>44763.847611552359</v>
      </c>
      <c r="L29" s="156">
        <v>45224.812951169879</v>
      </c>
      <c r="M29" s="156">
        <v>33436.829000292346</v>
      </c>
      <c r="N29" s="156">
        <v>31599</v>
      </c>
      <c r="O29" s="156">
        <v>33379.631480075142</v>
      </c>
      <c r="P29" s="156">
        <v>28595.334186435673</v>
      </c>
      <c r="Q29" s="156">
        <v>30483.464043339656</v>
      </c>
      <c r="R29" s="156">
        <v>33945.770468079281</v>
      </c>
      <c r="S29" s="156">
        <v>34810.617068681582</v>
      </c>
    </row>
    <row r="30" spans="1:19" ht="12.75" customHeight="1" x14ac:dyDescent="0.2">
      <c r="A30" s="221"/>
      <c r="B30" s="154" t="s">
        <v>82</v>
      </c>
      <c r="C30" s="155" t="s">
        <v>83</v>
      </c>
      <c r="D30" s="156">
        <v>37682.688885889234</v>
      </c>
      <c r="E30" s="156">
        <v>40183.124985174465</v>
      </c>
      <c r="F30" s="156">
        <v>39463.741481845063</v>
      </c>
      <c r="G30" s="156">
        <v>38769.722076442937</v>
      </c>
      <c r="H30" s="156">
        <v>39513.180999922697</v>
      </c>
      <c r="I30" s="156">
        <v>40854.604428148363</v>
      </c>
      <c r="J30" s="156">
        <v>42800.584337221851</v>
      </c>
      <c r="K30" s="156">
        <v>44921.248019550789</v>
      </c>
      <c r="L30" s="156">
        <v>46873.070030677023</v>
      </c>
      <c r="M30" s="156">
        <v>45642.597203600846</v>
      </c>
      <c r="N30" s="156">
        <v>44623</v>
      </c>
      <c r="O30" s="156">
        <v>46058.995163675609</v>
      </c>
      <c r="P30" s="156">
        <v>44884.339009745046</v>
      </c>
      <c r="Q30" s="156">
        <v>43987.01374899767</v>
      </c>
      <c r="R30" s="156">
        <v>45878.027554781991</v>
      </c>
      <c r="S30" s="156">
        <v>47695.437372856723</v>
      </c>
    </row>
    <row r="31" spans="1:19" ht="12.75" customHeight="1" x14ac:dyDescent="0.2">
      <c r="A31" s="221"/>
      <c r="B31" s="154" t="s">
        <v>84</v>
      </c>
      <c r="C31" s="155" t="s">
        <v>85</v>
      </c>
      <c r="D31" s="156">
        <v>26499.85888012173</v>
      </c>
      <c r="E31" s="156">
        <v>28026.187821714073</v>
      </c>
      <c r="F31" s="156">
        <v>26250.185487461047</v>
      </c>
      <c r="G31" s="156">
        <v>25381.600544904362</v>
      </c>
      <c r="H31" s="156">
        <v>25612.113046263268</v>
      </c>
      <c r="I31" s="156">
        <v>26834.665827755656</v>
      </c>
      <c r="J31" s="156">
        <v>29025.257764698414</v>
      </c>
      <c r="K31" s="156">
        <v>31801.095589681987</v>
      </c>
      <c r="L31" s="156">
        <v>33291.148211519576</v>
      </c>
      <c r="M31" s="156">
        <v>31753.344287744836</v>
      </c>
      <c r="N31" s="156">
        <v>30611</v>
      </c>
      <c r="O31" s="156">
        <v>32148.567089012351</v>
      </c>
      <c r="P31" s="156">
        <v>32582.931390884929</v>
      </c>
      <c r="Q31" s="156">
        <v>33393.635954704579</v>
      </c>
      <c r="R31" s="156">
        <v>35604.142017620194</v>
      </c>
      <c r="S31" s="156">
        <v>39381.962607769055</v>
      </c>
    </row>
    <row r="32" spans="1:19" ht="12.75" customHeight="1" x14ac:dyDescent="0.2">
      <c r="A32" s="221"/>
      <c r="B32" s="154" t="s">
        <v>86</v>
      </c>
      <c r="C32" s="155" t="s">
        <v>87</v>
      </c>
      <c r="D32" s="156">
        <v>34486.016860757627</v>
      </c>
      <c r="E32" s="156">
        <v>35926.417913988196</v>
      </c>
      <c r="F32" s="156">
        <v>37063.248370564004</v>
      </c>
      <c r="G32" s="156">
        <v>38464.888283439584</v>
      </c>
      <c r="H32" s="156">
        <v>38752.250212596773</v>
      </c>
      <c r="I32" s="156">
        <v>38848.81160300706</v>
      </c>
      <c r="J32" s="156">
        <v>38779.031609256228</v>
      </c>
      <c r="K32" s="156">
        <v>39728.070084602718</v>
      </c>
      <c r="L32" s="156">
        <v>40793.350274878256</v>
      </c>
      <c r="M32" s="156">
        <v>42543.775642899622</v>
      </c>
      <c r="N32" s="156">
        <v>43404</v>
      </c>
      <c r="O32" s="156">
        <v>43400.015987849241</v>
      </c>
      <c r="P32" s="156">
        <v>43463.923614528983</v>
      </c>
      <c r="Q32" s="156">
        <v>43855.977782558533</v>
      </c>
      <c r="R32" s="156">
        <v>43908.71133970216</v>
      </c>
      <c r="S32" s="156">
        <v>43586.166811973264</v>
      </c>
    </row>
    <row r="33" spans="1:19" ht="12.75" customHeight="1" x14ac:dyDescent="0.2">
      <c r="A33" s="221"/>
      <c r="B33" s="154" t="s">
        <v>88</v>
      </c>
      <c r="C33" s="155" t="s">
        <v>89</v>
      </c>
      <c r="D33" s="156">
        <v>22957.136370887583</v>
      </c>
      <c r="E33" s="156">
        <v>23627.155632516547</v>
      </c>
      <c r="F33" s="156">
        <v>24471.788784001277</v>
      </c>
      <c r="G33" s="156">
        <v>25018.703172281341</v>
      </c>
      <c r="H33" s="156">
        <v>25459.706009033984</v>
      </c>
      <c r="I33" s="156">
        <v>25873.534165735546</v>
      </c>
      <c r="J33" s="156">
        <v>26316.346622065084</v>
      </c>
      <c r="K33" s="156">
        <v>26915.469767730843</v>
      </c>
      <c r="L33" s="156">
        <v>28036.56943839791</v>
      </c>
      <c r="M33" s="156">
        <v>29228.117218923577</v>
      </c>
      <c r="N33" s="156">
        <v>29571</v>
      </c>
      <c r="O33" s="156">
        <v>29826.331987689358</v>
      </c>
      <c r="P33" s="156">
        <v>29501.919480263805</v>
      </c>
      <c r="Q33" s="156">
        <v>29410.729303162465</v>
      </c>
      <c r="R33" s="156">
        <v>29872.199786836674</v>
      </c>
      <c r="S33" s="156">
        <v>30226.678291194417</v>
      </c>
    </row>
    <row r="34" spans="1:19" ht="12.75" customHeight="1" x14ac:dyDescent="0.2">
      <c r="A34" s="221"/>
      <c r="B34" s="154" t="s">
        <v>90</v>
      </c>
      <c r="C34" s="155" t="s">
        <v>91</v>
      </c>
      <c r="D34" s="156">
        <v>30503.982034825931</v>
      </c>
      <c r="E34" s="156">
        <v>33046.706359560696</v>
      </c>
      <c r="F34" s="156">
        <v>36632.917460933488</v>
      </c>
      <c r="G34" s="156">
        <v>38834.485299864893</v>
      </c>
      <c r="H34" s="156">
        <v>40143.792726429368</v>
      </c>
      <c r="I34" s="156">
        <v>40964.169098423787</v>
      </c>
      <c r="J34" s="156">
        <v>42115.681832617032</v>
      </c>
      <c r="K34" s="156">
        <v>42679.327734573206</v>
      </c>
      <c r="L34" s="156">
        <v>45033.461238622673</v>
      </c>
      <c r="M34" s="156">
        <v>48911.783384913157</v>
      </c>
      <c r="N34" s="156">
        <v>50771</v>
      </c>
      <c r="O34" s="156">
        <v>52368.200167872419</v>
      </c>
      <c r="P34" s="156">
        <v>53605.669849394624</v>
      </c>
      <c r="Q34" s="156">
        <v>54289.961080362205</v>
      </c>
      <c r="R34" s="156">
        <v>54755.595537259578</v>
      </c>
      <c r="S34" s="156">
        <v>53580.354548096482</v>
      </c>
    </row>
    <row r="35" spans="1:19" ht="12.75" customHeight="1" x14ac:dyDescent="0.2">
      <c r="A35" s="221"/>
      <c r="B35" s="154" t="s">
        <v>92</v>
      </c>
      <c r="C35" s="155" t="s">
        <v>93</v>
      </c>
      <c r="D35" s="156">
        <v>5578.530144433128</v>
      </c>
      <c r="E35" s="156">
        <v>5832.9577531608047</v>
      </c>
      <c r="F35" s="156">
        <v>6066.866802881048</v>
      </c>
      <c r="G35" s="156">
        <v>6131.2906863785074</v>
      </c>
      <c r="H35" s="156">
        <v>6321.5788485537896</v>
      </c>
      <c r="I35" s="156">
        <v>6418.7540001952639</v>
      </c>
      <c r="J35" s="156">
        <v>6594.9653843710967</v>
      </c>
      <c r="K35" s="156">
        <v>6815.8518779318401</v>
      </c>
      <c r="L35" s="156">
        <v>6930.1718115641233</v>
      </c>
      <c r="M35" s="156">
        <v>7107.9345557918941</v>
      </c>
      <c r="N35" s="156">
        <v>7343</v>
      </c>
      <c r="O35" s="156">
        <v>7540.2693952596028</v>
      </c>
      <c r="P35" s="156">
        <v>7513.5347967319613</v>
      </c>
      <c r="Q35" s="156">
        <v>7474.9173691107171</v>
      </c>
      <c r="R35" s="156">
        <v>7832.2854432917111</v>
      </c>
      <c r="S35" s="156">
        <v>8154.6062191223491</v>
      </c>
    </row>
    <row r="36" spans="1:19" ht="12.75" customHeight="1" x14ac:dyDescent="0.2">
      <c r="A36" s="221"/>
      <c r="B36" s="154" t="s">
        <v>94</v>
      </c>
      <c r="C36" s="155" t="s">
        <v>95</v>
      </c>
      <c r="D36" s="156">
        <v>6086.561706200685</v>
      </c>
      <c r="E36" s="156">
        <v>6293.1423013971589</v>
      </c>
      <c r="F36" s="156">
        <v>6348.8077436734511</v>
      </c>
      <c r="G36" s="156">
        <v>6268.6333843250668</v>
      </c>
      <c r="H36" s="156">
        <v>6260.8369134261766</v>
      </c>
      <c r="I36" s="156">
        <v>6260.3733877179084</v>
      </c>
      <c r="J36" s="156">
        <v>6257.2777507251294</v>
      </c>
      <c r="K36" s="156">
        <v>6410.9600389358902</v>
      </c>
      <c r="L36" s="156">
        <v>6533.2941855402905</v>
      </c>
      <c r="M36" s="156">
        <v>6737.9711489027104</v>
      </c>
      <c r="N36" s="156">
        <v>6865</v>
      </c>
      <c r="O36" s="156">
        <v>7027.658979175827</v>
      </c>
      <c r="P36" s="156">
        <v>6962.2994389211535</v>
      </c>
      <c r="Q36" s="156">
        <v>6880.3661184017519</v>
      </c>
      <c r="R36" s="156">
        <v>6994.2993477984528</v>
      </c>
      <c r="S36" s="156">
        <v>7098.7116148406467</v>
      </c>
    </row>
    <row r="37" spans="1:19" ht="12.75" customHeight="1" x14ac:dyDescent="0.2">
      <c r="A37" s="221"/>
      <c r="B37" s="154" t="s">
        <v>96</v>
      </c>
      <c r="C37" s="155" t="s">
        <v>97</v>
      </c>
      <c r="D37" s="156">
        <v>87.126185713759796</v>
      </c>
      <c r="E37" s="156">
        <v>105.55779585833908</v>
      </c>
      <c r="F37" s="156">
        <v>126.7022041617679</v>
      </c>
      <c r="G37" s="156">
        <v>163.02466585526537</v>
      </c>
      <c r="H37" s="156">
        <v>216.46216881840371</v>
      </c>
      <c r="I37" s="156">
        <v>249.50370458761375</v>
      </c>
      <c r="J37" s="156">
        <v>287.93428323417953</v>
      </c>
      <c r="K37" s="156">
        <v>293.05470699706945</v>
      </c>
      <c r="L37" s="156">
        <v>326.00662137671986</v>
      </c>
      <c r="M37" s="156">
        <v>379.0360789927318</v>
      </c>
      <c r="N37" s="156">
        <v>425</v>
      </c>
      <c r="O37" s="156">
        <v>444.66205683680408</v>
      </c>
      <c r="P37" s="156">
        <v>478.39354267152277</v>
      </c>
      <c r="Q37" s="156">
        <v>471.33832704230309</v>
      </c>
      <c r="R37" s="156">
        <v>473.26169220389363</v>
      </c>
      <c r="S37" s="156">
        <v>512.44793180277054</v>
      </c>
    </row>
    <row r="38" spans="1:19" ht="12.75" customHeight="1" x14ac:dyDescent="0.2">
      <c r="A38" s="221"/>
      <c r="B38" s="154" t="s">
        <v>98</v>
      </c>
      <c r="C38" s="155" t="s">
        <v>99</v>
      </c>
      <c r="D38" s="156">
        <v>0</v>
      </c>
      <c r="E38" s="156">
        <v>0</v>
      </c>
      <c r="F38" s="156">
        <v>0</v>
      </c>
      <c r="G38" s="156">
        <v>0</v>
      </c>
      <c r="H38" s="156">
        <v>0</v>
      </c>
      <c r="I38" s="156">
        <v>0</v>
      </c>
      <c r="J38" s="156">
        <v>0</v>
      </c>
      <c r="K38" s="156">
        <v>0</v>
      </c>
      <c r="L38" s="156">
        <v>0</v>
      </c>
      <c r="M38" s="156">
        <v>0</v>
      </c>
      <c r="N38" s="156">
        <v>0</v>
      </c>
      <c r="O38" s="156">
        <v>0</v>
      </c>
      <c r="P38" s="156">
        <v>0</v>
      </c>
      <c r="Q38" s="156">
        <v>0</v>
      </c>
      <c r="R38" s="156">
        <v>0</v>
      </c>
      <c r="S38" s="156">
        <v>0</v>
      </c>
    </row>
    <row r="39" spans="1:19" ht="12.75" customHeight="1" x14ac:dyDescent="0.2">
      <c r="A39" s="222"/>
      <c r="B39" s="162" t="s">
        <v>65</v>
      </c>
      <c r="C39" s="163" t="s">
        <v>66</v>
      </c>
      <c r="D39" s="164">
        <f>SUM(D18:D38)</f>
        <v>493296.19221754558</v>
      </c>
      <c r="E39" s="164">
        <f t="shared" ref="E39:S39" si="1">SUM(E18:E38)</f>
        <v>503598.45340038434</v>
      </c>
      <c r="F39" s="164">
        <f t="shared" si="1"/>
        <v>504055.61199447542</v>
      </c>
      <c r="G39" s="164">
        <f t="shared" si="1"/>
        <v>505711.44634143612</v>
      </c>
      <c r="H39" s="164">
        <f t="shared" si="1"/>
        <v>516349.52013871237</v>
      </c>
      <c r="I39" s="164">
        <f t="shared" si="1"/>
        <v>527649.34966316982</v>
      </c>
      <c r="J39" s="164">
        <f t="shared" si="1"/>
        <v>546213.45245908597</v>
      </c>
      <c r="K39" s="164">
        <f t="shared" si="1"/>
        <v>566970.76701633038</v>
      </c>
      <c r="L39" s="164">
        <f t="shared" si="1"/>
        <v>577990.5032853774</v>
      </c>
      <c r="M39" s="164">
        <f t="shared" si="1"/>
        <v>558159.86048246454</v>
      </c>
      <c r="N39" s="164">
        <f t="shared" si="1"/>
        <v>567757</v>
      </c>
      <c r="O39" s="164">
        <f t="shared" si="1"/>
        <v>579149.84611695108</v>
      </c>
      <c r="P39" s="164">
        <f t="shared" si="1"/>
        <v>574694.3596810709</v>
      </c>
      <c r="Q39" s="164">
        <f t="shared" si="1"/>
        <v>575516.80976315739</v>
      </c>
      <c r="R39" s="164">
        <f t="shared" si="1"/>
        <v>584159.42269896064</v>
      </c>
      <c r="S39" s="164">
        <f t="shared" si="1"/>
        <v>595743.48542090459</v>
      </c>
    </row>
    <row r="40" spans="1:19" ht="12.75" customHeight="1" x14ac:dyDescent="0.2">
      <c r="C40" s="165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</row>
    <row r="41" spans="1:19" ht="12.75" customHeight="1" x14ac:dyDescent="0.2">
      <c r="A41" s="220" t="s">
        <v>100</v>
      </c>
      <c r="B41" s="150" t="s">
        <v>101</v>
      </c>
      <c r="C41" s="151" t="s">
        <v>102</v>
      </c>
      <c r="D41" s="152">
        <v>12944.987790062707</v>
      </c>
      <c r="E41" s="152">
        <v>13095.096899684513</v>
      </c>
      <c r="F41" s="152">
        <v>13117.673245288619</v>
      </c>
      <c r="G41" s="152">
        <v>13064.3054144288</v>
      </c>
      <c r="H41" s="152">
        <v>13109.213999359448</v>
      </c>
      <c r="I41" s="152">
        <v>13211.763557271946</v>
      </c>
      <c r="J41" s="152">
        <v>11844.473143776597</v>
      </c>
      <c r="K41" s="152">
        <v>12042.166740879578</v>
      </c>
      <c r="L41" s="152">
        <v>11274.564396432152</v>
      </c>
      <c r="M41" s="152">
        <v>11758.183046200063</v>
      </c>
      <c r="N41" s="152">
        <v>11507</v>
      </c>
      <c r="O41" s="152">
        <v>11834.006155321957</v>
      </c>
      <c r="P41" s="152">
        <v>12618.367949601337</v>
      </c>
      <c r="Q41" s="152">
        <v>12896.286010443762</v>
      </c>
      <c r="R41" s="152">
        <v>13534.8932716659</v>
      </c>
      <c r="S41" s="152">
        <v>13693.693693693693</v>
      </c>
    </row>
    <row r="42" spans="1:19" ht="12.75" customHeight="1" x14ac:dyDescent="0.2">
      <c r="A42" s="221"/>
      <c r="B42" s="154" t="s">
        <v>103</v>
      </c>
      <c r="C42" s="155" t="s">
        <v>104</v>
      </c>
      <c r="D42" s="156">
        <v>1542.5016259464235</v>
      </c>
      <c r="E42" s="156">
        <v>1420.8790948122496</v>
      </c>
      <c r="F42" s="156">
        <v>1357.1974842192976</v>
      </c>
      <c r="G42" s="156">
        <v>1303.0807195417444</v>
      </c>
      <c r="H42" s="156">
        <v>1126.486796912101</v>
      </c>
      <c r="I42" s="156">
        <v>1118.4274757818687</v>
      </c>
      <c r="J42" s="156">
        <v>1113.6281836851354</v>
      </c>
      <c r="K42" s="156">
        <v>1183.6096469881638</v>
      </c>
      <c r="L42" s="156">
        <v>1129.8863026596875</v>
      </c>
      <c r="M42" s="156">
        <v>1012.1069768848477</v>
      </c>
      <c r="N42" s="156">
        <v>1033</v>
      </c>
      <c r="O42" s="156">
        <v>1124.145649306527</v>
      </c>
      <c r="P42" s="156">
        <v>1060.143714932572</v>
      </c>
      <c r="Q42" s="156">
        <v>1067.8453384443878</v>
      </c>
      <c r="R42" s="156">
        <v>1079.5060086634269</v>
      </c>
      <c r="S42" s="156">
        <v>1077.2062384965611</v>
      </c>
    </row>
    <row r="43" spans="1:19" ht="12.75" customHeight="1" x14ac:dyDescent="0.2">
      <c r="A43" s="221"/>
      <c r="B43" s="154" t="s">
        <v>105</v>
      </c>
      <c r="C43" s="155" t="s">
        <v>106</v>
      </c>
      <c r="D43" s="156">
        <v>6198.2304794394477</v>
      </c>
      <c r="E43" s="156">
        <v>6290.7702160969711</v>
      </c>
      <c r="F43" s="156">
        <v>5751.8234844247609</v>
      </c>
      <c r="G43" s="156">
        <v>5444.5771966457114</v>
      </c>
      <c r="H43" s="156">
        <v>5456.8345721006772</v>
      </c>
      <c r="I43" s="156">
        <v>5419.6543831292101</v>
      </c>
      <c r="J43" s="156">
        <v>5291.8510363517034</v>
      </c>
      <c r="K43" s="156">
        <v>5458.2733589454174</v>
      </c>
      <c r="L43" s="156">
        <v>5243.4419009628327</v>
      </c>
      <c r="M43" s="156">
        <v>4828.6777084446421</v>
      </c>
      <c r="N43" s="156">
        <v>4416</v>
      </c>
      <c r="O43" s="156">
        <v>4374.6752468124232</v>
      </c>
      <c r="P43" s="156">
        <v>3973.8163205039864</v>
      </c>
      <c r="Q43" s="156">
        <v>3663.1397782167373</v>
      </c>
      <c r="R43" s="156">
        <v>3657.9999804437316</v>
      </c>
      <c r="S43" s="156">
        <v>3644.2894507410633</v>
      </c>
    </row>
    <row r="44" spans="1:19" ht="12.75" customHeight="1" x14ac:dyDescent="0.2">
      <c r="A44" s="221"/>
      <c r="B44" s="154" t="s">
        <v>107</v>
      </c>
      <c r="C44" s="155" t="s">
        <v>108</v>
      </c>
      <c r="D44" s="156">
        <v>997.65618289136228</v>
      </c>
      <c r="E44" s="156">
        <v>1605.9017482268664</v>
      </c>
      <c r="F44" s="156">
        <v>1123.1979179745911</v>
      </c>
      <c r="G44" s="156">
        <v>1439.3068101879251</v>
      </c>
      <c r="H44" s="156">
        <v>1836.6152384949253</v>
      </c>
      <c r="I44" s="156">
        <v>2492.8674484449407</v>
      </c>
      <c r="J44" s="156">
        <v>1986.9582707005698</v>
      </c>
      <c r="K44" s="156">
        <v>2072.0935289792792</v>
      </c>
      <c r="L44" s="156">
        <v>2377.2159844488765</v>
      </c>
      <c r="M44" s="156">
        <v>1368.9654129577918</v>
      </c>
      <c r="N44" s="156">
        <v>670</v>
      </c>
      <c r="O44" s="156">
        <v>981.25424677245303</v>
      </c>
      <c r="P44" s="156">
        <v>1027.6602027758638</v>
      </c>
      <c r="Q44" s="156">
        <v>657.13559288885415</v>
      </c>
      <c r="R44" s="156">
        <v>-292.36621067967809</v>
      </c>
      <c r="S44" s="156">
        <v>1364.9133003971713</v>
      </c>
    </row>
    <row r="45" spans="1:19" ht="12.75" customHeight="1" x14ac:dyDescent="0.2">
      <c r="A45" s="221"/>
      <c r="B45" s="154" t="s">
        <v>109</v>
      </c>
      <c r="C45" s="155" t="s">
        <v>110</v>
      </c>
      <c r="D45" s="156">
        <v>8046.2873200721551</v>
      </c>
      <c r="E45" s="156">
        <v>8473.0886922693753</v>
      </c>
      <c r="F45" s="156">
        <v>8886.276210805072</v>
      </c>
      <c r="G45" s="156">
        <v>8956.3071563361882</v>
      </c>
      <c r="H45" s="156">
        <v>9755.1547814946935</v>
      </c>
      <c r="I45" s="156">
        <v>9933.5018387338223</v>
      </c>
      <c r="J45" s="156">
        <v>10639.806914657125</v>
      </c>
      <c r="K45" s="156">
        <v>10901.01378289099</v>
      </c>
      <c r="L45" s="156">
        <v>10041.408915572385</v>
      </c>
      <c r="M45" s="156">
        <v>7498.0594562445185</v>
      </c>
      <c r="N45" s="156">
        <v>8293</v>
      </c>
      <c r="O45" s="156">
        <v>8956.1932930972471</v>
      </c>
      <c r="P45" s="156">
        <v>8597.3028841421401</v>
      </c>
      <c r="Q45" s="156">
        <v>7940.3884140736536</v>
      </c>
      <c r="R45" s="156">
        <v>7902.6880090741079</v>
      </c>
      <c r="S45" s="156">
        <v>9112.6610481449188</v>
      </c>
    </row>
    <row r="46" spans="1:19" ht="12.75" customHeight="1" x14ac:dyDescent="0.2">
      <c r="A46" s="221"/>
      <c r="B46" s="154" t="s">
        <v>111</v>
      </c>
      <c r="C46" s="155" t="s">
        <v>112</v>
      </c>
      <c r="D46" s="156">
        <v>3035.9180768428414</v>
      </c>
      <c r="E46" s="156">
        <v>3278.2218848589796</v>
      </c>
      <c r="F46" s="156">
        <v>3637.8371591311197</v>
      </c>
      <c r="G46" s="156">
        <v>3253.793673303036</v>
      </c>
      <c r="H46" s="156">
        <v>3045.9319469446809</v>
      </c>
      <c r="I46" s="156">
        <v>2731.5231658765715</v>
      </c>
      <c r="J46" s="156">
        <v>2580.8227298710649</v>
      </c>
      <c r="K46" s="156">
        <v>2806.2835899719371</v>
      </c>
      <c r="L46" s="156">
        <v>2792.3175830962527</v>
      </c>
      <c r="M46" s="156">
        <v>2878.0532061815138</v>
      </c>
      <c r="N46" s="156">
        <v>2758</v>
      </c>
      <c r="O46" s="156">
        <v>2667.9723410208244</v>
      </c>
      <c r="P46" s="156">
        <v>2893.0012796535093</v>
      </c>
      <c r="Q46" s="156">
        <v>1591.0113238544131</v>
      </c>
      <c r="R46" s="156">
        <v>1492.1432692213671</v>
      </c>
      <c r="S46" s="156">
        <v>1768.8656398333817</v>
      </c>
    </row>
    <row r="47" spans="1:19" ht="12.75" customHeight="1" x14ac:dyDescent="0.2">
      <c r="A47" s="221"/>
      <c r="B47" s="154" t="s">
        <v>113</v>
      </c>
      <c r="C47" s="155" t="s">
        <v>114</v>
      </c>
      <c r="D47" s="156">
        <v>4951.4670331693069</v>
      </c>
      <c r="E47" s="156">
        <v>4895.9840595867836</v>
      </c>
      <c r="F47" s="156">
        <v>4780.4399191845405</v>
      </c>
      <c r="G47" s="156">
        <v>4492.1111694228257</v>
      </c>
      <c r="H47" s="156">
        <v>4402.1336985212101</v>
      </c>
      <c r="I47" s="156">
        <v>4372.8236225768305</v>
      </c>
      <c r="J47" s="156">
        <v>4602.7142040522522</v>
      </c>
      <c r="K47" s="156">
        <v>4937.4022719506256</v>
      </c>
      <c r="L47" s="156">
        <v>4791.8923570683701</v>
      </c>
      <c r="M47" s="156">
        <v>4699.6441496386051</v>
      </c>
      <c r="N47" s="156">
        <v>4229</v>
      </c>
      <c r="O47" s="156">
        <v>4428.6342379791358</v>
      </c>
      <c r="P47" s="156">
        <v>4163.7956491780687</v>
      </c>
      <c r="Q47" s="156">
        <v>4128.6108231796761</v>
      </c>
      <c r="R47" s="156">
        <v>4337.5803029265953</v>
      </c>
      <c r="S47" s="156">
        <v>4318.5120604475442</v>
      </c>
    </row>
    <row r="48" spans="1:19" ht="12.75" customHeight="1" x14ac:dyDescent="0.2">
      <c r="A48" s="221"/>
      <c r="B48" s="154" t="s">
        <v>115</v>
      </c>
      <c r="C48" s="155" t="s">
        <v>116</v>
      </c>
      <c r="D48" s="156">
        <v>8743.2968057822345</v>
      </c>
      <c r="E48" s="156">
        <v>8060.3458500367678</v>
      </c>
      <c r="F48" s="156">
        <v>7622.6785530836578</v>
      </c>
      <c r="G48" s="156">
        <v>7538.2158848554554</v>
      </c>
      <c r="H48" s="156">
        <v>8265.3207726374148</v>
      </c>
      <c r="I48" s="156">
        <v>8626.3193864378463</v>
      </c>
      <c r="J48" s="156">
        <v>8865.6236106112265</v>
      </c>
      <c r="K48" s="156">
        <v>9262.8069049073711</v>
      </c>
      <c r="L48" s="156">
        <v>8948.9830010833139</v>
      </c>
      <c r="M48" s="156">
        <v>7460.7606931521486</v>
      </c>
      <c r="N48" s="156">
        <v>7854</v>
      </c>
      <c r="O48" s="156">
        <v>8139.8137415564179</v>
      </c>
      <c r="P48" s="156">
        <v>7910.2273845850968</v>
      </c>
      <c r="Q48" s="156">
        <v>7655.8252332244629</v>
      </c>
      <c r="R48" s="156">
        <v>8279.1461733272045</v>
      </c>
      <c r="S48" s="156">
        <v>8251.4772837353485</v>
      </c>
    </row>
    <row r="49" spans="1:19" ht="12.75" customHeight="1" x14ac:dyDescent="0.2">
      <c r="A49" s="221"/>
      <c r="B49" s="154" t="s">
        <v>117</v>
      </c>
      <c r="C49" s="155" t="s">
        <v>118</v>
      </c>
      <c r="D49" s="156">
        <v>6385.9812740057187</v>
      </c>
      <c r="E49" s="156">
        <v>5638.4467585454377</v>
      </c>
      <c r="F49" s="156">
        <v>4294.1774059150521</v>
      </c>
      <c r="G49" s="156">
        <v>3654.6556941389281</v>
      </c>
      <c r="H49" s="156">
        <v>3877.544258782732</v>
      </c>
      <c r="I49" s="156">
        <v>5298.1569269821985</v>
      </c>
      <c r="J49" s="156">
        <v>5498.2745114644422</v>
      </c>
      <c r="K49" s="156">
        <v>5582.5368389441746</v>
      </c>
      <c r="L49" s="156">
        <v>4733.1706675036194</v>
      </c>
      <c r="M49" s="156">
        <v>4436.5366586356722</v>
      </c>
      <c r="N49" s="156">
        <v>4453</v>
      </c>
      <c r="O49" s="156">
        <v>4083.8962388584678</v>
      </c>
      <c r="P49" s="156">
        <v>3837.9761787577518</v>
      </c>
      <c r="Q49" s="156">
        <v>3760.927812872817</v>
      </c>
      <c r="R49" s="156">
        <v>3760.6703888763946</v>
      </c>
      <c r="S49" s="156">
        <v>4183.861280635474</v>
      </c>
    </row>
    <row r="50" spans="1:19" ht="12.75" customHeight="1" x14ac:dyDescent="0.2">
      <c r="A50" s="221"/>
      <c r="B50" s="154" t="s">
        <v>119</v>
      </c>
      <c r="C50" s="155" t="s">
        <v>120</v>
      </c>
      <c r="D50" s="156">
        <v>3882.6373464554367</v>
      </c>
      <c r="E50" s="156">
        <v>3486.9653912754707</v>
      </c>
      <c r="F50" s="156">
        <v>2771.4680333763285</v>
      </c>
      <c r="G50" s="156">
        <v>2731.2214567258839</v>
      </c>
      <c r="H50" s="156">
        <v>2579.8756446928114</v>
      </c>
      <c r="I50" s="156">
        <v>2232.5157567013439</v>
      </c>
      <c r="J50" s="156">
        <v>2487.6675205894185</v>
      </c>
      <c r="K50" s="156">
        <v>2712.0504509728794</v>
      </c>
      <c r="L50" s="156">
        <v>2796.3673547903736</v>
      </c>
      <c r="M50" s="156">
        <v>2097.8034052762628</v>
      </c>
      <c r="N50" s="156">
        <v>2001</v>
      </c>
      <c r="O50" s="156">
        <v>2277.2692753507336</v>
      </c>
      <c r="P50" s="156">
        <v>2167.5361748203563</v>
      </c>
      <c r="Q50" s="156">
        <v>2107.3321468385129</v>
      </c>
      <c r="R50" s="156">
        <v>2023.0959528302808</v>
      </c>
      <c r="S50" s="156">
        <v>2128.2572895476119</v>
      </c>
    </row>
    <row r="51" spans="1:19" ht="12.75" customHeight="1" x14ac:dyDescent="0.2">
      <c r="A51" s="221"/>
      <c r="B51" s="154" t="s">
        <v>121</v>
      </c>
      <c r="C51" s="155" t="s">
        <v>122</v>
      </c>
      <c r="D51" s="156">
        <v>5863.2241597231596</v>
      </c>
      <c r="E51" s="156">
        <v>5639.6328011955311</v>
      </c>
      <c r="F51" s="156">
        <v>5461.8923145410754</v>
      </c>
      <c r="G51" s="156">
        <v>5613.1848990028693</v>
      </c>
      <c r="H51" s="156">
        <v>6384.5295813224075</v>
      </c>
      <c r="I51" s="156">
        <v>6371.0228567089371</v>
      </c>
      <c r="J51" s="156">
        <v>7081.9130692524295</v>
      </c>
      <c r="K51" s="156">
        <v>7543.8287649245613</v>
      </c>
      <c r="L51" s="156">
        <v>7354.3853965232711</v>
      </c>
      <c r="M51" s="156">
        <v>6105.908325688767</v>
      </c>
      <c r="N51" s="156">
        <v>7837</v>
      </c>
      <c r="O51" s="156">
        <v>8797.314041328591</v>
      </c>
      <c r="P51" s="156">
        <v>7770.4498474259271</v>
      </c>
      <c r="Q51" s="156">
        <v>7974.6142262032818</v>
      </c>
      <c r="R51" s="156">
        <v>8658.5377778212351</v>
      </c>
      <c r="S51" s="156">
        <v>8544.9966095127384</v>
      </c>
    </row>
    <row r="52" spans="1:19" ht="12.75" customHeight="1" x14ac:dyDescent="0.2">
      <c r="A52" s="221"/>
      <c r="B52" s="154" t="s">
        <v>123</v>
      </c>
      <c r="C52" s="155" t="s">
        <v>124</v>
      </c>
      <c r="D52" s="156">
        <v>3807.7824545041785</v>
      </c>
      <c r="E52" s="156">
        <v>4177.2422136300029</v>
      </c>
      <c r="F52" s="156">
        <v>4038.4900749940075</v>
      </c>
      <c r="G52" s="156">
        <v>3963.9559163437812</v>
      </c>
      <c r="H52" s="156">
        <v>4155.8527615492512</v>
      </c>
      <c r="I52" s="156">
        <v>3955.1761170714772</v>
      </c>
      <c r="J52" s="156">
        <v>3893.4643152033536</v>
      </c>
      <c r="K52" s="156">
        <v>4506.6222079549334</v>
      </c>
      <c r="L52" s="156">
        <v>4661.2872199329759</v>
      </c>
      <c r="M52" s="156">
        <v>3170.3948628514399</v>
      </c>
      <c r="N52" s="156">
        <v>3720</v>
      </c>
      <c r="O52" s="156">
        <v>3762.1407730125106</v>
      </c>
      <c r="P52" s="156">
        <v>3356.629589526528</v>
      </c>
      <c r="Q52" s="156">
        <v>3517.435606579179</v>
      </c>
      <c r="R52" s="156">
        <v>3658.9777938573761</v>
      </c>
      <c r="S52" s="156">
        <v>4189.673544512254</v>
      </c>
    </row>
    <row r="53" spans="1:19" ht="12.75" customHeight="1" x14ac:dyDescent="0.2">
      <c r="A53" s="221"/>
      <c r="B53" s="154" t="s">
        <v>125</v>
      </c>
      <c r="C53" s="155" t="s">
        <v>126</v>
      </c>
      <c r="D53" s="156">
        <v>8832.8772502485372</v>
      </c>
      <c r="E53" s="156">
        <v>8928.5290699053294</v>
      </c>
      <c r="F53" s="156">
        <v>8748.1593936557547</v>
      </c>
      <c r="G53" s="156">
        <v>8501.8479850821313</v>
      </c>
      <c r="H53" s="156">
        <v>8403.3706252000993</v>
      </c>
      <c r="I53" s="156">
        <v>8523.2635084559297</v>
      </c>
      <c r="J53" s="156">
        <v>8486.6512819427589</v>
      </c>
      <c r="K53" s="156">
        <v>8517.2260249148094</v>
      </c>
      <c r="L53" s="156">
        <v>8673.598525883106</v>
      </c>
      <c r="M53" s="156">
        <v>8214.8005524248729</v>
      </c>
      <c r="N53" s="156">
        <v>8253</v>
      </c>
      <c r="O53" s="156">
        <v>8498.5411087574103</v>
      </c>
      <c r="P53" s="156">
        <v>8616.0055123534767</v>
      </c>
      <c r="Q53" s="156">
        <v>8240.5976804677848</v>
      </c>
      <c r="R53" s="156">
        <v>8402.3506634463993</v>
      </c>
      <c r="S53" s="156">
        <v>8544.0278988665814</v>
      </c>
    </row>
    <row r="54" spans="1:19" ht="12.75" customHeight="1" x14ac:dyDescent="0.2">
      <c r="A54" s="222"/>
      <c r="B54" s="162" t="s">
        <v>65</v>
      </c>
      <c r="C54" s="166" t="s">
        <v>71</v>
      </c>
      <c r="D54" s="164">
        <f>SUM(D41:D53)</f>
        <v>75232.847799143507</v>
      </c>
      <c r="E54" s="164">
        <f t="shared" ref="E54:S54" si="2">SUM(E41:E53)</f>
        <v>74991.104680124292</v>
      </c>
      <c r="F54" s="164">
        <f t="shared" si="2"/>
        <v>71591.311196593888</v>
      </c>
      <c r="G54" s="164">
        <f t="shared" si="2"/>
        <v>69956.56397601527</v>
      </c>
      <c r="H54" s="164">
        <f t="shared" si="2"/>
        <v>72398.864678012455</v>
      </c>
      <c r="I54" s="164">
        <f t="shared" si="2"/>
        <v>74287.016044172924</v>
      </c>
      <c r="J54" s="164">
        <f t="shared" si="2"/>
        <v>74373.848792158082</v>
      </c>
      <c r="K54" s="164">
        <f t="shared" si="2"/>
        <v>77525.914113224717</v>
      </c>
      <c r="L54" s="164">
        <f t="shared" si="2"/>
        <v>74818.519605957219</v>
      </c>
      <c r="M54" s="164">
        <f t="shared" si="2"/>
        <v>65529.894454581154</v>
      </c>
      <c r="N54" s="164">
        <f t="shared" si="2"/>
        <v>67024</v>
      </c>
      <c r="O54" s="164">
        <f t="shared" si="2"/>
        <v>69925.856349174705</v>
      </c>
      <c r="P54" s="164">
        <f t="shared" si="2"/>
        <v>67992.91268825662</v>
      </c>
      <c r="Q54" s="164">
        <f t="shared" si="2"/>
        <v>65201.149987287521</v>
      </c>
      <c r="R54" s="164">
        <f t="shared" si="2"/>
        <v>66495.223381474338</v>
      </c>
      <c r="S54" s="164">
        <f t="shared" si="2"/>
        <v>70822.435338564334</v>
      </c>
    </row>
    <row r="55" spans="1:19" ht="12.75" customHeight="1" x14ac:dyDescent="0.2">
      <c r="C55" s="165"/>
      <c r="D55" s="161"/>
      <c r="E55" s="161"/>
      <c r="F55" s="161"/>
      <c r="G55" s="161"/>
      <c r="H55" s="161"/>
      <c r="I55" s="161"/>
      <c r="J55" s="161"/>
      <c r="K55" s="161"/>
      <c r="L55" s="161"/>
      <c r="M55" s="161"/>
      <c r="N55" s="161"/>
      <c r="O55" s="161"/>
      <c r="P55" s="161"/>
      <c r="Q55" s="161"/>
      <c r="R55" s="161"/>
      <c r="S55" s="161"/>
    </row>
    <row r="56" spans="1:19" ht="12.75" customHeight="1" x14ac:dyDescent="0.2">
      <c r="A56" s="220" t="s">
        <v>127</v>
      </c>
      <c r="B56" s="150" t="s">
        <v>101</v>
      </c>
      <c r="C56" s="151" t="s">
        <v>102</v>
      </c>
      <c r="D56" s="152">
        <v>12944.987790062707</v>
      </c>
      <c r="E56" s="152">
        <v>13095.096899684513</v>
      </c>
      <c r="F56" s="152">
        <v>13117.673245288619</v>
      </c>
      <c r="G56" s="152">
        <v>13064.3054144288</v>
      </c>
      <c r="H56" s="152">
        <v>13109.213999359448</v>
      </c>
      <c r="I56" s="152">
        <v>13211.763557271946</v>
      </c>
      <c r="J56" s="152">
        <v>11844.473143776597</v>
      </c>
      <c r="K56" s="152">
        <v>12042.166740879578</v>
      </c>
      <c r="L56" s="152">
        <v>11274.564396432152</v>
      </c>
      <c r="M56" s="152">
        <v>11758.183046200063</v>
      </c>
      <c r="N56" s="152">
        <v>11507</v>
      </c>
      <c r="O56" s="152">
        <v>11834.006155321957</v>
      </c>
      <c r="P56" s="152">
        <v>12618.367949601337</v>
      </c>
      <c r="Q56" s="152">
        <v>12896.286010443762</v>
      </c>
      <c r="R56" s="152">
        <v>13534.8932716659</v>
      </c>
      <c r="S56" s="152">
        <v>13693.693693693693</v>
      </c>
    </row>
    <row r="57" spans="1:19" ht="12.75" customHeight="1" x14ac:dyDescent="0.2">
      <c r="A57" s="221"/>
      <c r="B57" s="154" t="s">
        <v>103</v>
      </c>
      <c r="C57" s="155" t="s">
        <v>104</v>
      </c>
      <c r="D57" s="156">
        <v>1542.5016259464235</v>
      </c>
      <c r="E57" s="156">
        <v>1420.8790948122496</v>
      </c>
      <c r="F57" s="156">
        <v>1357.1974842192976</v>
      </c>
      <c r="G57" s="156">
        <v>1303.0807195417444</v>
      </c>
      <c r="H57" s="156">
        <v>1126.486796912101</v>
      </c>
      <c r="I57" s="156">
        <v>1118.4274757818687</v>
      </c>
      <c r="J57" s="156">
        <v>1113.6281836851354</v>
      </c>
      <c r="K57" s="156">
        <v>1183.6096469881638</v>
      </c>
      <c r="L57" s="156">
        <v>1129.8863026596875</v>
      </c>
      <c r="M57" s="156">
        <v>1012.1069768848477</v>
      </c>
      <c r="N57" s="156">
        <v>1033</v>
      </c>
      <c r="O57" s="156">
        <v>1124.145649306527</v>
      </c>
      <c r="P57" s="156">
        <v>1060.143714932572</v>
      </c>
      <c r="Q57" s="156">
        <v>1067.8453384443878</v>
      </c>
      <c r="R57" s="156">
        <v>1079.5060086634269</v>
      </c>
      <c r="S57" s="156">
        <v>1077.2062384965611</v>
      </c>
    </row>
    <row r="58" spans="1:19" ht="12.75" customHeight="1" x14ac:dyDescent="0.2">
      <c r="A58" s="221"/>
      <c r="B58" s="154" t="s">
        <v>128</v>
      </c>
      <c r="C58" s="155" t="s">
        <v>129</v>
      </c>
      <c r="D58" s="156">
        <v>1178.0442012001326</v>
      </c>
      <c r="E58" s="156">
        <v>1280.9260621011933</v>
      </c>
      <c r="F58" s="156">
        <v>1050.1443948542924</v>
      </c>
      <c r="G58" s="156">
        <v>1103.2080127739875</v>
      </c>
      <c r="H58" s="156">
        <v>1094.4592311175411</v>
      </c>
      <c r="I58" s="156">
        <v>1064.1875400019526</v>
      </c>
      <c r="J58" s="156">
        <v>1046.937522494866</v>
      </c>
      <c r="K58" s="156">
        <v>1097.6607399890233</v>
      </c>
      <c r="L58" s="156">
        <v>1140.0107318949895</v>
      </c>
      <c r="M58" s="156">
        <v>1009.0827528503312</v>
      </c>
      <c r="N58" s="156">
        <v>878</v>
      </c>
      <c r="O58" s="156">
        <v>941.28462368599867</v>
      </c>
      <c r="P58" s="156">
        <v>849.49306034058463</v>
      </c>
      <c r="Q58" s="156">
        <v>749.05634546556882</v>
      </c>
      <c r="R58" s="156">
        <v>802.78481260205922</v>
      </c>
      <c r="S58" s="156">
        <v>894.11992637799085</v>
      </c>
    </row>
    <row r="59" spans="1:19" ht="12.75" customHeight="1" x14ac:dyDescent="0.2">
      <c r="A59" s="221"/>
      <c r="B59" s="154" t="s">
        <v>130</v>
      </c>
      <c r="C59" s="155" t="s">
        <v>131</v>
      </c>
      <c r="D59" s="156">
        <v>1780.5647249389503</v>
      </c>
      <c r="E59" s="156">
        <v>1883.4357283487916</v>
      </c>
      <c r="F59" s="156">
        <v>1879.9867590489346</v>
      </c>
      <c r="G59" s="156">
        <v>1804.4373974117043</v>
      </c>
      <c r="H59" s="156">
        <v>1846.5548278794438</v>
      </c>
      <c r="I59" s="156">
        <v>1759.5435167004762</v>
      </c>
      <c r="J59" s="156">
        <v>1799.5892702136221</v>
      </c>
      <c r="K59" s="156">
        <v>1882.591721981174</v>
      </c>
      <c r="L59" s="156">
        <v>1731.2773992366181</v>
      </c>
      <c r="M59" s="156">
        <v>1574.6126473049123</v>
      </c>
      <c r="N59" s="156">
        <v>1580</v>
      </c>
      <c r="O59" s="156">
        <v>1584.7955553779129</v>
      </c>
      <c r="P59" s="156">
        <v>1453.8832562260066</v>
      </c>
      <c r="Q59" s="156">
        <v>1389.5679724628894</v>
      </c>
      <c r="R59" s="156">
        <v>1490.1876423940782</v>
      </c>
      <c r="S59" s="156">
        <v>1478.2524459943813</v>
      </c>
    </row>
    <row r="60" spans="1:19" ht="12.75" customHeight="1" x14ac:dyDescent="0.2">
      <c r="A60" s="221"/>
      <c r="B60" s="154" t="s">
        <v>132</v>
      </c>
      <c r="C60" s="155" t="s">
        <v>12</v>
      </c>
      <c r="D60" s="156">
        <v>3239.6215533003642</v>
      </c>
      <c r="E60" s="156">
        <v>3126.408425646986</v>
      </c>
      <c r="F60" s="156">
        <v>2821.6923305215341</v>
      </c>
      <c r="G60" s="156">
        <v>2536.9317864600198</v>
      </c>
      <c r="H60" s="156">
        <v>2515.8205131036921</v>
      </c>
      <c r="I60" s="156">
        <v>2595.9233264267814</v>
      </c>
      <c r="J60" s="156">
        <v>2445.3242436432151</v>
      </c>
      <c r="K60" s="156">
        <v>2478.0208969752198</v>
      </c>
      <c r="L60" s="156">
        <v>2372.153769831225</v>
      </c>
      <c r="M60" s="156">
        <v>2244.9823082893981</v>
      </c>
      <c r="N60" s="156">
        <v>1958</v>
      </c>
      <c r="O60" s="156">
        <v>1848.5950677485116</v>
      </c>
      <c r="P60" s="156">
        <v>1670.4400039373952</v>
      </c>
      <c r="Q60" s="156">
        <v>1524.515460288279</v>
      </c>
      <c r="R60" s="156">
        <v>1365.0275254475939</v>
      </c>
      <c r="S60" s="156">
        <v>1271.9170783686911</v>
      </c>
    </row>
    <row r="61" spans="1:19" ht="12.75" customHeight="1" x14ac:dyDescent="0.2">
      <c r="A61" s="221"/>
      <c r="B61" s="154" t="s">
        <v>107</v>
      </c>
      <c r="C61" s="155" t="s">
        <v>108</v>
      </c>
      <c r="D61" s="156">
        <v>997.65618289136228</v>
      </c>
      <c r="E61" s="156">
        <v>1605.9017482268664</v>
      </c>
      <c r="F61" s="156">
        <v>1123.1979179745911</v>
      </c>
      <c r="G61" s="156">
        <v>1439.3068101879251</v>
      </c>
      <c r="H61" s="156">
        <v>1836.6152384949253</v>
      </c>
      <c r="I61" s="156">
        <v>2492.8674484449407</v>
      </c>
      <c r="J61" s="156">
        <v>1986.9582707005698</v>
      </c>
      <c r="K61" s="156">
        <v>2072.0935289792792</v>
      </c>
      <c r="L61" s="156">
        <v>2377.2159844488765</v>
      </c>
      <c r="M61" s="156">
        <v>1368.9654129577918</v>
      </c>
      <c r="N61" s="156">
        <v>670</v>
      </c>
      <c r="O61" s="156">
        <v>981.25424677245303</v>
      </c>
      <c r="P61" s="156">
        <v>1027.6602027758638</v>
      </c>
      <c r="Q61" s="156">
        <v>657.13559288885415</v>
      </c>
      <c r="R61" s="156">
        <v>-292.36621067967809</v>
      </c>
      <c r="S61" s="156">
        <v>1364.9133003971713</v>
      </c>
    </row>
    <row r="62" spans="1:19" ht="12.75" customHeight="1" x14ac:dyDescent="0.2">
      <c r="A62" s="221"/>
      <c r="B62" s="154" t="s">
        <v>109</v>
      </c>
      <c r="C62" s="155" t="s">
        <v>110</v>
      </c>
      <c r="D62" s="156">
        <v>8046.2873200721551</v>
      </c>
      <c r="E62" s="156">
        <v>8473.0886922693753</v>
      </c>
      <c r="F62" s="156">
        <v>8886.276210805072</v>
      </c>
      <c r="G62" s="156">
        <v>8956.3071563361882</v>
      </c>
      <c r="H62" s="156">
        <v>9755.1547814946935</v>
      </c>
      <c r="I62" s="156">
        <v>9933.5018387338223</v>
      </c>
      <c r="J62" s="156">
        <v>10639.806914657125</v>
      </c>
      <c r="K62" s="156">
        <v>10901.01378289099</v>
      </c>
      <c r="L62" s="156">
        <v>10041.408915572385</v>
      </c>
      <c r="M62" s="156">
        <v>7498.0594562445185</v>
      </c>
      <c r="N62" s="156">
        <v>8293</v>
      </c>
      <c r="O62" s="156">
        <v>8956.1932930972471</v>
      </c>
      <c r="P62" s="156">
        <v>8597.3028841421401</v>
      </c>
      <c r="Q62" s="156">
        <v>7940.3884140736536</v>
      </c>
      <c r="R62" s="156">
        <v>7902.6880090741079</v>
      </c>
      <c r="S62" s="156">
        <v>9112.6610481449188</v>
      </c>
    </row>
    <row r="63" spans="1:19" ht="12.75" customHeight="1" x14ac:dyDescent="0.2">
      <c r="A63" s="221"/>
      <c r="B63" s="154" t="s">
        <v>111</v>
      </c>
      <c r="C63" s="155" t="s">
        <v>112</v>
      </c>
      <c r="D63" s="156">
        <v>3035.9180768428414</v>
      </c>
      <c r="E63" s="156">
        <v>3278.2218848589796</v>
      </c>
      <c r="F63" s="156">
        <v>3637.8371591311197</v>
      </c>
      <c r="G63" s="156">
        <v>3253.793673303036</v>
      </c>
      <c r="H63" s="156">
        <v>3045.9319469446809</v>
      </c>
      <c r="I63" s="156">
        <v>2731.5231658765715</v>
      </c>
      <c r="J63" s="156">
        <v>2580.8227298710649</v>
      </c>
      <c r="K63" s="156">
        <v>2806.2835899719371</v>
      </c>
      <c r="L63" s="156">
        <v>2792.3175830962527</v>
      </c>
      <c r="M63" s="156">
        <v>2878.0532061815138</v>
      </c>
      <c r="N63" s="156">
        <v>2758</v>
      </c>
      <c r="O63" s="156">
        <v>2667.9723410208244</v>
      </c>
      <c r="P63" s="156">
        <v>2893.0012796535093</v>
      </c>
      <c r="Q63" s="156">
        <v>1591.0113238544131</v>
      </c>
      <c r="R63" s="156">
        <v>1492.1432692213671</v>
      </c>
      <c r="S63" s="156">
        <v>1768.8656398333817</v>
      </c>
    </row>
    <row r="64" spans="1:19" ht="12.75" customHeight="1" x14ac:dyDescent="0.2">
      <c r="A64" s="221"/>
      <c r="B64" s="154" t="s">
        <v>133</v>
      </c>
      <c r="C64" s="155" t="s">
        <v>134</v>
      </c>
      <c r="D64" s="156">
        <v>2634.6467708090463</v>
      </c>
      <c r="E64" s="156">
        <v>2621.1542567070715</v>
      </c>
      <c r="F64" s="156">
        <v>2639.0585227207871</v>
      </c>
      <c r="G64" s="156">
        <v>2569.3133981709971</v>
      </c>
      <c r="H64" s="156">
        <v>2484.8973461296346</v>
      </c>
      <c r="I64" s="156">
        <v>2515.6482214725056</v>
      </c>
      <c r="J64" s="156">
        <v>2567.061164863549</v>
      </c>
      <c r="K64" s="156">
        <v>2684.0911679731589</v>
      </c>
      <c r="L64" s="156">
        <v>2562.4930394549006</v>
      </c>
      <c r="M64" s="156">
        <v>2562.5258319136283</v>
      </c>
      <c r="N64" s="156">
        <v>2362</v>
      </c>
      <c r="O64" s="156">
        <v>2447.1401734681644</v>
      </c>
      <c r="P64" s="156">
        <v>2429.3729697804902</v>
      </c>
      <c r="Q64" s="156">
        <v>2454.479669867595</v>
      </c>
      <c r="R64" s="156">
        <v>2705.6097155540779</v>
      </c>
      <c r="S64" s="156">
        <v>2668.7978300881528</v>
      </c>
    </row>
    <row r="65" spans="1:19" ht="12.75" customHeight="1" x14ac:dyDescent="0.2">
      <c r="A65" s="221"/>
      <c r="B65" s="154" t="s">
        <v>135</v>
      </c>
      <c r="C65" s="155" t="s">
        <v>136</v>
      </c>
      <c r="D65" s="156">
        <v>2316.8202623602606</v>
      </c>
      <c r="E65" s="156">
        <v>2274.8298028797121</v>
      </c>
      <c r="F65" s="156">
        <v>2141.3813964637534</v>
      </c>
      <c r="G65" s="156">
        <v>1922.7977712518286</v>
      </c>
      <c r="H65" s="156">
        <v>1917.2363523915756</v>
      </c>
      <c r="I65" s="156">
        <v>1857.1754011043249</v>
      </c>
      <c r="J65" s="156">
        <v>2035.6530391887031</v>
      </c>
      <c r="K65" s="156">
        <v>2253.3111039774667</v>
      </c>
      <c r="L65" s="156">
        <v>2229.3993176134695</v>
      </c>
      <c r="M65" s="156">
        <v>2137.1183177249768</v>
      </c>
      <c r="N65" s="156">
        <v>1867</v>
      </c>
      <c r="O65" s="156">
        <v>1981.4940645109714</v>
      </c>
      <c r="P65" s="156">
        <v>1734.4226793975786</v>
      </c>
      <c r="Q65" s="156">
        <v>1674.1311533120811</v>
      </c>
      <c r="R65" s="156">
        <v>1631.9705873725175</v>
      </c>
      <c r="S65" s="156">
        <v>1649.7142303593914</v>
      </c>
    </row>
    <row r="66" spans="1:19" ht="12.75" customHeight="1" x14ac:dyDescent="0.2">
      <c r="A66" s="221"/>
      <c r="B66" s="154" t="s">
        <v>137</v>
      </c>
      <c r="C66" s="155" t="s">
        <v>138</v>
      </c>
      <c r="D66" s="156">
        <v>2403.9464480740203</v>
      </c>
      <c r="E66" s="156">
        <v>1917.8309652015089</v>
      </c>
      <c r="F66" s="156">
        <v>1907.3818302190464</v>
      </c>
      <c r="G66" s="156">
        <v>2069.0733276014157</v>
      </c>
      <c r="H66" s="156">
        <v>2716.8210984350671</v>
      </c>
      <c r="I66" s="156">
        <v>2879.0557911979431</v>
      </c>
      <c r="J66" s="156">
        <v>3052.950267821227</v>
      </c>
      <c r="K66" s="156">
        <v>3123.1554639687683</v>
      </c>
      <c r="L66" s="156">
        <v>2614.1276285549402</v>
      </c>
      <c r="M66" s="156">
        <v>1646.1859494551356</v>
      </c>
      <c r="N66" s="156">
        <v>1888</v>
      </c>
      <c r="O66" s="156">
        <v>1772.652783884248</v>
      </c>
      <c r="P66" s="156">
        <v>1706.8609115070381</v>
      </c>
      <c r="Q66" s="156">
        <v>1669.2417515792768</v>
      </c>
      <c r="R66" s="156">
        <v>1955.6268272888167</v>
      </c>
      <c r="S66" s="156">
        <v>1735.9294778649617</v>
      </c>
    </row>
    <row r="67" spans="1:19" ht="12.75" customHeight="1" x14ac:dyDescent="0.2">
      <c r="A67" s="221"/>
      <c r="B67" s="154" t="s">
        <v>139</v>
      </c>
      <c r="C67" s="155" t="s">
        <v>140</v>
      </c>
      <c r="D67" s="156">
        <v>6339.3503577082138</v>
      </c>
      <c r="E67" s="156">
        <v>6142.5148848352592</v>
      </c>
      <c r="F67" s="156">
        <v>5715.2967228646112</v>
      </c>
      <c r="G67" s="156">
        <v>5469.1425572540393</v>
      </c>
      <c r="H67" s="156">
        <v>5548.4996742023477</v>
      </c>
      <c r="I67" s="156">
        <v>5747.2635952399032</v>
      </c>
      <c r="J67" s="156">
        <v>5812.6733427899999</v>
      </c>
      <c r="K67" s="156">
        <v>6139.6514409386027</v>
      </c>
      <c r="L67" s="156">
        <v>6334.8553725283737</v>
      </c>
      <c r="M67" s="156">
        <v>5814.5747436970132</v>
      </c>
      <c r="N67" s="156">
        <v>5966</v>
      </c>
      <c r="O67" s="156">
        <v>6367.1609576721694</v>
      </c>
      <c r="P67" s="156">
        <v>6203.3664730780583</v>
      </c>
      <c r="Q67" s="156">
        <v>5986.5834816451861</v>
      </c>
      <c r="R67" s="156">
        <v>6323.519346038388</v>
      </c>
      <c r="S67" s="156">
        <v>6515.5478058703866</v>
      </c>
    </row>
    <row r="68" spans="1:19" ht="12.75" customHeight="1" x14ac:dyDescent="0.2">
      <c r="A68" s="221"/>
      <c r="B68" s="154" t="s">
        <v>117</v>
      </c>
      <c r="C68" s="155" t="s">
        <v>118</v>
      </c>
      <c r="D68" s="156">
        <v>6385.9812740057187</v>
      </c>
      <c r="E68" s="156">
        <v>5638.4467585454377</v>
      </c>
      <c r="F68" s="156">
        <v>4294.1774059150521</v>
      </c>
      <c r="G68" s="156">
        <v>3654.6556941389281</v>
      </c>
      <c r="H68" s="156">
        <v>3877.544258782732</v>
      </c>
      <c r="I68" s="156">
        <v>5298.1569269821985</v>
      </c>
      <c r="J68" s="156">
        <v>5498.2745114644422</v>
      </c>
      <c r="K68" s="156">
        <v>5582.5368389441746</v>
      </c>
      <c r="L68" s="156">
        <v>4733.1706675036194</v>
      </c>
      <c r="M68" s="156">
        <v>4436.5366586356722</v>
      </c>
      <c r="N68" s="156">
        <v>4453</v>
      </c>
      <c r="O68" s="156">
        <v>4083.8962388584678</v>
      </c>
      <c r="P68" s="156">
        <v>3837.9761787577518</v>
      </c>
      <c r="Q68" s="156">
        <v>3760.927812872817</v>
      </c>
      <c r="R68" s="156">
        <v>3760.6703888763946</v>
      </c>
      <c r="S68" s="156">
        <v>4183.861280635474</v>
      </c>
    </row>
    <row r="69" spans="1:19" ht="12.75" customHeight="1" x14ac:dyDescent="0.2">
      <c r="A69" s="221"/>
      <c r="B69" s="154" t="s">
        <v>119</v>
      </c>
      <c r="C69" s="155" t="s">
        <v>120</v>
      </c>
      <c r="D69" s="156">
        <v>3882.6373464554367</v>
      </c>
      <c r="E69" s="156">
        <v>3486.9653912754707</v>
      </c>
      <c r="F69" s="156">
        <v>2771.4680333763285</v>
      </c>
      <c r="G69" s="156">
        <v>2731.2214567258839</v>
      </c>
      <c r="H69" s="156">
        <v>2579.8756446928114</v>
      </c>
      <c r="I69" s="156">
        <v>2232.5157567013439</v>
      </c>
      <c r="J69" s="156">
        <v>2487.6675205894185</v>
      </c>
      <c r="K69" s="156">
        <v>2712.0504509728794</v>
      </c>
      <c r="L69" s="156">
        <v>2796.3673547903736</v>
      </c>
      <c r="M69" s="156">
        <v>2097.8034052762628</v>
      </c>
      <c r="N69" s="156">
        <v>2001</v>
      </c>
      <c r="O69" s="156">
        <v>2277.2692753507336</v>
      </c>
      <c r="P69" s="156">
        <v>2167.5361748203563</v>
      </c>
      <c r="Q69" s="156">
        <v>2107.3321468385129</v>
      </c>
      <c r="R69" s="156">
        <v>2023.0959528302808</v>
      </c>
      <c r="S69" s="156">
        <v>2128.2572895476119</v>
      </c>
    </row>
    <row r="70" spans="1:19" ht="12.75" customHeight="1" x14ac:dyDescent="0.2">
      <c r="A70" s="221"/>
      <c r="B70" s="154" t="s">
        <v>121</v>
      </c>
      <c r="C70" s="155" t="s">
        <v>122</v>
      </c>
      <c r="D70" s="156">
        <v>5863.2241597231596</v>
      </c>
      <c r="E70" s="156">
        <v>5639.6328011955311</v>
      </c>
      <c r="F70" s="156">
        <v>5461.8923145410754</v>
      </c>
      <c r="G70" s="156">
        <v>5613.1848990028693</v>
      </c>
      <c r="H70" s="156">
        <v>6384.5295813224075</v>
      </c>
      <c r="I70" s="156">
        <v>6371.0228567089371</v>
      </c>
      <c r="J70" s="156">
        <v>7081.9130692524295</v>
      </c>
      <c r="K70" s="156">
        <v>7543.8287649245613</v>
      </c>
      <c r="L70" s="156">
        <v>7354.3853965232711</v>
      </c>
      <c r="M70" s="156">
        <v>6105.908325688767</v>
      </c>
      <c r="N70" s="156">
        <v>7837</v>
      </c>
      <c r="O70" s="156">
        <v>8797.314041328591</v>
      </c>
      <c r="P70" s="156">
        <v>7770.4498474259271</v>
      </c>
      <c r="Q70" s="156">
        <v>7974.6142262032818</v>
      </c>
      <c r="R70" s="156">
        <v>8658.5377778212351</v>
      </c>
      <c r="S70" s="156">
        <v>8544.9966095127384</v>
      </c>
    </row>
    <row r="71" spans="1:19" ht="12.75" customHeight="1" x14ac:dyDescent="0.2">
      <c r="A71" s="221"/>
      <c r="B71" s="154" t="s">
        <v>141</v>
      </c>
      <c r="C71" s="155" t="s">
        <v>142</v>
      </c>
      <c r="D71" s="156">
        <v>2692.321851492803</v>
      </c>
      <c r="E71" s="156">
        <v>2426.6432620917049</v>
      </c>
      <c r="F71" s="156">
        <v>2282.9225975093314</v>
      </c>
      <c r="G71" s="156">
        <v>2319.1933628862066</v>
      </c>
      <c r="H71" s="156">
        <v>2472.7489591041117</v>
      </c>
      <c r="I71" s="156">
        <v>2276.9925040408752</v>
      </c>
      <c r="J71" s="156">
        <v>2310.8843393390216</v>
      </c>
      <c r="K71" s="156">
        <v>2513.2288829748677</v>
      </c>
      <c r="L71" s="156">
        <v>2538.1944092901763</v>
      </c>
      <c r="M71" s="156">
        <v>1194.5684936340085</v>
      </c>
      <c r="N71" s="156">
        <v>1784</v>
      </c>
      <c r="O71" s="156">
        <v>2146.3687597425956</v>
      </c>
      <c r="P71" s="156">
        <v>1785.608819765725</v>
      </c>
      <c r="Q71" s="156">
        <v>1775.8307093544033</v>
      </c>
      <c r="R71" s="156">
        <v>1858.8232993380202</v>
      </c>
      <c r="S71" s="156">
        <v>2412.0895088637021</v>
      </c>
    </row>
    <row r="72" spans="1:19" ht="12.75" customHeight="1" x14ac:dyDescent="0.2">
      <c r="A72" s="221"/>
      <c r="B72" s="154" t="s">
        <v>143</v>
      </c>
      <c r="C72" s="155" t="s">
        <v>144</v>
      </c>
      <c r="D72" s="156">
        <v>1115.4606030113755</v>
      </c>
      <c r="E72" s="156">
        <v>1750.598951538298</v>
      </c>
      <c r="F72" s="156">
        <v>1755.5674774846761</v>
      </c>
      <c r="G72" s="156">
        <v>1644.7625534575745</v>
      </c>
      <c r="H72" s="156">
        <v>1683.1038024451395</v>
      </c>
      <c r="I72" s="156">
        <v>1678.1836130306019</v>
      </c>
      <c r="J72" s="156">
        <v>1582.579975864332</v>
      </c>
      <c r="K72" s="156">
        <v>1993.3933249800657</v>
      </c>
      <c r="L72" s="156">
        <v>2123.0928106427996</v>
      </c>
      <c r="M72" s="156">
        <v>1975.8263692174314</v>
      </c>
      <c r="N72" s="156">
        <v>1936</v>
      </c>
      <c r="O72" s="156">
        <v>1615.7720132699151</v>
      </c>
      <c r="P72" s="156">
        <v>1571.020769760803</v>
      </c>
      <c r="Q72" s="156">
        <v>1741.6048972247756</v>
      </c>
      <c r="R72" s="156">
        <v>1800.1544945193559</v>
      </c>
      <c r="S72" s="156">
        <v>1777.5840356485519</v>
      </c>
    </row>
    <row r="73" spans="1:19" ht="12.75" customHeight="1" x14ac:dyDescent="0.2">
      <c r="A73" s="221"/>
      <c r="B73" s="154" t="s">
        <v>145</v>
      </c>
      <c r="C73" s="155" t="s">
        <v>146</v>
      </c>
      <c r="D73" s="156">
        <v>6293.9465707869585</v>
      </c>
      <c r="E73" s="156">
        <v>6184.0263775885387</v>
      </c>
      <c r="F73" s="156">
        <v>6021.2083509308613</v>
      </c>
      <c r="G73" s="156">
        <v>5922.4851212077219</v>
      </c>
      <c r="H73" s="156">
        <v>5852.2093498404147</v>
      </c>
      <c r="I73" s="156">
        <v>5865.5066552401195</v>
      </c>
      <c r="J73" s="156">
        <v>5817.9662524082742</v>
      </c>
      <c r="K73" s="156">
        <v>5832.0993279416789</v>
      </c>
      <c r="L73" s="156">
        <v>5910.6417875692259</v>
      </c>
      <c r="M73" s="156">
        <v>5602.8790612808598</v>
      </c>
      <c r="N73" s="156">
        <v>5513</v>
      </c>
      <c r="O73" s="156">
        <v>5452.8558295695275</v>
      </c>
      <c r="P73" s="156">
        <v>5390.2943203071163</v>
      </c>
      <c r="Q73" s="156">
        <v>5161.2524691478748</v>
      </c>
      <c r="R73" s="156">
        <v>5206.8564276564739</v>
      </c>
      <c r="S73" s="156">
        <v>5221.350382640705</v>
      </c>
    </row>
    <row r="74" spans="1:19" ht="12.75" customHeight="1" x14ac:dyDescent="0.2">
      <c r="A74" s="221"/>
      <c r="B74" s="154" t="s">
        <v>147</v>
      </c>
      <c r="C74" s="155" t="s">
        <v>148</v>
      </c>
      <c r="D74" s="156">
        <v>2538.9306794615786</v>
      </c>
      <c r="E74" s="156">
        <v>2744.5026923167907</v>
      </c>
      <c r="F74" s="156">
        <v>2726.9510427248933</v>
      </c>
      <c r="G74" s="156">
        <v>2579.3628638744094</v>
      </c>
      <c r="H74" s="156">
        <v>2551.1612753596846</v>
      </c>
      <c r="I74" s="156">
        <v>2657.7568532158102</v>
      </c>
      <c r="J74" s="156">
        <v>2668.6850295344848</v>
      </c>
      <c r="K74" s="156">
        <v>2685.1266969731305</v>
      </c>
      <c r="L74" s="156">
        <v>2762.9567383138801</v>
      </c>
      <c r="M74" s="156">
        <v>2611.9214911440131</v>
      </c>
      <c r="N74" s="156">
        <v>2740</v>
      </c>
      <c r="O74" s="156">
        <v>3045.6852791878828</v>
      </c>
      <c r="P74" s="156">
        <v>3225.7111920463603</v>
      </c>
      <c r="Q74" s="156">
        <v>3079.34521131991</v>
      </c>
      <c r="R74" s="156">
        <v>3195.4942357899254</v>
      </c>
      <c r="S74" s="156">
        <v>3322.6775162258764</v>
      </c>
    </row>
    <row r="75" spans="1:19" ht="12.75" customHeight="1" x14ac:dyDescent="0.2">
      <c r="A75" s="222"/>
      <c r="B75" s="162" t="s">
        <v>65</v>
      </c>
      <c r="C75" s="166" t="s">
        <v>71</v>
      </c>
      <c r="D75" s="164">
        <f>SUM(D56:D74)</f>
        <v>75232.847799143507</v>
      </c>
      <c r="E75" s="164">
        <f t="shared" ref="E75:S75" si="3">SUM(E56:E74)</f>
        <v>74991.104680124292</v>
      </c>
      <c r="F75" s="164">
        <f t="shared" si="3"/>
        <v>71591.311196593873</v>
      </c>
      <c r="G75" s="164">
        <f t="shared" si="3"/>
        <v>69956.56397601527</v>
      </c>
      <c r="H75" s="164">
        <f t="shared" si="3"/>
        <v>72398.864678012455</v>
      </c>
      <c r="I75" s="164">
        <f t="shared" si="3"/>
        <v>74287.016044172909</v>
      </c>
      <c r="J75" s="164">
        <f t="shared" si="3"/>
        <v>74373.848792158067</v>
      </c>
      <c r="K75" s="164">
        <f t="shared" si="3"/>
        <v>77525.914113224702</v>
      </c>
      <c r="L75" s="164">
        <f t="shared" si="3"/>
        <v>74818.519605957219</v>
      </c>
      <c r="M75" s="164">
        <f t="shared" si="3"/>
        <v>65529.894454581139</v>
      </c>
      <c r="N75" s="164">
        <f t="shared" si="3"/>
        <v>67024</v>
      </c>
      <c r="O75" s="164">
        <f t="shared" si="3"/>
        <v>69925.856349174705</v>
      </c>
      <c r="P75" s="164">
        <f t="shared" si="3"/>
        <v>67992.912688256605</v>
      </c>
      <c r="Q75" s="164">
        <f t="shared" si="3"/>
        <v>65201.149987287521</v>
      </c>
      <c r="R75" s="164">
        <f t="shared" si="3"/>
        <v>66495.223381474338</v>
      </c>
      <c r="S75" s="164">
        <f t="shared" si="3"/>
        <v>70822.435338564348</v>
      </c>
    </row>
  </sheetData>
  <mergeCells count="4">
    <mergeCell ref="A56:A75"/>
    <mergeCell ref="A6:A16"/>
    <mergeCell ref="A18:A39"/>
    <mergeCell ref="A41:A54"/>
  </mergeCells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S122"/>
  <sheetViews>
    <sheetView showGridLines="0" zoomScale="110" zoomScaleNormal="110" workbookViewId="0">
      <pane xSplit="3" ySplit="1" topLeftCell="D2" activePane="bottomRight" state="frozen"/>
      <selection pane="topRight" activeCell="D1" sqref="D1"/>
      <selection pane="bottomLeft" activeCell="A3" sqref="A3"/>
      <selection pane="bottomRight" activeCell="D2" sqref="D2"/>
    </sheetView>
  </sheetViews>
  <sheetFormatPr defaultRowHeight="11.25" x14ac:dyDescent="0.25"/>
  <cols>
    <col min="1" max="1" width="22.5703125" style="169" customWidth="1"/>
    <col min="2" max="2" width="14.5703125" style="169" customWidth="1"/>
    <col min="3" max="3" width="7.7109375" style="169" hidden="1" customWidth="1"/>
    <col min="4" max="19" width="8.7109375" style="169" customWidth="1"/>
    <col min="20" max="16384" width="9.140625" style="169"/>
  </cols>
  <sheetData>
    <row r="1" spans="1:19" x14ac:dyDescent="0.2">
      <c r="A1" s="167" t="s">
        <v>279</v>
      </c>
      <c r="B1" s="148" t="s">
        <v>265</v>
      </c>
      <c r="C1" s="168"/>
      <c r="D1" s="147">
        <v>2000</v>
      </c>
      <c r="E1" s="147">
        <v>2001</v>
      </c>
      <c r="F1" s="147">
        <v>2002</v>
      </c>
      <c r="G1" s="147">
        <v>2003</v>
      </c>
      <c r="H1" s="147">
        <v>2004</v>
      </c>
      <c r="I1" s="147">
        <v>2005</v>
      </c>
      <c r="J1" s="147">
        <v>2006</v>
      </c>
      <c r="K1" s="147">
        <v>2007</v>
      </c>
      <c r="L1" s="147">
        <v>2008</v>
      </c>
      <c r="M1" s="147">
        <v>2009</v>
      </c>
      <c r="N1" s="147">
        <v>2010</v>
      </c>
      <c r="O1" s="147">
        <v>2011</v>
      </c>
      <c r="P1" s="147">
        <v>2012</v>
      </c>
      <c r="Q1" s="147">
        <v>2013</v>
      </c>
      <c r="R1" s="147">
        <v>2014</v>
      </c>
      <c r="S1" s="147">
        <v>2015</v>
      </c>
    </row>
    <row r="2" spans="1:19" x14ac:dyDescent="0.2">
      <c r="A2" s="181" t="s">
        <v>253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  <c r="L2" s="182"/>
      <c r="M2" s="182"/>
      <c r="N2" s="182"/>
      <c r="O2" s="182"/>
      <c r="P2" s="182"/>
      <c r="Q2" s="182"/>
      <c r="R2" s="182"/>
      <c r="S2" s="182"/>
    </row>
    <row r="3" spans="1:19" x14ac:dyDescent="0.25">
      <c r="A3" s="170" t="s">
        <v>254</v>
      </c>
      <c r="B3" s="139"/>
      <c r="C3" s="139"/>
      <c r="D3" s="145">
        <v>15863950</v>
      </c>
      <c r="E3" s="145">
        <v>15987075</v>
      </c>
      <c r="F3" s="145">
        <v>16105285</v>
      </c>
      <c r="G3" s="145">
        <v>16192572</v>
      </c>
      <c r="H3" s="145">
        <v>16258032</v>
      </c>
      <c r="I3" s="145">
        <v>16305526</v>
      </c>
      <c r="J3" s="145">
        <v>16334210</v>
      </c>
      <c r="K3" s="145">
        <v>16357992</v>
      </c>
      <c r="L3" s="145">
        <v>16405399</v>
      </c>
      <c r="M3" s="145">
        <v>16485787</v>
      </c>
      <c r="N3" s="145">
        <v>16574989</v>
      </c>
      <c r="O3" s="145">
        <v>16655799</v>
      </c>
      <c r="P3" s="145">
        <v>16730348</v>
      </c>
      <c r="Q3" s="145">
        <v>16779575</v>
      </c>
      <c r="R3" s="145">
        <v>16829289</v>
      </c>
      <c r="S3" s="145">
        <v>16900726</v>
      </c>
    </row>
    <row r="4" spans="1:19" x14ac:dyDescent="0.25">
      <c r="A4" s="171" t="s">
        <v>255</v>
      </c>
      <c r="B4" s="140"/>
      <c r="C4" s="140"/>
      <c r="D4" s="146">
        <v>6867118</v>
      </c>
      <c r="E4" s="146">
        <v>6939588</v>
      </c>
      <c r="F4" s="146">
        <v>7008240</v>
      </c>
      <c r="G4" s="146">
        <v>7069603</v>
      </c>
      <c r="H4" s="146">
        <v>7115891</v>
      </c>
      <c r="I4" s="146">
        <v>7151546</v>
      </c>
      <c r="J4" s="146">
        <v>7202033</v>
      </c>
      <c r="K4" s="146">
        <v>7257317</v>
      </c>
      <c r="L4" s="146">
        <v>7301023</v>
      </c>
      <c r="M4" s="146">
        <v>7366303</v>
      </c>
      <c r="N4" s="146">
        <v>7452783</v>
      </c>
      <c r="O4" s="146">
        <v>7519548</v>
      </c>
      <c r="P4" s="146">
        <v>7563448</v>
      </c>
      <c r="Q4" s="146">
        <v>7658409</v>
      </c>
      <c r="R4" s="146">
        <v>7709248</v>
      </c>
      <c r="S4" s="146">
        <v>7752627</v>
      </c>
    </row>
    <row r="5" spans="1:19" x14ac:dyDescent="0.25">
      <c r="A5" s="183" t="s">
        <v>256</v>
      </c>
      <c r="B5" s="143"/>
      <c r="C5" s="143"/>
      <c r="D5" s="184">
        <f>D3/D4</f>
        <v>2.3101321398583803</v>
      </c>
      <c r="E5" s="184">
        <f t="shared" ref="E5:S5" si="0">E3/E4</f>
        <v>2.3037498767938387</v>
      </c>
      <c r="F5" s="184">
        <f t="shared" si="0"/>
        <v>2.2980498670136869</v>
      </c>
      <c r="G5" s="184">
        <f t="shared" si="0"/>
        <v>2.2904499729334167</v>
      </c>
      <c r="H5" s="184">
        <f t="shared" si="0"/>
        <v>2.2847500053050278</v>
      </c>
      <c r="I5" s="184">
        <f t="shared" si="0"/>
        <v>2.2800001566094941</v>
      </c>
      <c r="J5" s="184">
        <f t="shared" si="0"/>
        <v>2.2679998828108676</v>
      </c>
      <c r="K5" s="184">
        <f t="shared" si="0"/>
        <v>2.25399992862376</v>
      </c>
      <c r="L5" s="184">
        <f t="shared" si="0"/>
        <v>2.2470000436925073</v>
      </c>
      <c r="M5" s="184">
        <f t="shared" si="0"/>
        <v>2.2380001202774307</v>
      </c>
      <c r="N5" s="184">
        <f t="shared" si="0"/>
        <v>2.2239999474021985</v>
      </c>
      <c r="O5" s="184">
        <f t="shared" si="0"/>
        <v>2.2150000239376091</v>
      </c>
      <c r="P5" s="184">
        <f t="shared" si="0"/>
        <v>2.2120001353879872</v>
      </c>
      <c r="Q5" s="184">
        <f t="shared" si="0"/>
        <v>2.1910001150369482</v>
      </c>
      <c r="R5" s="184">
        <f t="shared" si="0"/>
        <v>2.1830000799040321</v>
      </c>
      <c r="S5" s="184">
        <f t="shared" si="0"/>
        <v>2.17999988906986</v>
      </c>
    </row>
    <row r="6" spans="1:19" x14ac:dyDescent="0.25">
      <c r="A6" s="185"/>
      <c r="B6" s="140"/>
      <c r="C6" s="140"/>
      <c r="D6" s="140"/>
      <c r="E6" s="140"/>
      <c r="F6" s="140"/>
      <c r="G6" s="186"/>
      <c r="H6" s="186"/>
      <c r="I6" s="186"/>
      <c r="J6" s="186"/>
      <c r="K6" s="186"/>
      <c r="L6" s="186"/>
      <c r="M6" s="186"/>
      <c r="N6" s="186"/>
      <c r="O6" s="186"/>
      <c r="P6" s="186"/>
      <c r="Q6" s="186"/>
      <c r="R6" s="186"/>
      <c r="S6" s="186"/>
    </row>
    <row r="7" spans="1:19" x14ac:dyDescent="0.2">
      <c r="A7" s="181" t="s">
        <v>271</v>
      </c>
      <c r="B7" s="182"/>
      <c r="C7" s="182"/>
      <c r="D7" s="182"/>
      <c r="E7" s="182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</row>
    <row r="8" spans="1:19" x14ac:dyDescent="0.25">
      <c r="A8" s="170" t="s">
        <v>272</v>
      </c>
      <c r="B8" s="139"/>
      <c r="C8" s="139"/>
      <c r="D8" s="145">
        <v>2495.85</v>
      </c>
      <c r="E8" s="145">
        <v>2728.91</v>
      </c>
      <c r="F8" s="145">
        <v>2601.15</v>
      </c>
      <c r="G8" s="145">
        <v>2763.62</v>
      </c>
      <c r="H8" s="145">
        <v>2799.71</v>
      </c>
      <c r="I8" s="145">
        <v>2655.49</v>
      </c>
      <c r="J8" s="145">
        <v>2586.4899999999998</v>
      </c>
      <c r="K8" s="145">
        <v>2426.94</v>
      </c>
      <c r="L8" s="145">
        <v>2697.45</v>
      </c>
      <c r="M8" s="145">
        <v>2727.29</v>
      </c>
      <c r="N8" s="145">
        <v>3311.69</v>
      </c>
      <c r="O8" s="145">
        <v>2516.31</v>
      </c>
      <c r="P8" s="145">
        <v>2814.56</v>
      </c>
      <c r="Q8" s="145">
        <v>3010.25</v>
      </c>
      <c r="R8" s="145">
        <v>2284.96</v>
      </c>
      <c r="S8" s="145">
        <v>2624.19</v>
      </c>
    </row>
    <row r="9" spans="1:19" x14ac:dyDescent="0.25">
      <c r="A9" s="171" t="s">
        <v>273</v>
      </c>
      <c r="B9" s="140"/>
      <c r="C9" s="140"/>
      <c r="D9" s="146">
        <v>2844.4730555555561</v>
      </c>
      <c r="E9" s="146">
        <v>2844.4730555555561</v>
      </c>
      <c r="F9" s="146">
        <v>2844.4730555555561</v>
      </c>
      <c r="G9" s="146">
        <v>2844.4730555555561</v>
      </c>
      <c r="H9" s="146">
        <v>2844.4730555555561</v>
      </c>
      <c r="I9" s="146">
        <v>2844.4730555555561</v>
      </c>
      <c r="J9" s="146">
        <v>2844.4730555555561</v>
      </c>
      <c r="K9" s="146">
        <v>2844.4730555555561</v>
      </c>
      <c r="L9" s="146">
        <v>2844.4730555555561</v>
      </c>
      <c r="M9" s="146">
        <v>2844.4730555555561</v>
      </c>
      <c r="N9" s="146">
        <v>2844.4730555555561</v>
      </c>
      <c r="O9" s="146">
        <v>2844.4730555555561</v>
      </c>
      <c r="P9" s="146">
        <v>2844.4730555555561</v>
      </c>
      <c r="Q9" s="146">
        <v>2844.4730555555561</v>
      </c>
      <c r="R9" s="146">
        <v>2844.4730555555561</v>
      </c>
      <c r="S9" s="146">
        <v>2844.4730555555561</v>
      </c>
    </row>
    <row r="10" spans="1:19" x14ac:dyDescent="0.25">
      <c r="A10" s="215" t="s">
        <v>274</v>
      </c>
      <c r="B10" s="216"/>
      <c r="C10" s="216"/>
      <c r="D10" s="217">
        <f t="shared" ref="D10:S10" si="1">IF(D8=0,0,D8/D9)</f>
        <v>0.87743843982819292</v>
      </c>
      <c r="E10" s="217">
        <f t="shared" si="1"/>
        <v>0.95937277193403203</v>
      </c>
      <c r="F10" s="217">
        <f t="shared" si="1"/>
        <v>0.91445759871751275</v>
      </c>
      <c r="G10" s="217">
        <f t="shared" si="1"/>
        <v>0.97157538356791895</v>
      </c>
      <c r="H10" s="217">
        <f t="shared" si="1"/>
        <v>0.98426314657186531</v>
      </c>
      <c r="I10" s="217">
        <f t="shared" si="1"/>
        <v>0.9335613128110134</v>
      </c>
      <c r="J10" s="217">
        <f t="shared" si="1"/>
        <v>0.9093037443080404</v>
      </c>
      <c r="K10" s="217">
        <f t="shared" si="1"/>
        <v>0.85321251163196288</v>
      </c>
      <c r="L10" s="217">
        <f t="shared" si="1"/>
        <v>0.94831272693253155</v>
      </c>
      <c r="M10" s="217">
        <f t="shared" si="1"/>
        <v>0.95880324641265791</v>
      </c>
      <c r="N10" s="217">
        <f t="shared" si="1"/>
        <v>1.1642543048639256</v>
      </c>
      <c r="O10" s="217">
        <f t="shared" si="1"/>
        <v>0.88463133622777013</v>
      </c>
      <c r="P10" s="217">
        <f t="shared" si="1"/>
        <v>0.98948379718446167</v>
      </c>
      <c r="Q10" s="217">
        <f t="shared" si="1"/>
        <v>1.0582803708126762</v>
      </c>
      <c r="R10" s="217">
        <f t="shared" si="1"/>
        <v>0.80329816995004821</v>
      </c>
      <c r="S10" s="217">
        <f t="shared" si="1"/>
        <v>0.92255751724372292</v>
      </c>
    </row>
    <row r="11" spans="1:19" x14ac:dyDescent="0.25">
      <c r="A11" s="171" t="s">
        <v>275</v>
      </c>
      <c r="B11" s="140"/>
      <c r="C11" s="140"/>
      <c r="D11" s="146">
        <v>7.04</v>
      </c>
      <c r="E11" s="146">
        <v>13.71</v>
      </c>
      <c r="F11" s="146">
        <v>11.57</v>
      </c>
      <c r="G11" s="146">
        <v>28.45</v>
      </c>
      <c r="H11" s="146">
        <v>11.36</v>
      </c>
      <c r="I11" s="146">
        <v>5.51</v>
      </c>
      <c r="J11" s="146">
        <v>24.93</v>
      </c>
      <c r="K11" s="146">
        <v>3.47</v>
      </c>
      <c r="L11" s="146">
        <v>2.69</v>
      </c>
      <c r="M11" s="146">
        <v>6.24</v>
      </c>
      <c r="N11" s="146">
        <v>15.73</v>
      </c>
      <c r="O11" s="146">
        <v>5.44</v>
      </c>
      <c r="P11" s="146">
        <v>9.01</v>
      </c>
      <c r="Q11" s="146">
        <v>11.96</v>
      </c>
      <c r="R11" s="146">
        <v>8.3800000000000008</v>
      </c>
      <c r="S11" s="146">
        <v>16.03</v>
      </c>
    </row>
    <row r="12" spans="1:19" x14ac:dyDescent="0.25">
      <c r="A12" s="171" t="s">
        <v>276</v>
      </c>
      <c r="B12" s="140"/>
      <c r="C12" s="140"/>
      <c r="D12" s="146">
        <v>8.4394444444444421</v>
      </c>
      <c r="E12" s="146">
        <v>8.4394444444444421</v>
      </c>
      <c r="F12" s="146">
        <v>8.4394444444444421</v>
      </c>
      <c r="G12" s="146">
        <v>8.4394444444444421</v>
      </c>
      <c r="H12" s="146">
        <v>8.4394444444444421</v>
      </c>
      <c r="I12" s="146">
        <v>8.4394444444444421</v>
      </c>
      <c r="J12" s="146">
        <v>8.4394444444444421</v>
      </c>
      <c r="K12" s="146">
        <v>8.4394444444444421</v>
      </c>
      <c r="L12" s="146">
        <v>8.4394444444444421</v>
      </c>
      <c r="M12" s="146">
        <v>8.4394444444444421</v>
      </c>
      <c r="N12" s="146">
        <v>8.4394444444444421</v>
      </c>
      <c r="O12" s="146">
        <v>8.4394444444444421</v>
      </c>
      <c r="P12" s="146">
        <v>8.4394444444444421</v>
      </c>
      <c r="Q12" s="146">
        <v>8.4394444444444421</v>
      </c>
      <c r="R12" s="146">
        <v>8.4394444444444421</v>
      </c>
      <c r="S12" s="146">
        <v>8.4394444444444421</v>
      </c>
    </row>
    <row r="13" spans="1:19" x14ac:dyDescent="0.25">
      <c r="A13" s="214" t="s">
        <v>277</v>
      </c>
      <c r="B13" s="143"/>
      <c r="C13" s="143"/>
      <c r="D13" s="218">
        <f t="shared" ref="D13:E13" si="2">IF(D11=0,0,D11/D12)</f>
        <v>0.83417813178855926</v>
      </c>
      <c r="E13" s="218">
        <f t="shared" si="2"/>
        <v>1.6245145151734586</v>
      </c>
      <c r="F13" s="218">
        <f t="shared" ref="F13" si="3">IF(F11=0,0,F11/F12)</f>
        <v>1.3709433217036406</v>
      </c>
      <c r="G13" s="218">
        <f t="shared" ref="G13" si="4">IF(G11=0,0,G11/G12)</f>
        <v>3.3710749786057543</v>
      </c>
      <c r="H13" s="218">
        <f t="shared" ref="H13" si="5">IF(H11=0,0,H11/H12)</f>
        <v>1.346060167204266</v>
      </c>
      <c r="I13" s="218">
        <f t="shared" ref="I13" si="6">IF(I11=0,0,I11/I12)</f>
        <v>0.65288657757882973</v>
      </c>
      <c r="J13" s="218">
        <f t="shared" ref="J13" si="7">IF(J11=0,0,J11/J12)</f>
        <v>2.9539859127114747</v>
      </c>
      <c r="K13" s="218">
        <f t="shared" ref="K13" si="8">IF(K11=0,0,K11/K12)</f>
        <v>0.41116450529919046</v>
      </c>
      <c r="L13" s="218">
        <f t="shared" ref="L13" si="9">IF(L11=0,0,L11/L12)</f>
        <v>0.31874136001579889</v>
      </c>
      <c r="M13" s="218">
        <f t="shared" ref="M13" si="10">IF(M11=0,0,M11/M12)</f>
        <v>0.73938516226713213</v>
      </c>
      <c r="N13" s="218">
        <f t="shared" ref="N13" si="11">IF(N11=0,0,N11/N12)</f>
        <v>1.8638667632150621</v>
      </c>
      <c r="O13" s="218">
        <f t="shared" ref="O13" si="12">IF(O11=0,0,O11/O12)</f>
        <v>0.64459219274570489</v>
      </c>
      <c r="P13" s="218">
        <f t="shared" ref="P13" si="13">IF(P11=0,0,P11/P12)</f>
        <v>1.0676058192350737</v>
      </c>
      <c r="Q13" s="218">
        <f t="shared" ref="Q13" si="14">IF(Q11=0,0,Q11/Q12)</f>
        <v>1.4171548943453365</v>
      </c>
      <c r="R13" s="218">
        <f t="shared" ref="R13" si="15">IF(R11=0,0,R11/R12)</f>
        <v>0.99295635573694985</v>
      </c>
      <c r="S13" s="218">
        <f t="shared" ref="S13" si="16">IF(S11=0,0,S11/S12)</f>
        <v>1.8994141267855973</v>
      </c>
    </row>
    <row r="14" spans="1:19" x14ac:dyDescent="0.25">
      <c r="A14" s="185"/>
      <c r="B14" s="140"/>
      <c r="C14" s="140"/>
      <c r="D14" s="140"/>
      <c r="E14" s="140"/>
      <c r="F14" s="140"/>
      <c r="G14" s="186"/>
      <c r="H14" s="186"/>
      <c r="I14" s="186"/>
      <c r="J14" s="186"/>
      <c r="K14" s="186"/>
      <c r="L14" s="186"/>
      <c r="M14" s="186"/>
      <c r="N14" s="186"/>
      <c r="O14" s="186"/>
      <c r="P14" s="186"/>
      <c r="Q14" s="186"/>
      <c r="R14" s="186"/>
      <c r="S14" s="186"/>
    </row>
    <row r="15" spans="1:19" x14ac:dyDescent="0.2">
      <c r="A15" s="181" t="s">
        <v>251</v>
      </c>
      <c r="B15" s="182"/>
      <c r="C15" s="182"/>
      <c r="D15" s="187"/>
      <c r="E15" s="187"/>
      <c r="F15" s="187"/>
      <c r="G15" s="187"/>
      <c r="H15" s="187"/>
      <c r="I15" s="187"/>
      <c r="J15" s="187"/>
      <c r="K15" s="187"/>
      <c r="L15" s="187"/>
      <c r="M15" s="187"/>
      <c r="N15" s="187"/>
      <c r="O15" s="187"/>
      <c r="P15" s="187"/>
      <c r="Q15" s="187"/>
      <c r="R15" s="187"/>
      <c r="S15" s="187"/>
    </row>
    <row r="16" spans="1:19" x14ac:dyDescent="0.25">
      <c r="A16" s="170" t="s">
        <v>152</v>
      </c>
      <c r="B16" s="139"/>
      <c r="C16" s="139"/>
      <c r="D16" s="145">
        <v>554730.03924675938</v>
      </c>
      <c r="E16" s="145">
        <v>566510.58873862098</v>
      </c>
      <c r="F16" s="145">
        <v>567101.30966306571</v>
      </c>
      <c r="G16" s="145">
        <v>568705.38319938944</v>
      </c>
      <c r="H16" s="145">
        <v>580258.9319334618</v>
      </c>
      <c r="I16" s="145">
        <v>592795.52368535416</v>
      </c>
      <c r="J16" s="145">
        <v>613650.04025935498</v>
      </c>
      <c r="K16" s="145">
        <v>636347.60051880672</v>
      </c>
      <c r="L16" s="145">
        <v>647161.92134785955</v>
      </c>
      <c r="M16" s="145">
        <v>622777.55927348998</v>
      </c>
      <c r="N16" s="145">
        <v>631512</v>
      </c>
      <c r="O16" s="145">
        <v>642017.33538375504</v>
      </c>
      <c r="P16" s="145">
        <v>635229.01815603953</v>
      </c>
      <c r="Q16" s="145">
        <v>634025.23481588683</v>
      </c>
      <c r="R16" s="145">
        <v>643022.84982736548</v>
      </c>
      <c r="S16" s="145">
        <v>657562.20054263121</v>
      </c>
    </row>
    <row r="17" spans="1:19" x14ac:dyDescent="0.25">
      <c r="A17" s="183" t="s">
        <v>154</v>
      </c>
      <c r="B17" s="143"/>
      <c r="C17" s="143"/>
      <c r="D17" s="176">
        <v>269434.25278783578</v>
      </c>
      <c r="E17" s="176">
        <v>275031.67831111007</v>
      </c>
      <c r="F17" s="176">
        <v>278161.45064406702</v>
      </c>
      <c r="G17" s="176">
        <v>277541.92785203364</v>
      </c>
      <c r="H17" s="176">
        <v>279157.54863855592</v>
      </c>
      <c r="I17" s="176">
        <v>281557.20998090494</v>
      </c>
      <c r="J17" s="176">
        <v>280586.58196370176</v>
      </c>
      <c r="K17" s="176">
        <v>285858.27640084556</v>
      </c>
      <c r="L17" s="176">
        <v>288455.42436088424</v>
      </c>
      <c r="M17" s="176">
        <v>282440.11839938577</v>
      </c>
      <c r="N17" s="176">
        <v>282510</v>
      </c>
      <c r="O17" s="176">
        <v>282968.36744687101</v>
      </c>
      <c r="P17" s="176">
        <v>279703.45772921212</v>
      </c>
      <c r="Q17" s="176">
        <v>276892.97501178691</v>
      </c>
      <c r="R17" s="176">
        <v>277628.36529013782</v>
      </c>
      <c r="S17" s="176">
        <v>283277.94787543872</v>
      </c>
    </row>
    <row r="18" spans="1:19" x14ac:dyDescent="0.25">
      <c r="A18" s="185"/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  <c r="Q18" s="140"/>
      <c r="R18" s="140"/>
      <c r="S18" s="140"/>
    </row>
    <row r="19" spans="1:19" ht="11.25" customHeight="1" x14ac:dyDescent="0.2">
      <c r="A19" s="181" t="s">
        <v>264</v>
      </c>
      <c r="B19" s="182"/>
      <c r="C19" s="182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  <c r="P19" s="187"/>
      <c r="Q19" s="187"/>
      <c r="R19" s="187"/>
      <c r="S19" s="187"/>
    </row>
    <row r="20" spans="1:19" ht="11.25" customHeight="1" x14ac:dyDescent="0.25">
      <c r="A20" s="170" t="s">
        <v>152</v>
      </c>
      <c r="B20" s="139"/>
      <c r="C20" s="139"/>
      <c r="D20" s="145">
        <f>1000000*D16/D$3</f>
        <v>34967.964425427424</v>
      </c>
      <c r="E20" s="145">
        <f t="shared" ref="E20:S20" si="17">1000000*E16/E$3</f>
        <v>35435.537065949895</v>
      </c>
      <c r="F20" s="145">
        <f t="shared" si="17"/>
        <v>35212.125067210276</v>
      </c>
      <c r="G20" s="145">
        <f t="shared" si="17"/>
        <v>35121.374368407283</v>
      </c>
      <c r="H20" s="145">
        <f t="shared" si="17"/>
        <v>35690.600924728271</v>
      </c>
      <c r="I20" s="145">
        <f t="shared" si="17"/>
        <v>36355.498355916527</v>
      </c>
      <c r="J20" s="145">
        <f t="shared" si="17"/>
        <v>37568.394202067626</v>
      </c>
      <c r="K20" s="145">
        <f t="shared" si="17"/>
        <v>38901.327285085281</v>
      </c>
      <c r="L20" s="145">
        <f t="shared" si="17"/>
        <v>39448.106159920862</v>
      </c>
      <c r="M20" s="145">
        <f t="shared" si="17"/>
        <v>37776.635065920113</v>
      </c>
      <c r="N20" s="145">
        <f t="shared" si="17"/>
        <v>38100.296778477503</v>
      </c>
      <c r="O20" s="145">
        <f t="shared" si="17"/>
        <v>38546.174541596891</v>
      </c>
      <c r="P20" s="145">
        <f t="shared" si="17"/>
        <v>37968.66736759089</v>
      </c>
      <c r="Q20" s="145">
        <f t="shared" si="17"/>
        <v>37785.53597548727</v>
      </c>
      <c r="R20" s="145">
        <f t="shared" si="17"/>
        <v>38208.557107039131</v>
      </c>
      <c r="S20" s="145">
        <f t="shared" si="17"/>
        <v>38907.334545429068</v>
      </c>
    </row>
    <row r="21" spans="1:19" ht="11.25" customHeight="1" x14ac:dyDescent="0.25">
      <c r="A21" s="183" t="s">
        <v>154</v>
      </c>
      <c r="B21" s="143"/>
      <c r="C21" s="143"/>
      <c r="D21" s="176">
        <f>1000000*D17/D$3</f>
        <v>16984.058370572006</v>
      </c>
      <c r="E21" s="176">
        <f t="shared" ref="E21:S21" si="18">1000000*E17/E$3</f>
        <v>17203.376997425112</v>
      </c>
      <c r="F21" s="176">
        <f t="shared" si="18"/>
        <v>17271.439198006556</v>
      </c>
      <c r="G21" s="176">
        <f t="shared" si="18"/>
        <v>17140.07681127085</v>
      </c>
      <c r="H21" s="176">
        <f t="shared" si="18"/>
        <v>17170.439118249731</v>
      </c>
      <c r="I21" s="176">
        <f t="shared" si="18"/>
        <v>17267.594432765</v>
      </c>
      <c r="J21" s="176">
        <f t="shared" si="18"/>
        <v>17177.848329591805</v>
      </c>
      <c r="K21" s="176">
        <f t="shared" si="18"/>
        <v>17475.144651057755</v>
      </c>
      <c r="L21" s="176">
        <f t="shared" si="18"/>
        <v>17582.956949775144</v>
      </c>
      <c r="M21" s="176">
        <f t="shared" si="18"/>
        <v>17132.340627680423</v>
      </c>
      <c r="N21" s="176">
        <f t="shared" si="18"/>
        <v>17044.355202890332</v>
      </c>
      <c r="O21" s="176">
        <f t="shared" si="18"/>
        <v>16989.180011530581</v>
      </c>
      <c r="P21" s="176">
        <f t="shared" si="18"/>
        <v>16718.328735852483</v>
      </c>
      <c r="Q21" s="176">
        <f t="shared" si="18"/>
        <v>16501.787143702204</v>
      </c>
      <c r="R21" s="176">
        <f t="shared" si="18"/>
        <v>16496.737639370138</v>
      </c>
      <c r="S21" s="176">
        <f t="shared" si="18"/>
        <v>16761.288708866039</v>
      </c>
    </row>
    <row r="22" spans="1:19" ht="11.25" customHeight="1" x14ac:dyDescent="0.25">
      <c r="A22" s="185"/>
      <c r="B22" s="140"/>
      <c r="C22" s="140"/>
      <c r="D22" s="140"/>
      <c r="E22" s="140"/>
      <c r="F22" s="140"/>
      <c r="G22" s="140"/>
      <c r="H22" s="140"/>
      <c r="I22" s="140"/>
      <c r="J22" s="140"/>
      <c r="K22" s="140"/>
      <c r="L22" s="140"/>
      <c r="M22" s="140"/>
      <c r="N22" s="140"/>
      <c r="O22" s="140"/>
      <c r="P22" s="140"/>
      <c r="Q22" s="140"/>
      <c r="R22" s="140"/>
      <c r="S22" s="140"/>
    </row>
    <row r="23" spans="1:19" x14ac:dyDescent="0.25">
      <c r="A23" s="188" t="s">
        <v>266</v>
      </c>
      <c r="B23" s="189"/>
      <c r="C23" s="189"/>
      <c r="D23" s="190">
        <v>493296.19221754553</v>
      </c>
      <c r="E23" s="190">
        <v>503598.45340038434</v>
      </c>
      <c r="F23" s="190">
        <v>504055.61199447536</v>
      </c>
      <c r="G23" s="190">
        <v>505711.44634143618</v>
      </c>
      <c r="H23" s="190">
        <v>516349.52013871248</v>
      </c>
      <c r="I23" s="190">
        <v>527649.34966316994</v>
      </c>
      <c r="J23" s="190">
        <v>546213.45245908585</v>
      </c>
      <c r="K23" s="190">
        <v>566970.76701633027</v>
      </c>
      <c r="L23" s="190">
        <v>577990.50328537729</v>
      </c>
      <c r="M23" s="190">
        <v>558159.86048246454</v>
      </c>
      <c r="N23" s="190">
        <v>567757</v>
      </c>
      <c r="O23" s="190">
        <v>579149.8461169512</v>
      </c>
      <c r="P23" s="190">
        <v>574694.3596810709</v>
      </c>
      <c r="Q23" s="190">
        <v>575516.80976315739</v>
      </c>
      <c r="R23" s="190">
        <v>584159.42269896052</v>
      </c>
      <c r="S23" s="190">
        <v>595743.4854209047</v>
      </c>
    </row>
    <row r="24" spans="1:19" x14ac:dyDescent="0.25">
      <c r="A24" s="191" t="s">
        <v>46</v>
      </c>
      <c r="B24" s="192"/>
      <c r="C24" s="192"/>
      <c r="D24" s="193">
        <v>12316.697549422635</v>
      </c>
      <c r="E24" s="193">
        <v>12266.05308726902</v>
      </c>
      <c r="F24" s="193">
        <v>11414.612987546658</v>
      </c>
      <c r="G24" s="193">
        <v>11322.398025838293</v>
      </c>
      <c r="H24" s="193">
        <v>10408.958883231913</v>
      </c>
      <c r="I24" s="193">
        <v>10594.1442565332</v>
      </c>
      <c r="J24" s="193">
        <v>11540.660131687591</v>
      </c>
      <c r="K24" s="193">
        <v>11142.292039888576</v>
      </c>
      <c r="L24" s="193">
        <v>10224.661084731348</v>
      </c>
      <c r="M24" s="193">
        <v>9266.2224417584857</v>
      </c>
      <c r="N24" s="193">
        <v>10828</v>
      </c>
      <c r="O24" s="193">
        <v>9689.6358767336824</v>
      </c>
      <c r="P24" s="193">
        <v>10064.967024313417</v>
      </c>
      <c r="Q24" s="193">
        <v>10950.30412078778</v>
      </c>
      <c r="R24" s="193">
        <v>10752.036296433915</v>
      </c>
      <c r="S24" s="193">
        <v>10754.62559333527</v>
      </c>
    </row>
    <row r="25" spans="1:19" x14ac:dyDescent="0.25">
      <c r="A25" s="194" t="s">
        <v>69</v>
      </c>
      <c r="B25" s="195"/>
      <c r="C25" s="195"/>
      <c r="D25" s="196">
        <v>11142.334736351253</v>
      </c>
      <c r="E25" s="196">
        <v>13764.024954337359</v>
      </c>
      <c r="F25" s="196">
        <v>11999.041172509045</v>
      </c>
      <c r="G25" s="196">
        <v>12293.846377167614</v>
      </c>
      <c r="H25" s="196">
        <v>12919.257402233095</v>
      </c>
      <c r="I25" s="196">
        <v>13948.341885163207</v>
      </c>
      <c r="J25" s="196">
        <v>17224.186479791671</v>
      </c>
      <c r="K25" s="196">
        <v>16641.986558833578</v>
      </c>
      <c r="L25" s="196">
        <v>21774.609956363711</v>
      </c>
      <c r="M25" s="196">
        <v>16370.12469883769</v>
      </c>
      <c r="N25" s="196">
        <v>17283</v>
      </c>
      <c r="O25" s="196">
        <v>18544.905871537634</v>
      </c>
      <c r="P25" s="196">
        <v>20993.207992912688</v>
      </c>
      <c r="Q25" s="196">
        <v>21670.806360133774</v>
      </c>
      <c r="R25" s="196">
        <v>16693.23059773734</v>
      </c>
      <c r="S25" s="196">
        <v>12481.836675385062</v>
      </c>
    </row>
    <row r="26" spans="1:19" x14ac:dyDescent="0.25">
      <c r="A26" s="178" t="s">
        <v>159</v>
      </c>
      <c r="B26" s="140"/>
      <c r="C26" s="140"/>
      <c r="D26" s="146">
        <v>364869.74021671107</v>
      </c>
      <c r="E26" s="146">
        <v>372205.0904950542</v>
      </c>
      <c r="F26" s="146">
        <v>378136.4502836531</v>
      </c>
      <c r="G26" s="146">
        <v>381378.34005158726</v>
      </c>
      <c r="H26" s="146">
        <v>390181.89448573662</v>
      </c>
      <c r="I26" s="146">
        <v>396694.61831357179</v>
      </c>
      <c r="J26" s="146">
        <v>409086.86723265518</v>
      </c>
      <c r="K26" s="146">
        <v>425787.77868674207</v>
      </c>
      <c r="L26" s="146">
        <v>434448.37047311466</v>
      </c>
      <c r="M26" s="146">
        <v>427805.72384802264</v>
      </c>
      <c r="N26" s="146">
        <v>437530</v>
      </c>
      <c r="O26" s="146">
        <v>446491.6663335865</v>
      </c>
      <c r="P26" s="146">
        <v>444137.21823014057</v>
      </c>
      <c r="Q26" s="146">
        <v>447856.48628033872</v>
      </c>
      <c r="R26" s="146">
        <v>460460.15899246099</v>
      </c>
      <c r="S26" s="146">
        <v>471043.30136588193</v>
      </c>
    </row>
    <row r="27" spans="1:19" x14ac:dyDescent="0.25">
      <c r="A27" s="179" t="s">
        <v>161</v>
      </c>
      <c r="B27" s="172"/>
      <c r="C27" s="172"/>
      <c r="D27" s="175">
        <v>128370.00404952695</v>
      </c>
      <c r="E27" s="175">
        <v>133745.28548046589</v>
      </c>
      <c r="F27" s="175">
        <v>139314.21005170819</v>
      </c>
      <c r="G27" s="175">
        <v>143078.70964860369</v>
      </c>
      <c r="H27" s="175">
        <v>146157.24430406306</v>
      </c>
      <c r="I27" s="175">
        <v>148350.56355293276</v>
      </c>
      <c r="J27" s="175">
        <v>150886.03307009928</v>
      </c>
      <c r="K27" s="175">
        <v>154625.19027845375</v>
      </c>
      <c r="L27" s="175">
        <v>158846.22004434501</v>
      </c>
      <c r="M27" s="175">
        <v>163117.57174971525</v>
      </c>
      <c r="N27" s="175">
        <v>166898</v>
      </c>
      <c r="O27" s="175">
        <v>169602.10240217438</v>
      </c>
      <c r="P27" s="175">
        <v>170692.98159267643</v>
      </c>
      <c r="Q27" s="175">
        <v>172212.55207212846</v>
      </c>
      <c r="R27" s="175">
        <v>175704.27011117738</v>
      </c>
      <c r="S27" s="175">
        <v>177064.80674222612</v>
      </c>
    </row>
    <row r="28" spans="1:19" x14ac:dyDescent="0.25">
      <c r="A28" s="179" t="s">
        <v>163</v>
      </c>
      <c r="B28" s="141"/>
      <c r="C28" s="141"/>
      <c r="D28" s="175">
        <v>162440.02405173579</v>
      </c>
      <c r="E28" s="175">
        <v>162859.07441231588</v>
      </c>
      <c r="F28" s="175">
        <v>162299.81622473089</v>
      </c>
      <c r="G28" s="175">
        <v>164323.28014560562</v>
      </c>
      <c r="H28" s="175">
        <v>168571.01836615239</v>
      </c>
      <c r="I28" s="175">
        <v>172159.72576288466</v>
      </c>
      <c r="J28" s="175">
        <v>180036.20350178899</v>
      </c>
      <c r="K28" s="175">
        <v>188792.46963311205</v>
      </c>
      <c r="L28" s="175">
        <v>193405.95923904792</v>
      </c>
      <c r="M28" s="175">
        <v>187447.45410740029</v>
      </c>
      <c r="N28" s="175">
        <v>189688</v>
      </c>
      <c r="O28" s="175">
        <v>192810.46404732403</v>
      </c>
      <c r="P28" s="175">
        <v>189946.84516192536</v>
      </c>
      <c r="Q28" s="175">
        <v>190573.23345915391</v>
      </c>
      <c r="R28" s="175">
        <v>198186.15611768965</v>
      </c>
      <c r="S28" s="175">
        <v>203974.61978107138</v>
      </c>
    </row>
    <row r="29" spans="1:19" x14ac:dyDescent="0.25">
      <c r="A29" s="179" t="s">
        <v>165</v>
      </c>
      <c r="B29" s="141"/>
      <c r="C29" s="141"/>
      <c r="D29" s="175">
        <v>74059.712115448376</v>
      </c>
      <c r="E29" s="175">
        <v>75600.730602272437</v>
      </c>
      <c r="F29" s="175">
        <v>76522.424007214024</v>
      </c>
      <c r="G29" s="175">
        <v>73976.350257377984</v>
      </c>
      <c r="H29" s="175">
        <v>75453.631815521134</v>
      </c>
      <c r="I29" s="175">
        <v>76184.328997754375</v>
      </c>
      <c r="J29" s="175">
        <v>78164.63066076691</v>
      </c>
      <c r="K29" s="175">
        <v>82370.118775176292</v>
      </c>
      <c r="L29" s="175">
        <v>82196.191189721692</v>
      </c>
      <c r="M29" s="175">
        <v>77240.697990907123</v>
      </c>
      <c r="N29" s="175">
        <v>80944</v>
      </c>
      <c r="O29" s="175">
        <v>84079.099884088151</v>
      </c>
      <c r="P29" s="175">
        <v>83497.39147553884</v>
      </c>
      <c r="Q29" s="175">
        <v>85070.700749056312</v>
      </c>
      <c r="R29" s="175">
        <v>86569.732763594046</v>
      </c>
      <c r="S29" s="175">
        <v>90003.874842584482</v>
      </c>
    </row>
    <row r="30" spans="1:19" x14ac:dyDescent="0.25">
      <c r="A30" s="194" t="s">
        <v>167</v>
      </c>
      <c r="B30" s="195"/>
      <c r="C30" s="195"/>
      <c r="D30" s="196">
        <v>6527.1011522744848</v>
      </c>
      <c r="E30" s="196">
        <v>6717.7455701307026</v>
      </c>
      <c r="F30" s="196">
        <v>6442.4075701713336</v>
      </c>
      <c r="G30" s="196">
        <v>6890.5836506359083</v>
      </c>
      <c r="H30" s="196">
        <v>6880.4046517278321</v>
      </c>
      <c r="I30" s="196">
        <v>8291.1165833179639</v>
      </c>
      <c r="J30" s="196">
        <v>8286.579298371902</v>
      </c>
      <c r="K30" s="196">
        <v>8494.4443869150564</v>
      </c>
      <c r="L30" s="196">
        <v>8080.3069726944141</v>
      </c>
      <c r="M30" s="196">
        <v>9261.1820683676251</v>
      </c>
      <c r="N30" s="196">
        <v>7971</v>
      </c>
      <c r="O30" s="196">
        <v>8252.7279267756512</v>
      </c>
      <c r="P30" s="196">
        <v>8368.9339501919476</v>
      </c>
      <c r="Q30" s="196">
        <v>7703.7413702059421</v>
      </c>
      <c r="R30" s="196">
        <v>6042.8868963224431</v>
      </c>
      <c r="S30" s="196">
        <v>8010.2683328489775</v>
      </c>
    </row>
    <row r="31" spans="1:19" x14ac:dyDescent="0.25">
      <c r="A31" s="194" t="s">
        <v>50</v>
      </c>
      <c r="B31" s="195"/>
      <c r="C31" s="195"/>
      <c r="D31" s="196">
        <v>26744.057625995509</v>
      </c>
      <c r="E31" s="196">
        <v>28004.839054012384</v>
      </c>
      <c r="F31" s="196">
        <v>28321.937744700765</v>
      </c>
      <c r="G31" s="196">
        <v>27888.383934254161</v>
      </c>
      <c r="H31" s="196">
        <v>27947.916551625123</v>
      </c>
      <c r="I31" s="196">
        <v>28984.736882071531</v>
      </c>
      <c r="J31" s="196">
        <v>30356.953824656492</v>
      </c>
      <c r="K31" s="196">
        <v>32135.571456678645</v>
      </c>
      <c r="L31" s="196">
        <v>33784.207915278777</v>
      </c>
      <c r="M31" s="196">
        <v>33907.599874998741</v>
      </c>
      <c r="N31" s="196">
        <v>30531</v>
      </c>
      <c r="O31" s="196">
        <v>30271.993285103323</v>
      </c>
      <c r="P31" s="196">
        <v>27390.491190077762</v>
      </c>
      <c r="Q31" s="196">
        <v>25870.802448612387</v>
      </c>
      <c r="R31" s="196">
        <v>26619.014559641728</v>
      </c>
      <c r="S31" s="196">
        <v>27318.608931512157</v>
      </c>
    </row>
    <row r="32" spans="1:19" x14ac:dyDescent="0.25">
      <c r="A32" s="194" t="s">
        <v>71</v>
      </c>
      <c r="B32" s="195"/>
      <c r="C32" s="195"/>
      <c r="D32" s="196">
        <v>71696.260936790553</v>
      </c>
      <c r="E32" s="196">
        <v>70640.700239580634</v>
      </c>
      <c r="F32" s="196">
        <v>67741.162235894401</v>
      </c>
      <c r="G32" s="196">
        <v>65937.89430195294</v>
      </c>
      <c r="H32" s="196">
        <v>68011.088164157845</v>
      </c>
      <c r="I32" s="196">
        <v>69136.391742512176</v>
      </c>
      <c r="J32" s="196">
        <v>69718.205491923014</v>
      </c>
      <c r="K32" s="196">
        <v>72768.693887272297</v>
      </c>
      <c r="L32" s="196">
        <v>69678.346883194463</v>
      </c>
      <c r="M32" s="196">
        <v>61549.007550479349</v>
      </c>
      <c r="N32" s="196">
        <v>63614</v>
      </c>
      <c r="O32" s="196">
        <v>65898.916823214371</v>
      </c>
      <c r="P32" s="196">
        <v>63739.541293434399</v>
      </c>
      <c r="Q32" s="196">
        <v>61464.66918307876</v>
      </c>
      <c r="R32" s="196">
        <v>63592.095356364087</v>
      </c>
      <c r="S32" s="196">
        <v>66134.844521941297</v>
      </c>
    </row>
    <row r="33" spans="1:19" x14ac:dyDescent="0.25">
      <c r="A33" s="197" t="s">
        <v>171</v>
      </c>
      <c r="B33" s="195"/>
      <c r="C33" s="195"/>
      <c r="D33" s="196">
        <v>2403.9464480740203</v>
      </c>
      <c r="E33" s="196">
        <v>1917.8309652015089</v>
      </c>
      <c r="F33" s="196">
        <v>1907.3818302190464</v>
      </c>
      <c r="G33" s="196">
        <v>2069.0733276014157</v>
      </c>
      <c r="H33" s="196">
        <v>2716.8210984350671</v>
      </c>
      <c r="I33" s="196">
        <v>2879.0557911979431</v>
      </c>
      <c r="J33" s="196">
        <v>3052.950267821227</v>
      </c>
      <c r="K33" s="196">
        <v>3123.1554639687683</v>
      </c>
      <c r="L33" s="196">
        <v>2614.1276285549402</v>
      </c>
      <c r="M33" s="196">
        <v>1646.1859494551356</v>
      </c>
      <c r="N33" s="196">
        <v>1888</v>
      </c>
      <c r="O33" s="196">
        <v>1772.652783884248</v>
      </c>
      <c r="P33" s="196">
        <v>1706.8609115070381</v>
      </c>
      <c r="Q33" s="196">
        <v>1669.2417515792768</v>
      </c>
      <c r="R33" s="196">
        <v>1955.6268272888167</v>
      </c>
      <c r="S33" s="196">
        <v>1735.9294778649617</v>
      </c>
    </row>
    <row r="34" spans="1:19" x14ac:dyDescent="0.25">
      <c r="A34" s="198" t="s">
        <v>8</v>
      </c>
      <c r="B34" s="195"/>
      <c r="C34" s="195"/>
      <c r="D34" s="196">
        <v>1442.3678688444129</v>
      </c>
      <c r="E34" s="196">
        <v>1150.6985791209061</v>
      </c>
      <c r="F34" s="196">
        <v>1144.4290981314284</v>
      </c>
      <c r="G34" s="196">
        <v>1241.4439965608499</v>
      </c>
      <c r="H34" s="196">
        <v>1630.0926590610409</v>
      </c>
      <c r="I34" s="196">
        <v>1727.4334747187665</v>
      </c>
      <c r="J34" s="196">
        <v>1831.7701606927369</v>
      </c>
      <c r="K34" s="196">
        <v>1873.8932783812613</v>
      </c>
      <c r="L34" s="196">
        <v>1568.4765771329642</v>
      </c>
      <c r="M34" s="196">
        <v>937.71156967308127</v>
      </c>
      <c r="N34" s="196">
        <v>1212.8</v>
      </c>
      <c r="O34" s="196">
        <v>1263.5916703305488</v>
      </c>
      <c r="P34" s="196">
        <v>1374.1165469042228</v>
      </c>
      <c r="Q34" s="196">
        <v>1351.5450509475659</v>
      </c>
      <c r="R34" s="196">
        <v>1583.4241849161906</v>
      </c>
      <c r="S34" s="196">
        <v>1413.1325944067664</v>
      </c>
    </row>
    <row r="35" spans="1:19" x14ac:dyDescent="0.25">
      <c r="A35" s="177" t="s">
        <v>257</v>
      </c>
      <c r="B35" s="140"/>
      <c r="C35" s="140"/>
      <c r="D35" s="146">
        <v>1410.4505836178839</v>
      </c>
      <c r="E35" s="146">
        <v>1137.5713369585981</v>
      </c>
      <c r="F35" s="146">
        <v>1134.2423163532894</v>
      </c>
      <c r="G35" s="146">
        <v>1231.9991884097465</v>
      </c>
      <c r="H35" s="146">
        <v>1607.9408313797223</v>
      </c>
      <c r="I35" s="146">
        <v>1701.5465364464601</v>
      </c>
      <c r="J35" s="146">
        <v>1794.1583550031814</v>
      </c>
      <c r="K35" s="146">
        <v>1841.8080743835676</v>
      </c>
      <c r="L35" s="146">
        <v>1545.9781584924783</v>
      </c>
      <c r="M35" s="146">
        <v>936.98412711465301</v>
      </c>
      <c r="N35" s="146">
        <v>1203.372036549554</v>
      </c>
      <c r="O35" s="146">
        <v>1247.5887670800819</v>
      </c>
      <c r="P35" s="146">
        <v>1359.4314828566935</v>
      </c>
      <c r="Q35" s="146">
        <v>1337.885984122727</v>
      </c>
      <c r="R35" s="146">
        <v>1566.0029562949264</v>
      </c>
      <c r="S35" s="146">
        <v>1404.2012679059078</v>
      </c>
    </row>
    <row r="36" spans="1:19" x14ac:dyDescent="0.25">
      <c r="A36" s="177" t="s">
        <v>20</v>
      </c>
      <c r="B36" s="140"/>
      <c r="C36" s="140"/>
      <c r="D36" s="146">
        <v>31.917285226528975</v>
      </c>
      <c r="E36" s="146">
        <v>13.127242162307994</v>
      </c>
      <c r="F36" s="146">
        <v>10.186781778138993</v>
      </c>
      <c r="G36" s="146">
        <v>9.4448081511034161</v>
      </c>
      <c r="H36" s="146">
        <v>22.151827681318537</v>
      </c>
      <c r="I36" s="146">
        <v>25.886938272306452</v>
      </c>
      <c r="J36" s="146">
        <v>37.611805689555467</v>
      </c>
      <c r="K36" s="146">
        <v>32.085203997693725</v>
      </c>
      <c r="L36" s="146">
        <v>22.498418640485852</v>
      </c>
      <c r="M36" s="146">
        <v>0.72744255842826533</v>
      </c>
      <c r="N36" s="146">
        <v>9.4279634504459864</v>
      </c>
      <c r="O36" s="146">
        <v>16.002903250466943</v>
      </c>
      <c r="P36" s="146">
        <v>14.685064047529295</v>
      </c>
      <c r="Q36" s="146">
        <v>13.659066824838874</v>
      </c>
      <c r="R36" s="146">
        <v>17.421228621264163</v>
      </c>
      <c r="S36" s="146">
        <v>8.9313265008586313</v>
      </c>
    </row>
    <row r="37" spans="1:19" x14ac:dyDescent="0.25">
      <c r="A37" s="198" t="s">
        <v>183</v>
      </c>
      <c r="B37" s="195"/>
      <c r="C37" s="195"/>
      <c r="D37" s="196">
        <v>961.57857922960739</v>
      </c>
      <c r="E37" s="196">
        <v>767.13238608060283</v>
      </c>
      <c r="F37" s="196">
        <v>762.95273208761796</v>
      </c>
      <c r="G37" s="196">
        <v>827.62933104056583</v>
      </c>
      <c r="H37" s="196">
        <v>1086.7284393740263</v>
      </c>
      <c r="I37" s="196">
        <v>1151.6223164791766</v>
      </c>
      <c r="J37" s="196">
        <v>1221.1801071284901</v>
      </c>
      <c r="K37" s="196">
        <v>1249.262185587507</v>
      </c>
      <c r="L37" s="196">
        <v>1045.651051421976</v>
      </c>
      <c r="M37" s="196">
        <v>708.47437978205437</v>
      </c>
      <c r="N37" s="196">
        <v>675.2</v>
      </c>
      <c r="O37" s="196">
        <v>509.06111355369922</v>
      </c>
      <c r="P37" s="196">
        <v>332.74436460281527</v>
      </c>
      <c r="Q37" s="196">
        <v>317.69670063171088</v>
      </c>
      <c r="R37" s="196">
        <v>372.20264237262609</v>
      </c>
      <c r="S37" s="196">
        <v>322.79688345819523</v>
      </c>
    </row>
    <row r="38" spans="1:19" x14ac:dyDescent="0.25">
      <c r="A38" s="177" t="s">
        <v>19</v>
      </c>
      <c r="B38" s="140"/>
      <c r="C38" s="140"/>
      <c r="D38" s="146">
        <v>0</v>
      </c>
      <c r="E38" s="146">
        <v>0</v>
      </c>
      <c r="F38" s="146">
        <v>0</v>
      </c>
      <c r="G38" s="146">
        <v>0</v>
      </c>
      <c r="H38" s="146">
        <v>0</v>
      </c>
      <c r="I38" s="146">
        <v>0</v>
      </c>
      <c r="J38" s="146">
        <v>0</v>
      </c>
      <c r="K38" s="146">
        <v>0</v>
      </c>
      <c r="L38" s="146">
        <v>0</v>
      </c>
      <c r="M38" s="146">
        <v>0</v>
      </c>
      <c r="N38" s="146">
        <v>0</v>
      </c>
      <c r="O38" s="146">
        <v>0</v>
      </c>
      <c r="P38" s="146">
        <v>0</v>
      </c>
      <c r="Q38" s="146">
        <v>0</v>
      </c>
      <c r="R38" s="146">
        <v>0</v>
      </c>
      <c r="S38" s="146">
        <v>0</v>
      </c>
    </row>
    <row r="39" spans="1:19" x14ac:dyDescent="0.25">
      <c r="A39" s="177" t="s">
        <v>24</v>
      </c>
      <c r="B39" s="140"/>
      <c r="C39" s="140"/>
      <c r="D39" s="146">
        <v>192.31571584592149</v>
      </c>
      <c r="E39" s="146">
        <v>153.42647721612056</v>
      </c>
      <c r="F39" s="146">
        <v>152.5905464175236</v>
      </c>
      <c r="G39" s="146">
        <v>165.52586620811317</v>
      </c>
      <c r="H39" s="146">
        <v>217.34568787480526</v>
      </c>
      <c r="I39" s="146">
        <v>230.32446329583533</v>
      </c>
      <c r="J39" s="146">
        <v>244.23602142569808</v>
      </c>
      <c r="K39" s="146">
        <v>249.85243711750141</v>
      </c>
      <c r="L39" s="146">
        <v>209.13021028439522</v>
      </c>
      <c r="M39" s="146">
        <v>71.694875956410854</v>
      </c>
      <c r="N39" s="146">
        <v>101.03999999999999</v>
      </c>
      <c r="O39" s="146">
        <v>111.81222271073986</v>
      </c>
      <c r="P39" s="146">
        <v>66.548872920563042</v>
      </c>
      <c r="Q39" s="146">
        <v>23.539340126342154</v>
      </c>
      <c r="R39" s="146">
        <v>27.066441070956348</v>
      </c>
      <c r="S39" s="146">
        <v>23.037704639521809</v>
      </c>
    </row>
    <row r="40" spans="1:19" x14ac:dyDescent="0.25">
      <c r="A40" s="180" t="s">
        <v>258</v>
      </c>
      <c r="B40" s="142"/>
      <c r="C40" s="142"/>
      <c r="D40" s="146">
        <v>146.33439521480341</v>
      </c>
      <c r="E40" s="146">
        <v>116.24106972269179</v>
      </c>
      <c r="F40" s="146">
        <v>114.57121764551731</v>
      </c>
      <c r="G40" s="146">
        <v>145.67929933682368</v>
      </c>
      <c r="H40" s="146">
        <v>194.04807770691153</v>
      </c>
      <c r="I40" s="146">
        <v>205.2897179721443</v>
      </c>
      <c r="J40" s="146">
        <v>229.52835835526309</v>
      </c>
      <c r="K40" s="146">
        <v>249.85243711750144</v>
      </c>
      <c r="L40" s="146">
        <v>209.13021028439522</v>
      </c>
      <c r="M40" s="146">
        <v>71.694875956410868</v>
      </c>
      <c r="N40" s="146">
        <v>101.04</v>
      </c>
      <c r="O40" s="146">
        <v>111.81222271073985</v>
      </c>
      <c r="P40" s="146">
        <v>66.548872920563042</v>
      </c>
      <c r="Q40" s="146">
        <v>23.539340126342154</v>
      </c>
      <c r="R40" s="146">
        <v>27.066441070956348</v>
      </c>
      <c r="S40" s="146">
        <v>23.037704639521813</v>
      </c>
    </row>
    <row r="41" spans="1:19" x14ac:dyDescent="0.25">
      <c r="A41" s="180" t="s">
        <v>259</v>
      </c>
      <c r="B41" s="142"/>
      <c r="C41" s="142"/>
      <c r="D41" s="146">
        <v>45.981320631118081</v>
      </c>
      <c r="E41" s="146">
        <v>37.185407493428769</v>
      </c>
      <c r="F41" s="146">
        <v>38.01932877200629</v>
      </c>
      <c r="G41" s="146">
        <v>19.846566871289497</v>
      </c>
      <c r="H41" s="146">
        <v>23.297610167893737</v>
      </c>
      <c r="I41" s="146">
        <v>25.034745323691027</v>
      </c>
      <c r="J41" s="146">
        <v>14.70766307043499</v>
      </c>
      <c r="K41" s="146">
        <v>0</v>
      </c>
      <c r="L41" s="146">
        <v>0</v>
      </c>
      <c r="M41" s="146">
        <v>0</v>
      </c>
      <c r="N41" s="146">
        <v>0</v>
      </c>
      <c r="O41" s="146">
        <v>0</v>
      </c>
      <c r="P41" s="146">
        <v>0</v>
      </c>
      <c r="Q41" s="146">
        <v>0</v>
      </c>
      <c r="R41" s="146">
        <v>0</v>
      </c>
      <c r="S41" s="146">
        <v>0</v>
      </c>
    </row>
    <row r="42" spans="1:19" x14ac:dyDescent="0.25">
      <c r="A42" s="177" t="s">
        <v>18</v>
      </c>
      <c r="B42" s="140"/>
      <c r="C42" s="140"/>
      <c r="D42" s="146">
        <v>769.26286338368595</v>
      </c>
      <c r="E42" s="146">
        <v>613.70590886448224</v>
      </c>
      <c r="F42" s="146">
        <v>610.36218567009439</v>
      </c>
      <c r="G42" s="146">
        <v>662.10346483245269</v>
      </c>
      <c r="H42" s="146">
        <v>869.38275149922106</v>
      </c>
      <c r="I42" s="146">
        <v>921.2978531833412</v>
      </c>
      <c r="J42" s="146">
        <v>976.94408570279211</v>
      </c>
      <c r="K42" s="146">
        <v>999.40974847000564</v>
      </c>
      <c r="L42" s="146">
        <v>836.52084113758087</v>
      </c>
      <c r="M42" s="146">
        <v>636.77950382564347</v>
      </c>
      <c r="N42" s="146">
        <v>574.16000000000008</v>
      </c>
      <c r="O42" s="146">
        <v>397.24889084295933</v>
      </c>
      <c r="P42" s="146">
        <v>266.19549168225223</v>
      </c>
      <c r="Q42" s="146">
        <v>294.15736050536873</v>
      </c>
      <c r="R42" s="146">
        <v>345.13620130166976</v>
      </c>
      <c r="S42" s="146">
        <v>299.75917881867343</v>
      </c>
    </row>
    <row r="43" spans="1:19" x14ac:dyDescent="0.25">
      <c r="A43" s="197" t="s">
        <v>7</v>
      </c>
      <c r="B43" s="195"/>
      <c r="C43" s="195"/>
      <c r="D43" s="196">
        <v>11082.205396914997</v>
      </c>
      <c r="E43" s="196">
        <v>11751.310577128355</v>
      </c>
      <c r="F43" s="196">
        <v>12524.113369936193</v>
      </c>
      <c r="G43" s="196">
        <v>12210.100829639225</v>
      </c>
      <c r="H43" s="196">
        <v>12801.086728439375</v>
      </c>
      <c r="I43" s="196">
        <v>12665.025004610394</v>
      </c>
      <c r="J43" s="196">
        <v>13220.62964452819</v>
      </c>
      <c r="K43" s="196">
        <v>13707.297372862928</v>
      </c>
      <c r="L43" s="196">
        <v>12833.726498668639</v>
      </c>
      <c r="M43" s="196">
        <v>10376.112662426032</v>
      </c>
      <c r="N43" s="196">
        <v>11051</v>
      </c>
      <c r="O43" s="196">
        <v>11624.165634118071</v>
      </c>
      <c r="P43" s="196">
        <v>11490.304163795648</v>
      </c>
      <c r="Q43" s="196">
        <v>9531.3997379280663</v>
      </c>
      <c r="R43" s="196">
        <v>9394.8312782954745</v>
      </c>
      <c r="S43" s="196">
        <v>10881.526687978301</v>
      </c>
    </row>
    <row r="44" spans="1:19" x14ac:dyDescent="0.25">
      <c r="A44" s="198" t="s">
        <v>26</v>
      </c>
      <c r="B44" s="195"/>
      <c r="C44" s="195"/>
      <c r="D44" s="196">
        <v>8046.2873200721551</v>
      </c>
      <c r="E44" s="196">
        <v>8473.0886922693753</v>
      </c>
      <c r="F44" s="196">
        <v>8886.276210805072</v>
      </c>
      <c r="G44" s="196">
        <v>8956.3071563361882</v>
      </c>
      <c r="H44" s="196">
        <v>9755.1547814946935</v>
      </c>
      <c r="I44" s="196">
        <v>9933.5018387338223</v>
      </c>
      <c r="J44" s="196">
        <v>10639.806914657125</v>
      </c>
      <c r="K44" s="196">
        <v>10901.01378289099</v>
      </c>
      <c r="L44" s="196">
        <v>10041.408915572385</v>
      </c>
      <c r="M44" s="196">
        <v>7498.0594562445185</v>
      </c>
      <c r="N44" s="196">
        <v>8293</v>
      </c>
      <c r="O44" s="196">
        <v>8956.1932930972471</v>
      </c>
      <c r="P44" s="196">
        <v>8597.3028841421401</v>
      </c>
      <c r="Q44" s="196">
        <v>7940.3884140736536</v>
      </c>
      <c r="R44" s="196">
        <v>7902.6880090741079</v>
      </c>
      <c r="S44" s="196">
        <v>9112.6610481449188</v>
      </c>
    </row>
    <row r="45" spans="1:19" x14ac:dyDescent="0.25">
      <c r="A45" s="177" t="s">
        <v>25</v>
      </c>
      <c r="B45" s="140"/>
      <c r="C45" s="140"/>
      <c r="D45" s="146">
        <v>4386.2817177824763</v>
      </c>
      <c r="E45" s="146">
        <v>4501.1100322358661</v>
      </c>
      <c r="F45" s="146">
        <v>4609.5513522227302</v>
      </c>
      <c r="G45" s="146">
        <v>4627.679177834525</v>
      </c>
      <c r="H45" s="146">
        <v>4829.6519653651294</v>
      </c>
      <c r="I45" s="146">
        <v>4873.6006737058706</v>
      </c>
      <c r="J45" s="146">
        <v>5043.8902336750753</v>
      </c>
      <c r="K45" s="146">
        <v>5209.6209112629776</v>
      </c>
      <c r="L45" s="146">
        <v>4999.9999999999991</v>
      </c>
      <c r="M45" s="146">
        <v>5263.7319584307015</v>
      </c>
      <c r="N45" s="146">
        <v>6079.5901989968852</v>
      </c>
      <c r="O45" s="146">
        <v>6498.8777305834483</v>
      </c>
      <c r="P45" s="146">
        <v>6703.9529731830135</v>
      </c>
      <c r="Q45" s="146">
        <v>5372.0992459301806</v>
      </c>
      <c r="R45" s="146">
        <v>5146.6946915713061</v>
      </c>
      <c r="S45" s="146">
        <v>6423.1182390945187</v>
      </c>
    </row>
    <row r="46" spans="1:19" x14ac:dyDescent="0.25">
      <c r="A46" s="177" t="s">
        <v>17</v>
      </c>
      <c r="B46" s="140"/>
      <c r="C46" s="140"/>
      <c r="D46" s="146">
        <v>3660.0056022896788</v>
      </c>
      <c r="E46" s="146">
        <v>3971.9786600335092</v>
      </c>
      <c r="F46" s="146">
        <v>4276.7248585823418</v>
      </c>
      <c r="G46" s="146">
        <v>4328.6279785016632</v>
      </c>
      <c r="H46" s="146">
        <v>4925.5028161295641</v>
      </c>
      <c r="I46" s="146">
        <v>5059.9011650279517</v>
      </c>
      <c r="J46" s="146">
        <v>5595.9166809820499</v>
      </c>
      <c r="K46" s="146">
        <v>5691.3928716280125</v>
      </c>
      <c r="L46" s="146">
        <v>5041.4089155723859</v>
      </c>
      <c r="M46" s="146">
        <v>2234.327497813817</v>
      </c>
      <c r="N46" s="146">
        <v>2213.4098010031148</v>
      </c>
      <c r="O46" s="146">
        <v>2457.3155625137988</v>
      </c>
      <c r="P46" s="146">
        <v>1893.3499109591266</v>
      </c>
      <c r="Q46" s="146">
        <v>2568.289168143473</v>
      </c>
      <c r="R46" s="146">
        <v>2755.9933175028018</v>
      </c>
      <c r="S46" s="146">
        <v>2689.5428090504001</v>
      </c>
    </row>
    <row r="47" spans="1:19" ht="22.5" x14ac:dyDescent="0.25">
      <c r="A47" s="198" t="s">
        <v>16</v>
      </c>
      <c r="B47" s="195"/>
      <c r="C47" s="195"/>
      <c r="D47" s="196">
        <v>3035.9180768428414</v>
      </c>
      <c r="E47" s="196">
        <v>3278.2218848589796</v>
      </c>
      <c r="F47" s="196">
        <v>3637.8371591311197</v>
      </c>
      <c r="G47" s="196">
        <v>3253.793673303036</v>
      </c>
      <c r="H47" s="196">
        <v>3045.9319469446809</v>
      </c>
      <c r="I47" s="196">
        <v>2731.5231658765715</v>
      </c>
      <c r="J47" s="196">
        <v>2580.8227298710649</v>
      </c>
      <c r="K47" s="196">
        <v>2806.2835899719371</v>
      </c>
      <c r="L47" s="196">
        <v>2792.3175830962527</v>
      </c>
      <c r="M47" s="196">
        <v>2878.0532061815138</v>
      </c>
      <c r="N47" s="196">
        <v>2758</v>
      </c>
      <c r="O47" s="196">
        <v>2667.9723410208244</v>
      </c>
      <c r="P47" s="196">
        <v>2893.0012796535093</v>
      </c>
      <c r="Q47" s="196">
        <v>1591.0113238544131</v>
      </c>
      <c r="R47" s="196">
        <v>1492.1432692213671</v>
      </c>
      <c r="S47" s="196">
        <v>1768.8656398333817</v>
      </c>
    </row>
    <row r="48" spans="1:19" ht="22.5" x14ac:dyDescent="0.25">
      <c r="A48" s="197" t="s">
        <v>6</v>
      </c>
      <c r="B48" s="195"/>
      <c r="C48" s="195"/>
      <c r="D48" s="196">
        <v>2316.8202623602606</v>
      </c>
      <c r="E48" s="196">
        <v>2274.8298028797121</v>
      </c>
      <c r="F48" s="196">
        <v>2141.3813964637534</v>
      </c>
      <c r="G48" s="196">
        <v>1922.7977712518286</v>
      </c>
      <c r="H48" s="196">
        <v>1917.2363523915756</v>
      </c>
      <c r="I48" s="196">
        <v>1857.1754011043249</v>
      </c>
      <c r="J48" s="196">
        <v>2035.6530391887031</v>
      </c>
      <c r="K48" s="196">
        <v>2253.3111039774667</v>
      </c>
      <c r="L48" s="196">
        <v>2229.3993176134695</v>
      </c>
      <c r="M48" s="196">
        <v>2137.1183177249768</v>
      </c>
      <c r="N48" s="196">
        <v>1867</v>
      </c>
      <c r="O48" s="196">
        <v>1981.4940645109714</v>
      </c>
      <c r="P48" s="196">
        <v>1734.4226793975786</v>
      </c>
      <c r="Q48" s="196">
        <v>1674.1311533120811</v>
      </c>
      <c r="R48" s="196">
        <v>1631.9705873725175</v>
      </c>
      <c r="S48" s="196">
        <v>1649.7142303593914</v>
      </c>
    </row>
    <row r="49" spans="1:19" x14ac:dyDescent="0.25">
      <c r="A49" s="173" t="s">
        <v>15</v>
      </c>
      <c r="B49" s="140"/>
      <c r="C49" s="140"/>
      <c r="D49" s="146">
        <v>1448.8906190260427</v>
      </c>
      <c r="E49" s="146">
        <v>1408.2598003942157</v>
      </c>
      <c r="F49" s="146">
        <v>1365.0636873123697</v>
      </c>
      <c r="G49" s="146">
        <v>1041.037656886396</v>
      </c>
      <c r="H49" s="146">
        <v>1020.0758049718347</v>
      </c>
      <c r="I49" s="146">
        <v>997.63739866040407</v>
      </c>
      <c r="J49" s="146">
        <v>1172.8567559706735</v>
      </c>
      <c r="K49" s="146">
        <v>1206.7196744732466</v>
      </c>
      <c r="L49" s="146">
        <v>1270.9328100143832</v>
      </c>
      <c r="M49" s="146">
        <v>1171.1644890115531</v>
      </c>
      <c r="N49" s="146">
        <v>880.74838239452799</v>
      </c>
      <c r="O49" s="146">
        <v>944.13424336687115</v>
      </c>
      <c r="P49" s="146">
        <v>773.10646537689684</v>
      </c>
      <c r="Q49" s="146">
        <v>700.59049873800063</v>
      </c>
      <c r="R49" s="146">
        <v>582.56595539885302</v>
      </c>
      <c r="S49" s="146">
        <v>669.4015703240716</v>
      </c>
    </row>
    <row r="50" spans="1:19" x14ac:dyDescent="0.25">
      <c r="A50" s="173" t="s">
        <v>23</v>
      </c>
      <c r="B50" s="140"/>
      <c r="C50" s="140"/>
      <c r="D50" s="146">
        <v>533.80959318628231</v>
      </c>
      <c r="E50" s="146">
        <v>533.73894605368844</v>
      </c>
      <c r="F50" s="146">
        <v>520.52241605033362</v>
      </c>
      <c r="G50" s="146">
        <v>482.5555417543406</v>
      </c>
      <c r="H50" s="146">
        <v>514.87549278911206</v>
      </c>
      <c r="I50" s="146">
        <v>486.78876762386574</v>
      </c>
      <c r="J50" s="146">
        <v>526.29889827952059</v>
      </c>
      <c r="K50" s="146">
        <v>556.20242853218917</v>
      </c>
      <c r="L50" s="146">
        <v>510.02494493946483</v>
      </c>
      <c r="M50" s="146">
        <v>491.32776680522625</v>
      </c>
      <c r="N50" s="146">
        <v>372.21370837324611</v>
      </c>
      <c r="O50" s="146">
        <v>403.2998053468346</v>
      </c>
      <c r="P50" s="146">
        <v>375.5114471886489</v>
      </c>
      <c r="Q50" s="146">
        <v>408.75126709629535</v>
      </c>
      <c r="R50" s="146">
        <v>415.8234740706622</v>
      </c>
      <c r="S50" s="146">
        <v>395.22954367277657</v>
      </c>
    </row>
    <row r="51" spans="1:19" x14ac:dyDescent="0.25">
      <c r="A51" s="173" t="s">
        <v>14</v>
      </c>
      <c r="B51" s="140"/>
      <c r="C51" s="140"/>
      <c r="D51" s="146">
        <v>334.12005014793556</v>
      </c>
      <c r="E51" s="146">
        <v>332.83105643180795</v>
      </c>
      <c r="F51" s="146">
        <v>255.79529310105011</v>
      </c>
      <c r="G51" s="146">
        <v>399.20457261109203</v>
      </c>
      <c r="H51" s="146">
        <v>382.28505463062879</v>
      </c>
      <c r="I51" s="146">
        <v>372.74923482005511</v>
      </c>
      <c r="J51" s="146">
        <v>336.49738493850907</v>
      </c>
      <c r="K51" s="146">
        <v>490.38900097203089</v>
      </c>
      <c r="L51" s="146">
        <v>448.44156265962147</v>
      </c>
      <c r="M51" s="146">
        <v>474.62606190819747</v>
      </c>
      <c r="N51" s="146">
        <v>614.03790923222596</v>
      </c>
      <c r="O51" s="146">
        <v>634.06001579726581</v>
      </c>
      <c r="P51" s="146">
        <v>585.80476683203278</v>
      </c>
      <c r="Q51" s="146">
        <v>564.78938747778511</v>
      </c>
      <c r="R51" s="146">
        <v>633.58115790300224</v>
      </c>
      <c r="S51" s="146">
        <v>585.08311636254325</v>
      </c>
    </row>
    <row r="52" spans="1:19" x14ac:dyDescent="0.25">
      <c r="A52" s="197" t="s">
        <v>5</v>
      </c>
      <c r="B52" s="195"/>
      <c r="C52" s="195"/>
      <c r="D52" s="196">
        <v>5020.1862782393146</v>
      </c>
      <c r="E52" s="196">
        <v>5009.8441539957776</v>
      </c>
      <c r="F52" s="196">
        <v>4701.6790895704689</v>
      </c>
      <c r="G52" s="196">
        <v>4341.3691838717241</v>
      </c>
      <c r="H52" s="196">
        <v>4362.3753409831361</v>
      </c>
      <c r="I52" s="196">
        <v>4355.4668431272576</v>
      </c>
      <c r="J52" s="196">
        <v>4244.9135138568372</v>
      </c>
      <c r="K52" s="196">
        <v>4360.6126189563938</v>
      </c>
      <c r="L52" s="196">
        <v>4103.4311690678433</v>
      </c>
      <c r="M52" s="196">
        <v>3819.5949555943107</v>
      </c>
      <c r="N52" s="196">
        <v>3538</v>
      </c>
      <c r="O52" s="196">
        <v>3433.3906231264245</v>
      </c>
      <c r="P52" s="196">
        <v>3124.3232601634018</v>
      </c>
      <c r="Q52" s="196">
        <v>2914.0834327511684</v>
      </c>
      <c r="R52" s="196">
        <v>2855.2151678416722</v>
      </c>
      <c r="S52" s="196">
        <v>2750.1695243630725</v>
      </c>
    </row>
    <row r="53" spans="1:19" x14ac:dyDescent="0.25">
      <c r="A53" s="198" t="s">
        <v>27</v>
      </c>
      <c r="B53" s="195"/>
      <c r="C53" s="195"/>
      <c r="D53" s="196">
        <v>1780.5647249389503</v>
      </c>
      <c r="E53" s="196">
        <v>1883.4357283487916</v>
      </c>
      <c r="F53" s="196">
        <v>1879.9867590489346</v>
      </c>
      <c r="G53" s="196">
        <v>1804.4373974117043</v>
      </c>
      <c r="H53" s="196">
        <v>1846.5548278794438</v>
      </c>
      <c r="I53" s="196">
        <v>1759.5435167004762</v>
      </c>
      <c r="J53" s="196">
        <v>1799.5892702136221</v>
      </c>
      <c r="K53" s="196">
        <v>1882.591721981174</v>
      </c>
      <c r="L53" s="196">
        <v>1731.2773992366181</v>
      </c>
      <c r="M53" s="196">
        <v>1574.6126473049123</v>
      </c>
      <c r="N53" s="196">
        <v>1580</v>
      </c>
      <c r="O53" s="196">
        <v>1584.7955553779129</v>
      </c>
      <c r="P53" s="196">
        <v>1453.8832562260066</v>
      </c>
      <c r="Q53" s="196">
        <v>1389.5679724628894</v>
      </c>
      <c r="R53" s="196">
        <v>1490.1876423940782</v>
      </c>
      <c r="S53" s="196">
        <v>1478.2524459943813</v>
      </c>
    </row>
    <row r="54" spans="1:19" x14ac:dyDescent="0.25">
      <c r="A54" s="177" t="s">
        <v>13</v>
      </c>
      <c r="B54" s="140"/>
      <c r="C54" s="140"/>
      <c r="D54" s="146">
        <v>12.717194234729048</v>
      </c>
      <c r="E54" s="146">
        <v>13.353185032163694</v>
      </c>
      <c r="F54" s="146">
        <v>11.531875132194244</v>
      </c>
      <c r="G54" s="146">
        <v>11.65184915266763</v>
      </c>
      <c r="H54" s="146">
        <v>11.051287332727291</v>
      </c>
      <c r="I54" s="146">
        <v>10.319010299867994</v>
      </c>
      <c r="J54" s="146">
        <v>16.405426122214479</v>
      </c>
      <c r="K54" s="146">
        <v>14.136741283319546</v>
      </c>
      <c r="L54" s="146">
        <v>14.28862439050749</v>
      </c>
      <c r="M54" s="146">
        <v>7.637661246199368</v>
      </c>
      <c r="N54" s="146">
        <v>9.4135839869399636</v>
      </c>
      <c r="O54" s="146">
        <v>3.5215377349747756</v>
      </c>
      <c r="P54" s="146">
        <v>53.525138522894309</v>
      </c>
      <c r="Q54" s="146">
        <v>3.6212448365455003</v>
      </c>
      <c r="R54" s="146">
        <v>4.2410178367672096</v>
      </c>
      <c r="S54" s="146">
        <v>4.4208745915282996</v>
      </c>
    </row>
    <row r="55" spans="1:19" x14ac:dyDescent="0.25">
      <c r="A55" s="177" t="s">
        <v>22</v>
      </c>
      <c r="B55" s="140"/>
      <c r="C55" s="140"/>
      <c r="D55" s="146">
        <v>1767.8475307042213</v>
      </c>
      <c r="E55" s="146">
        <v>1870.0825433166278</v>
      </c>
      <c r="F55" s="146">
        <v>1868.4548839167403</v>
      </c>
      <c r="G55" s="146">
        <v>1792.7855482590367</v>
      </c>
      <c r="H55" s="146">
        <v>1835.5035405467165</v>
      </c>
      <c r="I55" s="146">
        <v>1749.2245064006081</v>
      </c>
      <c r="J55" s="146">
        <v>1783.1838440914075</v>
      </c>
      <c r="K55" s="146">
        <v>1868.4549806978546</v>
      </c>
      <c r="L55" s="146">
        <v>1716.9887748461106</v>
      </c>
      <c r="M55" s="146">
        <v>1566.9749860587131</v>
      </c>
      <c r="N55" s="146">
        <v>1570.58641601306</v>
      </c>
      <c r="O55" s="146">
        <v>1581.2740176429381</v>
      </c>
      <c r="P55" s="146">
        <v>1400.3581177031122</v>
      </c>
      <c r="Q55" s="146">
        <v>1385.946727626344</v>
      </c>
      <c r="R55" s="146">
        <v>1485.946624557311</v>
      </c>
      <c r="S55" s="146">
        <v>1473.8315714028531</v>
      </c>
    </row>
    <row r="56" spans="1:19" ht="22.5" x14ac:dyDescent="0.25">
      <c r="A56" s="198" t="s">
        <v>21</v>
      </c>
      <c r="B56" s="195"/>
      <c r="C56" s="195"/>
      <c r="D56" s="196">
        <v>3239.6215533003642</v>
      </c>
      <c r="E56" s="196">
        <v>3126.408425646986</v>
      </c>
      <c r="F56" s="196">
        <v>2821.6923305215341</v>
      </c>
      <c r="G56" s="196">
        <v>2536.9317864600198</v>
      </c>
      <c r="H56" s="196">
        <v>2515.8205131036921</v>
      </c>
      <c r="I56" s="196">
        <v>2595.9233264267814</v>
      </c>
      <c r="J56" s="196">
        <v>2445.3242436432151</v>
      </c>
      <c r="K56" s="196">
        <v>2478.0208969752198</v>
      </c>
      <c r="L56" s="196">
        <v>2372.153769831225</v>
      </c>
      <c r="M56" s="196">
        <v>2244.9823082893981</v>
      </c>
      <c r="N56" s="196">
        <v>1958</v>
      </c>
      <c r="O56" s="196">
        <v>1848.5950677485116</v>
      </c>
      <c r="P56" s="196">
        <v>1670.4400039373952</v>
      </c>
      <c r="Q56" s="196">
        <v>1524.515460288279</v>
      </c>
      <c r="R56" s="196">
        <v>1365.0275254475939</v>
      </c>
      <c r="S56" s="196">
        <v>1271.9170783686911</v>
      </c>
    </row>
    <row r="57" spans="1:19" ht="22.5" x14ac:dyDescent="0.25">
      <c r="A57" s="197" t="s">
        <v>4</v>
      </c>
      <c r="B57" s="195"/>
      <c r="C57" s="195"/>
      <c r="D57" s="196">
        <v>12944.987790062707</v>
      </c>
      <c r="E57" s="196">
        <v>13095.096899684513</v>
      </c>
      <c r="F57" s="196">
        <v>13117.673245288619</v>
      </c>
      <c r="G57" s="196">
        <v>13064.3054144288</v>
      </c>
      <c r="H57" s="196">
        <v>13109.213999359448</v>
      </c>
      <c r="I57" s="196">
        <v>13211.763557271946</v>
      </c>
      <c r="J57" s="196">
        <v>11844.473143776597</v>
      </c>
      <c r="K57" s="196">
        <v>12042.166740879578</v>
      </c>
      <c r="L57" s="196">
        <v>11274.564396432152</v>
      </c>
      <c r="M57" s="196">
        <v>11758.183046200063</v>
      </c>
      <c r="N57" s="196">
        <v>11507</v>
      </c>
      <c r="O57" s="196">
        <v>11834.006155321957</v>
      </c>
      <c r="P57" s="196">
        <v>12618.367949601337</v>
      </c>
      <c r="Q57" s="196">
        <v>12896.286010443762</v>
      </c>
      <c r="R57" s="196">
        <v>13534.8932716659</v>
      </c>
      <c r="S57" s="196">
        <v>13693.693693693693</v>
      </c>
    </row>
    <row r="58" spans="1:19" x14ac:dyDescent="0.25">
      <c r="A58" s="197" t="s">
        <v>3</v>
      </c>
      <c r="B58" s="195"/>
      <c r="C58" s="195"/>
      <c r="D58" s="196">
        <v>3807.7824545041785</v>
      </c>
      <c r="E58" s="196">
        <v>4177.2422136300029</v>
      </c>
      <c r="F58" s="196">
        <v>4038.4900749940075</v>
      </c>
      <c r="G58" s="196">
        <v>3963.9559163437812</v>
      </c>
      <c r="H58" s="196">
        <v>4155.8527615492512</v>
      </c>
      <c r="I58" s="196">
        <v>3955.1761170714772</v>
      </c>
      <c r="J58" s="196">
        <v>3893.4643152033536</v>
      </c>
      <c r="K58" s="196">
        <v>4506.6222079549334</v>
      </c>
      <c r="L58" s="196">
        <v>4661.2872199329759</v>
      </c>
      <c r="M58" s="196">
        <v>3170.3948628514399</v>
      </c>
      <c r="N58" s="196">
        <v>3720</v>
      </c>
      <c r="O58" s="196">
        <v>3762.1407730125106</v>
      </c>
      <c r="P58" s="196">
        <v>3356.629589526528</v>
      </c>
      <c r="Q58" s="196">
        <v>3517.435606579179</v>
      </c>
      <c r="R58" s="196">
        <v>3658.9777938573761</v>
      </c>
      <c r="S58" s="196">
        <v>4189.673544512254</v>
      </c>
    </row>
    <row r="59" spans="1:19" x14ac:dyDescent="0.25">
      <c r="A59" s="197" t="s">
        <v>2</v>
      </c>
      <c r="B59" s="195"/>
      <c r="C59" s="195"/>
      <c r="D59" s="196">
        <v>22471.193137892529</v>
      </c>
      <c r="E59" s="196">
        <v>20907.559835851698</v>
      </c>
      <c r="F59" s="196">
        <v>18242.834476697066</v>
      </c>
      <c r="G59" s="196">
        <v>17468.204607121719</v>
      </c>
      <c r="H59" s="196">
        <v>18390.449159000298</v>
      </c>
      <c r="I59" s="196">
        <v>19648.959135632384</v>
      </c>
      <c r="J59" s="196">
        <v>20880.52844409629</v>
      </c>
      <c r="K59" s="196">
        <v>21978.067495780218</v>
      </c>
      <c r="L59" s="196">
        <v>21218.778791345638</v>
      </c>
      <c r="M59" s="196">
        <v>18454.823133297716</v>
      </c>
      <c r="N59" s="196">
        <v>20257</v>
      </c>
      <c r="O59" s="196">
        <v>21525.640513209961</v>
      </c>
      <c r="P59" s="196">
        <v>19979.328674082091</v>
      </c>
      <c r="Q59" s="196">
        <v>19829.457667559796</v>
      </c>
      <c r="R59" s="196">
        <v>20765.8234655663</v>
      </c>
      <c r="S59" s="196">
        <v>21372.66298556621</v>
      </c>
    </row>
    <row r="60" spans="1:19" x14ac:dyDescent="0.25">
      <c r="A60" s="197" t="s">
        <v>1</v>
      </c>
      <c r="B60" s="195"/>
      <c r="C60" s="195"/>
      <c r="D60" s="196">
        <v>1542.5016259464235</v>
      </c>
      <c r="E60" s="196">
        <v>1420.8790948122496</v>
      </c>
      <c r="F60" s="196">
        <v>1357.1974842192976</v>
      </c>
      <c r="G60" s="196">
        <v>1303.0807195417444</v>
      </c>
      <c r="H60" s="196">
        <v>1126.486796912101</v>
      </c>
      <c r="I60" s="196">
        <v>1118.4274757818687</v>
      </c>
      <c r="J60" s="196">
        <v>1113.6281836851354</v>
      </c>
      <c r="K60" s="196">
        <v>1183.6096469881638</v>
      </c>
      <c r="L60" s="196">
        <v>1129.8863026596875</v>
      </c>
      <c r="M60" s="196">
        <v>1012.1069768848477</v>
      </c>
      <c r="N60" s="196">
        <v>1033</v>
      </c>
      <c r="O60" s="196">
        <v>1124.145649306527</v>
      </c>
      <c r="P60" s="196">
        <v>1060.143714932572</v>
      </c>
      <c r="Q60" s="196">
        <v>1067.8453384443878</v>
      </c>
      <c r="R60" s="196">
        <v>1079.5060086634269</v>
      </c>
      <c r="S60" s="196">
        <v>1077.2062384965611</v>
      </c>
    </row>
    <row r="61" spans="1:19" ht="11.25" customHeight="1" x14ac:dyDescent="0.25">
      <c r="A61" s="197" t="s">
        <v>0</v>
      </c>
      <c r="B61" s="195"/>
      <c r="C61" s="195"/>
      <c r="D61" s="196">
        <v>1178.0442012001326</v>
      </c>
      <c r="E61" s="196">
        <v>1280.9260621011933</v>
      </c>
      <c r="F61" s="196">
        <v>1050.1443948542924</v>
      </c>
      <c r="G61" s="196">
        <v>1103.2080127739875</v>
      </c>
      <c r="H61" s="196">
        <v>1094.4592311175411</v>
      </c>
      <c r="I61" s="196">
        <v>1064.1875400019526</v>
      </c>
      <c r="J61" s="196">
        <v>1046.937522494866</v>
      </c>
      <c r="K61" s="196">
        <v>1097.6607399890233</v>
      </c>
      <c r="L61" s="196">
        <v>1140.0107318949895</v>
      </c>
      <c r="M61" s="196">
        <v>1009.0827528503312</v>
      </c>
      <c r="N61" s="196">
        <v>878</v>
      </c>
      <c r="O61" s="196">
        <v>941.28462368599867</v>
      </c>
      <c r="P61" s="196">
        <v>849.49306034058463</v>
      </c>
      <c r="Q61" s="196">
        <v>749.05634546556882</v>
      </c>
      <c r="R61" s="196">
        <v>802.78481260205922</v>
      </c>
      <c r="S61" s="196">
        <v>894.11992637799085</v>
      </c>
    </row>
    <row r="62" spans="1:19" ht="11.25" customHeight="1" x14ac:dyDescent="0.25">
      <c r="A62" s="201" t="s">
        <v>248</v>
      </c>
      <c r="B62" s="202"/>
      <c r="C62" s="202"/>
      <c r="D62" s="203">
        <v>8928.5933415960044</v>
      </c>
      <c r="E62" s="203">
        <v>8805.1806342956097</v>
      </c>
      <c r="F62" s="203">
        <v>8660.266873651648</v>
      </c>
      <c r="G62" s="203">
        <v>8491.798519378719</v>
      </c>
      <c r="H62" s="203">
        <v>8337.1066959700493</v>
      </c>
      <c r="I62" s="203">
        <v>8381.154876712626</v>
      </c>
      <c r="J62" s="203">
        <v>8385.0274172718237</v>
      </c>
      <c r="K62" s="203">
        <v>8516.1904959148378</v>
      </c>
      <c r="L62" s="203">
        <v>8473.1348270241269</v>
      </c>
      <c r="M62" s="203">
        <v>8165.4048931944881</v>
      </c>
      <c r="N62" s="203">
        <v>7875</v>
      </c>
      <c r="O62" s="203">
        <v>7899.9960030376915</v>
      </c>
      <c r="P62" s="203">
        <v>7819.6672900876065</v>
      </c>
      <c r="Q62" s="203">
        <v>7615.7321390154702</v>
      </c>
      <c r="R62" s="203">
        <v>7912.4661432105513</v>
      </c>
      <c r="S62" s="203">
        <v>7890.1482127288582</v>
      </c>
    </row>
    <row r="63" spans="1:19" ht="11.25" customHeight="1" x14ac:dyDescent="0.25">
      <c r="A63" s="174"/>
      <c r="D63" s="141"/>
      <c r="E63" s="141"/>
      <c r="F63" s="141"/>
      <c r="G63" s="141"/>
      <c r="H63" s="141"/>
      <c r="I63" s="141"/>
      <c r="J63" s="141"/>
      <c r="K63" s="141"/>
      <c r="L63" s="141"/>
      <c r="M63" s="141"/>
      <c r="N63" s="141"/>
      <c r="O63" s="141"/>
      <c r="P63" s="141"/>
      <c r="Q63" s="141"/>
      <c r="R63" s="141"/>
      <c r="S63" s="141"/>
    </row>
    <row r="64" spans="1:19" ht="11.25" customHeight="1" x14ac:dyDescent="0.25">
      <c r="A64" s="188" t="s">
        <v>260</v>
      </c>
      <c r="B64" s="182"/>
      <c r="C64" s="182"/>
      <c r="D64" s="187"/>
      <c r="E64" s="187"/>
      <c r="F64" s="187"/>
      <c r="G64" s="187"/>
      <c r="H64" s="187"/>
      <c r="I64" s="187"/>
      <c r="J64" s="187"/>
      <c r="K64" s="187"/>
      <c r="L64" s="187"/>
      <c r="M64" s="187"/>
      <c r="N64" s="187"/>
      <c r="O64" s="187"/>
      <c r="P64" s="187"/>
      <c r="Q64" s="187"/>
      <c r="R64" s="187"/>
      <c r="S64" s="187"/>
    </row>
    <row r="65" spans="1:19" x14ac:dyDescent="0.25">
      <c r="A65" s="207" t="s">
        <v>155</v>
      </c>
      <c r="B65" s="139"/>
      <c r="C65" s="139"/>
      <c r="D65" s="205">
        <f t="shared" ref="D65:D76" si="19">D23/D$23</f>
        <v>1</v>
      </c>
      <c r="E65" s="205">
        <f t="shared" ref="E65:S65" si="20">E23/E$23</f>
        <v>1</v>
      </c>
      <c r="F65" s="205">
        <f t="shared" si="20"/>
        <v>1</v>
      </c>
      <c r="G65" s="205">
        <f t="shared" si="20"/>
        <v>1</v>
      </c>
      <c r="H65" s="205">
        <f t="shared" si="20"/>
        <v>1</v>
      </c>
      <c r="I65" s="205">
        <f t="shared" si="20"/>
        <v>1</v>
      </c>
      <c r="J65" s="205">
        <f t="shared" si="20"/>
        <v>1</v>
      </c>
      <c r="K65" s="205">
        <f t="shared" si="20"/>
        <v>1</v>
      </c>
      <c r="L65" s="205">
        <f t="shared" si="20"/>
        <v>1</v>
      </c>
      <c r="M65" s="205">
        <f t="shared" si="20"/>
        <v>1</v>
      </c>
      <c r="N65" s="205">
        <f t="shared" si="20"/>
        <v>1</v>
      </c>
      <c r="O65" s="205">
        <f t="shared" si="20"/>
        <v>1</v>
      </c>
      <c r="P65" s="205">
        <f t="shared" si="20"/>
        <v>1</v>
      </c>
      <c r="Q65" s="205">
        <f t="shared" si="20"/>
        <v>1</v>
      </c>
      <c r="R65" s="205">
        <f t="shared" si="20"/>
        <v>1</v>
      </c>
      <c r="S65" s="205">
        <f t="shared" si="20"/>
        <v>1</v>
      </c>
    </row>
    <row r="66" spans="1:19" ht="22.5" x14ac:dyDescent="0.25">
      <c r="A66" s="194" t="s">
        <v>46</v>
      </c>
      <c r="B66" s="195"/>
      <c r="C66" s="195"/>
      <c r="D66" s="209">
        <f t="shared" si="19"/>
        <v>2.4968158570319806E-2</v>
      </c>
      <c r="E66" s="209">
        <f t="shared" ref="E66:S66" si="21">E24/E$23</f>
        <v>2.4356812465261748E-2</v>
      </c>
      <c r="F66" s="209">
        <f t="shared" si="21"/>
        <v>2.2645542904245586E-2</v>
      </c>
      <c r="G66" s="209">
        <f t="shared" si="21"/>
        <v>2.2389048355045262E-2</v>
      </c>
      <c r="H66" s="209">
        <f t="shared" si="21"/>
        <v>2.0158746115297336E-2</v>
      </c>
      <c r="I66" s="209">
        <f t="shared" si="21"/>
        <v>2.0078001163644141E-2</v>
      </c>
      <c r="J66" s="209">
        <f t="shared" si="21"/>
        <v>2.1128480230083759E-2</v>
      </c>
      <c r="K66" s="209">
        <f t="shared" si="21"/>
        <v>1.9652321932794904E-2</v>
      </c>
      <c r="L66" s="209">
        <f t="shared" si="21"/>
        <v>1.7690015712391417E-2</v>
      </c>
      <c r="M66" s="209">
        <f t="shared" si="21"/>
        <v>1.6601377307477665E-2</v>
      </c>
      <c r="N66" s="209">
        <f t="shared" si="21"/>
        <v>1.9071539408585012E-2</v>
      </c>
      <c r="O66" s="209">
        <f t="shared" si="21"/>
        <v>1.6730792456736657E-2</v>
      </c>
      <c r="P66" s="209">
        <f t="shared" si="21"/>
        <v>1.7513599802682966E-2</v>
      </c>
      <c r="Q66" s="209">
        <f t="shared" si="21"/>
        <v>1.9026905791499231E-2</v>
      </c>
      <c r="R66" s="209">
        <f t="shared" si="21"/>
        <v>1.84059965116318E-2</v>
      </c>
      <c r="S66" s="209">
        <f t="shared" si="21"/>
        <v>1.8052443470257858E-2</v>
      </c>
    </row>
    <row r="67" spans="1:19" x14ac:dyDescent="0.25">
      <c r="A67" s="194" t="s">
        <v>69</v>
      </c>
      <c r="B67" s="195"/>
      <c r="C67" s="195"/>
      <c r="D67" s="209">
        <f t="shared" si="19"/>
        <v>2.2587514179386651E-2</v>
      </c>
      <c r="E67" s="209">
        <f t="shared" ref="E67:S67" si="22">E25/E$23</f>
        <v>2.7331348739060395E-2</v>
      </c>
      <c r="F67" s="209">
        <f t="shared" si="22"/>
        <v>2.3804994700942956E-2</v>
      </c>
      <c r="G67" s="209">
        <f t="shared" si="22"/>
        <v>2.4310002207992936E-2</v>
      </c>
      <c r="H67" s="209">
        <f t="shared" si="22"/>
        <v>2.5020372632015727E-2</v>
      </c>
      <c r="I67" s="209">
        <f t="shared" si="22"/>
        <v>2.6434869850720494E-2</v>
      </c>
      <c r="J67" s="209">
        <f t="shared" si="22"/>
        <v>3.1533801304686561E-2</v>
      </c>
      <c r="K67" s="209">
        <f t="shared" si="22"/>
        <v>2.9352459645162348E-2</v>
      </c>
      <c r="L67" s="209">
        <f t="shared" si="22"/>
        <v>3.7672954542667815E-2</v>
      </c>
      <c r="M67" s="209">
        <f t="shared" si="22"/>
        <v>2.9328738696271735E-2</v>
      </c>
      <c r="N67" s="209">
        <f t="shared" si="22"/>
        <v>3.0440840007256626E-2</v>
      </c>
      <c r="O67" s="209">
        <f t="shared" si="22"/>
        <v>3.2020911333873948E-2</v>
      </c>
      <c r="P67" s="209">
        <f t="shared" si="22"/>
        <v>3.6529344057879672E-2</v>
      </c>
      <c r="Q67" s="209">
        <f t="shared" si="22"/>
        <v>3.7654515024594971E-2</v>
      </c>
      <c r="R67" s="209">
        <f t="shared" si="22"/>
        <v>2.8576498039885243E-2</v>
      </c>
      <c r="S67" s="209">
        <f t="shared" si="22"/>
        <v>2.0951696461382861E-2</v>
      </c>
    </row>
    <row r="68" spans="1:19" x14ac:dyDescent="0.25">
      <c r="A68" s="194" t="s">
        <v>159</v>
      </c>
      <c r="B68" s="195"/>
      <c r="C68" s="195"/>
      <c r="D68" s="209">
        <f t="shared" si="19"/>
        <v>0.73965651057732495</v>
      </c>
      <c r="E68" s="209">
        <f t="shared" ref="E68:S68" si="23">E26/E$23</f>
        <v>0.73909101186046278</v>
      </c>
      <c r="F68" s="209">
        <f t="shared" si="23"/>
        <v>0.75018795800610516</v>
      </c>
      <c r="G68" s="209">
        <f t="shared" si="23"/>
        <v>0.75414219474497679</v>
      </c>
      <c r="H68" s="209">
        <f t="shared" si="23"/>
        <v>0.75565460849255339</v>
      </c>
      <c r="I68" s="209">
        <f t="shared" si="23"/>
        <v>0.75181485311562624</v>
      </c>
      <c r="J68" s="209">
        <f t="shared" si="23"/>
        <v>0.74895055292197854</v>
      </c>
      <c r="K68" s="209">
        <f t="shared" si="23"/>
        <v>0.75098718215656834</v>
      </c>
      <c r="L68" s="209">
        <f t="shared" si="23"/>
        <v>0.7516531292532499</v>
      </c>
      <c r="M68" s="209">
        <f t="shared" si="23"/>
        <v>0.76645734338229576</v>
      </c>
      <c r="N68" s="209">
        <f t="shared" si="23"/>
        <v>0.77062898387866641</v>
      </c>
      <c r="O68" s="209">
        <f t="shared" si="23"/>
        <v>0.77094325298918198</v>
      </c>
      <c r="P68" s="209">
        <f t="shared" si="23"/>
        <v>0.77282334644212691</v>
      </c>
      <c r="Q68" s="209">
        <f t="shared" si="23"/>
        <v>0.77818141656825845</v>
      </c>
      <c r="R68" s="209">
        <f t="shared" si="23"/>
        <v>0.78824399829933678</v>
      </c>
      <c r="S68" s="209">
        <f t="shared" si="23"/>
        <v>0.79068141388584445</v>
      </c>
    </row>
    <row r="69" spans="1:19" x14ac:dyDescent="0.25">
      <c r="A69" s="179" t="s">
        <v>161</v>
      </c>
      <c r="B69" s="172"/>
      <c r="C69" s="172"/>
      <c r="D69" s="206">
        <f t="shared" si="19"/>
        <v>0.26022905928476187</v>
      </c>
      <c r="E69" s="206">
        <f t="shared" ref="E69:S69" si="24">E27/E$23</f>
        <v>0.26557922205160572</v>
      </c>
      <c r="F69" s="206">
        <f t="shared" si="24"/>
        <v>0.27638658659202692</v>
      </c>
      <c r="G69" s="206">
        <f t="shared" si="24"/>
        <v>0.28292559063810996</v>
      </c>
      <c r="H69" s="206">
        <f t="shared" si="24"/>
        <v>0.2830587394848344</v>
      </c>
      <c r="I69" s="206">
        <f t="shared" si="24"/>
        <v>0.28115369354218622</v>
      </c>
      <c r="J69" s="206">
        <f t="shared" si="24"/>
        <v>0.2762400530246944</v>
      </c>
      <c r="K69" s="206">
        <f t="shared" si="24"/>
        <v>0.27272162741681555</v>
      </c>
      <c r="L69" s="206">
        <f t="shared" si="24"/>
        <v>0.27482496536092083</v>
      </c>
      <c r="M69" s="206">
        <f t="shared" si="24"/>
        <v>0.2922416735748769</v>
      </c>
      <c r="N69" s="206">
        <f t="shared" si="24"/>
        <v>0.29396026821333776</v>
      </c>
      <c r="O69" s="206">
        <f t="shared" si="24"/>
        <v>0.29284666747183358</v>
      </c>
      <c r="P69" s="206">
        <f t="shared" si="24"/>
        <v>0.2970152372600337</v>
      </c>
      <c r="Q69" s="206">
        <f t="shared" si="24"/>
        <v>0.29923114173328691</v>
      </c>
      <c r="R69" s="206">
        <f t="shared" si="24"/>
        <v>0.30078136769476443</v>
      </c>
      <c r="S69" s="206">
        <f t="shared" si="24"/>
        <v>0.29721652200212695</v>
      </c>
    </row>
    <row r="70" spans="1:19" x14ac:dyDescent="0.25">
      <c r="A70" s="179" t="s">
        <v>163</v>
      </c>
      <c r="B70" s="141"/>
      <c r="C70" s="141"/>
      <c r="D70" s="206">
        <f t="shared" si="19"/>
        <v>0.32929511035045472</v>
      </c>
      <c r="E70" s="206">
        <f t="shared" ref="E70:S70" si="25">E28/E$23</f>
        <v>0.32339073583856959</v>
      </c>
      <c r="F70" s="206">
        <f t="shared" si="25"/>
        <v>0.32198791633830626</v>
      </c>
      <c r="G70" s="206">
        <f t="shared" si="25"/>
        <v>0.32493486420843459</v>
      </c>
      <c r="H70" s="206">
        <f t="shared" si="25"/>
        <v>0.32646688297660731</v>
      </c>
      <c r="I70" s="206">
        <f t="shared" si="25"/>
        <v>0.32627677049689247</v>
      </c>
      <c r="J70" s="206">
        <f t="shared" si="25"/>
        <v>0.32960778005604796</v>
      </c>
      <c r="K70" s="206">
        <f t="shared" si="25"/>
        <v>0.3329844863547865</v>
      </c>
      <c r="L70" s="206">
        <f t="shared" si="25"/>
        <v>0.33461788409965548</v>
      </c>
      <c r="M70" s="206">
        <f t="shared" si="25"/>
        <v>0.33583112541516991</v>
      </c>
      <c r="N70" s="206">
        <f t="shared" si="25"/>
        <v>0.33410068039671903</v>
      </c>
      <c r="O70" s="206">
        <f t="shared" si="25"/>
        <v>0.33291982263324066</v>
      </c>
      <c r="P70" s="206">
        <f t="shared" si="25"/>
        <v>0.33051802573343014</v>
      </c>
      <c r="Q70" s="206">
        <f t="shared" si="25"/>
        <v>0.33113408718258042</v>
      </c>
      <c r="R70" s="206">
        <f t="shared" si="25"/>
        <v>0.33926724181221068</v>
      </c>
      <c r="S70" s="206">
        <f t="shared" si="25"/>
        <v>0.34238665595639578</v>
      </c>
    </row>
    <row r="71" spans="1:19" x14ac:dyDescent="0.25">
      <c r="A71" s="179" t="s">
        <v>165</v>
      </c>
      <c r="B71" s="141"/>
      <c r="C71" s="141"/>
      <c r="D71" s="206">
        <f t="shared" si="19"/>
        <v>0.15013234094210839</v>
      </c>
      <c r="E71" s="206">
        <f t="shared" ref="E71:S71" si="26">E29/E$23</f>
        <v>0.15012105397028755</v>
      </c>
      <c r="F71" s="206">
        <f t="shared" si="26"/>
        <v>0.15181345507577196</v>
      </c>
      <c r="G71" s="206">
        <f t="shared" si="26"/>
        <v>0.14628173989843232</v>
      </c>
      <c r="H71" s="206">
        <f t="shared" si="26"/>
        <v>0.14612898603111169</v>
      </c>
      <c r="I71" s="206">
        <f t="shared" si="26"/>
        <v>0.14438438907654749</v>
      </c>
      <c r="J71" s="206">
        <f t="shared" si="26"/>
        <v>0.14310271984123613</v>
      </c>
      <c r="K71" s="206">
        <f t="shared" si="26"/>
        <v>0.14528106838496632</v>
      </c>
      <c r="L71" s="206">
        <f t="shared" si="26"/>
        <v>0.14221027979267353</v>
      </c>
      <c r="M71" s="206">
        <f t="shared" si="26"/>
        <v>0.13838454439224901</v>
      </c>
      <c r="N71" s="206">
        <f t="shared" si="26"/>
        <v>0.14256803526860964</v>
      </c>
      <c r="O71" s="206">
        <f t="shared" si="26"/>
        <v>0.1451767628841078</v>
      </c>
      <c r="P71" s="206">
        <f t="shared" si="26"/>
        <v>0.14529008344866318</v>
      </c>
      <c r="Q71" s="206">
        <f t="shared" si="26"/>
        <v>0.14781618765239105</v>
      </c>
      <c r="R71" s="206">
        <f t="shared" si="26"/>
        <v>0.14819538879236174</v>
      </c>
      <c r="S71" s="206">
        <f t="shared" si="26"/>
        <v>0.15107823592732189</v>
      </c>
    </row>
    <row r="72" spans="1:19" x14ac:dyDescent="0.25">
      <c r="A72" s="194" t="s">
        <v>167</v>
      </c>
      <c r="B72" s="195"/>
      <c r="C72" s="195"/>
      <c r="D72" s="209">
        <f t="shared" si="19"/>
        <v>1.3231606599136301E-2</v>
      </c>
      <c r="E72" s="209">
        <f t="shared" ref="E72:S72" si="27">E30/E$23</f>
        <v>1.333948808772409E-2</v>
      </c>
      <c r="F72" s="209">
        <f t="shared" si="27"/>
        <v>1.2781144415156209E-2</v>
      </c>
      <c r="G72" s="209">
        <f t="shared" si="27"/>
        <v>1.3625524398321926E-2</v>
      </c>
      <c r="H72" s="209">
        <f t="shared" si="27"/>
        <v>1.3325091596636859E-2</v>
      </c>
      <c r="I72" s="209">
        <f t="shared" si="27"/>
        <v>1.5713307689302902E-2</v>
      </c>
      <c r="J72" s="209">
        <f t="shared" si="27"/>
        <v>1.5170954250696726E-2</v>
      </c>
      <c r="K72" s="209">
        <f t="shared" si="27"/>
        <v>1.4982155837798942E-2</v>
      </c>
      <c r="L72" s="209">
        <f t="shared" si="27"/>
        <v>1.3979999544568364E-2</v>
      </c>
      <c r="M72" s="209">
        <f t="shared" si="27"/>
        <v>1.6592346967340871E-2</v>
      </c>
      <c r="N72" s="209">
        <f t="shared" si="27"/>
        <v>1.4039457021225631E-2</v>
      </c>
      <c r="O72" s="209">
        <f t="shared" si="27"/>
        <v>1.4249728256181093E-2</v>
      </c>
      <c r="P72" s="209">
        <f t="shared" si="27"/>
        <v>1.4562408364049933E-2</v>
      </c>
      <c r="Q72" s="209">
        <f t="shared" si="27"/>
        <v>1.3385779945117963E-2</v>
      </c>
      <c r="R72" s="209">
        <f t="shared" si="27"/>
        <v>1.0344585162048428E-2</v>
      </c>
      <c r="S72" s="209">
        <f t="shared" si="27"/>
        <v>1.3445834539322847E-2</v>
      </c>
    </row>
    <row r="73" spans="1:19" x14ac:dyDescent="0.25">
      <c r="A73" s="194" t="s">
        <v>50</v>
      </c>
      <c r="B73" s="195"/>
      <c r="C73" s="195"/>
      <c r="D73" s="209">
        <f t="shared" si="19"/>
        <v>5.4215009253915494E-2</v>
      </c>
      <c r="E73" s="209">
        <f t="shared" ref="E73:S73" si="28">E31/E$23</f>
        <v>5.5609461992821539E-2</v>
      </c>
      <c r="F73" s="209">
        <f t="shared" si="28"/>
        <v>5.6188121054014141E-2</v>
      </c>
      <c r="G73" s="209">
        <f t="shared" si="28"/>
        <v>5.51468315301391E-2</v>
      </c>
      <c r="H73" s="209">
        <f t="shared" si="28"/>
        <v>5.4125965962197806E-2</v>
      </c>
      <c r="I73" s="209">
        <f t="shared" si="28"/>
        <v>5.493181579883348E-2</v>
      </c>
      <c r="J73" s="209">
        <f t="shared" si="28"/>
        <v>5.5577089300872504E-2</v>
      </c>
      <c r="K73" s="209">
        <f t="shared" si="28"/>
        <v>5.6679415105987389E-2</v>
      </c>
      <c r="L73" s="209">
        <f t="shared" si="28"/>
        <v>5.8451147074639991E-2</v>
      </c>
      <c r="M73" s="209">
        <f t="shared" si="28"/>
        <v>6.0748904168224399E-2</v>
      </c>
      <c r="N73" s="209">
        <f t="shared" si="28"/>
        <v>5.3774766317280107E-2</v>
      </c>
      <c r="O73" s="209">
        <f t="shared" si="28"/>
        <v>5.2269707896961642E-2</v>
      </c>
      <c r="P73" s="209">
        <f t="shared" si="28"/>
        <v>4.7660970964249996E-2</v>
      </c>
      <c r="Q73" s="209">
        <f t="shared" si="28"/>
        <v>4.4952296804777962E-2</v>
      </c>
      <c r="R73" s="209">
        <f t="shared" si="28"/>
        <v>4.5568065026932753E-2</v>
      </c>
      <c r="S73" s="209">
        <f t="shared" si="28"/>
        <v>4.5856328436744906E-2</v>
      </c>
    </row>
    <row r="74" spans="1:19" x14ac:dyDescent="0.25">
      <c r="A74" s="194" t="s">
        <v>71</v>
      </c>
      <c r="B74" s="195"/>
      <c r="C74" s="195"/>
      <c r="D74" s="209">
        <f t="shared" si="19"/>
        <v>0.14534120081991678</v>
      </c>
      <c r="E74" s="209">
        <f t="shared" ref="E74:S74" si="29">E32/E$23</f>
        <v>0.1402718768546693</v>
      </c>
      <c r="F74" s="209">
        <f t="shared" si="29"/>
        <v>0.13439223891953586</v>
      </c>
      <c r="G74" s="209">
        <f t="shared" si="29"/>
        <v>0.13038639876352395</v>
      </c>
      <c r="H74" s="209">
        <f t="shared" si="29"/>
        <v>0.13171521520129872</v>
      </c>
      <c r="I74" s="209">
        <f t="shared" si="29"/>
        <v>0.13102715238187265</v>
      </c>
      <c r="J74" s="209">
        <f t="shared" si="29"/>
        <v>0.12763912199168193</v>
      </c>
      <c r="K74" s="209">
        <f t="shared" si="29"/>
        <v>0.12834646532168803</v>
      </c>
      <c r="L74" s="209">
        <f t="shared" si="29"/>
        <v>0.12055275387248265</v>
      </c>
      <c r="M74" s="209">
        <f t="shared" si="29"/>
        <v>0.11027128947838952</v>
      </c>
      <c r="N74" s="209">
        <f t="shared" si="29"/>
        <v>0.11204441336698623</v>
      </c>
      <c r="O74" s="209">
        <f t="shared" si="29"/>
        <v>0.11378560706706466</v>
      </c>
      <c r="P74" s="209">
        <f t="shared" si="29"/>
        <v>0.11091033036901028</v>
      </c>
      <c r="Q74" s="209">
        <f t="shared" si="29"/>
        <v>0.1067990858657514</v>
      </c>
      <c r="R74" s="209">
        <f t="shared" si="29"/>
        <v>0.10886085696016497</v>
      </c>
      <c r="S74" s="209">
        <f t="shared" si="29"/>
        <v>0.11101228320644699</v>
      </c>
    </row>
    <row r="75" spans="1:19" x14ac:dyDescent="0.25">
      <c r="A75" s="199" t="s">
        <v>171</v>
      </c>
      <c r="B75" s="200"/>
      <c r="C75" s="200"/>
      <c r="D75" s="210">
        <f t="shared" si="19"/>
        <v>4.8732313080857327E-3</v>
      </c>
      <c r="E75" s="210">
        <f t="shared" ref="E75:S75" si="30">E33/E$23</f>
        <v>3.808254279281401E-3</v>
      </c>
      <c r="F75" s="210">
        <f t="shared" si="30"/>
        <v>3.7840702192994372E-3</v>
      </c>
      <c r="G75" s="210">
        <f t="shared" si="30"/>
        <v>4.0914109074850959E-3</v>
      </c>
      <c r="H75" s="210">
        <f t="shared" si="30"/>
        <v>5.2615931505179256E-3</v>
      </c>
      <c r="I75" s="210">
        <f t="shared" si="30"/>
        <v>5.4563808200196141E-3</v>
      </c>
      <c r="J75" s="210">
        <f t="shared" si="30"/>
        <v>5.5892989344672149E-3</v>
      </c>
      <c r="K75" s="210">
        <f t="shared" si="30"/>
        <v>5.508494697891211E-3</v>
      </c>
      <c r="L75" s="210">
        <f t="shared" si="30"/>
        <v>4.5227864708777743E-3</v>
      </c>
      <c r="M75" s="210">
        <f t="shared" si="30"/>
        <v>2.9493090886761339E-3</v>
      </c>
      <c r="N75" s="210">
        <f t="shared" si="30"/>
        <v>3.3253663098825729E-3</v>
      </c>
      <c r="O75" s="210">
        <f t="shared" si="30"/>
        <v>3.0607843475560308E-3</v>
      </c>
      <c r="P75" s="210">
        <f t="shared" si="30"/>
        <v>2.9700324750955758E-3</v>
      </c>
      <c r="Q75" s="210">
        <f t="shared" si="30"/>
        <v>2.900422234871333E-3</v>
      </c>
      <c r="R75" s="210">
        <f t="shared" si="30"/>
        <v>3.3477621883651874E-3</v>
      </c>
      <c r="S75" s="210">
        <f t="shared" si="30"/>
        <v>2.9138874706090873E-3</v>
      </c>
    </row>
    <row r="76" spans="1:19" x14ac:dyDescent="0.25">
      <c r="A76" s="211" t="s">
        <v>8</v>
      </c>
      <c r="B76" s="140"/>
      <c r="C76" s="140"/>
      <c r="D76" s="204">
        <f t="shared" si="19"/>
        <v>2.9239387848514408E-3</v>
      </c>
      <c r="E76" s="204">
        <f t="shared" ref="E76:S76" si="31">E34/E$23</f>
        <v>2.284952567568842E-3</v>
      </c>
      <c r="F76" s="204">
        <f t="shared" si="31"/>
        <v>2.2704421315796635E-3</v>
      </c>
      <c r="G76" s="204">
        <f t="shared" si="31"/>
        <v>2.4548465444910583E-3</v>
      </c>
      <c r="H76" s="204">
        <f t="shared" si="31"/>
        <v>3.1569558903107565E-3</v>
      </c>
      <c r="I76" s="204">
        <f t="shared" si="31"/>
        <v>3.2738284920117698E-3</v>
      </c>
      <c r="J76" s="204">
        <f t="shared" si="31"/>
        <v>3.35357936068033E-3</v>
      </c>
      <c r="K76" s="204">
        <f t="shared" si="31"/>
        <v>3.3050968187347271E-3</v>
      </c>
      <c r="L76" s="204">
        <f t="shared" si="31"/>
        <v>2.7136718825266646E-3</v>
      </c>
      <c r="M76" s="204">
        <f t="shared" si="31"/>
        <v>1.6800053820827214E-3</v>
      </c>
      <c r="N76" s="204">
        <f t="shared" si="31"/>
        <v>2.1361251380432123E-3</v>
      </c>
      <c r="O76" s="204">
        <f t="shared" si="31"/>
        <v>2.1818043789575388E-3</v>
      </c>
      <c r="P76" s="204">
        <f t="shared" si="31"/>
        <v>2.391038860494115E-3</v>
      </c>
      <c r="Q76" s="204">
        <f t="shared" si="31"/>
        <v>2.3484023889828128E-3</v>
      </c>
      <c r="R76" s="204">
        <f t="shared" si="31"/>
        <v>2.7106028309881241E-3</v>
      </c>
      <c r="S76" s="204">
        <f t="shared" si="31"/>
        <v>2.3720487575426192E-3</v>
      </c>
    </row>
    <row r="77" spans="1:19" x14ac:dyDescent="0.25">
      <c r="A77" s="211" t="s">
        <v>183</v>
      </c>
      <c r="B77" s="140"/>
      <c r="C77" s="140"/>
      <c r="D77" s="204">
        <f>D37/D$23</f>
        <v>1.9492925232342914E-3</v>
      </c>
      <c r="E77" s="204">
        <f t="shared" ref="E77:S77" si="32">E37/E$23</f>
        <v>1.523301711712559E-3</v>
      </c>
      <c r="F77" s="204">
        <f t="shared" si="32"/>
        <v>1.5136280877197737E-3</v>
      </c>
      <c r="G77" s="204">
        <f t="shared" si="32"/>
        <v>1.6365643629940375E-3</v>
      </c>
      <c r="H77" s="204">
        <f t="shared" si="32"/>
        <v>2.1046372602071691E-3</v>
      </c>
      <c r="I77" s="204">
        <f t="shared" si="32"/>
        <v>2.1825523280078443E-3</v>
      </c>
      <c r="J77" s="204">
        <f t="shared" si="32"/>
        <v>2.2357195737868845E-3</v>
      </c>
      <c r="K77" s="204">
        <f t="shared" si="32"/>
        <v>2.2033978791564839E-3</v>
      </c>
      <c r="L77" s="204">
        <f t="shared" si="32"/>
        <v>1.8091145883511097E-3</v>
      </c>
      <c r="M77" s="204">
        <f t="shared" si="32"/>
        <v>1.2693037065934127E-3</v>
      </c>
      <c r="N77" s="204">
        <f t="shared" si="32"/>
        <v>1.1892411718393608E-3</v>
      </c>
      <c r="O77" s="204">
        <f t="shared" si="32"/>
        <v>8.78979968598492E-4</v>
      </c>
      <c r="P77" s="204">
        <f t="shared" si="32"/>
        <v>5.7899361460146085E-4</v>
      </c>
      <c r="Q77" s="204">
        <f t="shared" si="32"/>
        <v>5.5201984588852009E-4</v>
      </c>
      <c r="R77" s="204">
        <f t="shared" si="32"/>
        <v>6.3715935737706348E-4</v>
      </c>
      <c r="S77" s="204">
        <f t="shared" si="32"/>
        <v>5.4183871306646818E-4</v>
      </c>
    </row>
    <row r="78" spans="1:19" x14ac:dyDescent="0.25">
      <c r="A78" s="179" t="s">
        <v>7</v>
      </c>
      <c r="B78" s="140"/>
      <c r="C78" s="140"/>
      <c r="D78" s="204">
        <f>D43/D$23</f>
        <v>2.2465621206392165E-2</v>
      </c>
      <c r="E78" s="204">
        <f t="shared" ref="E78:S78" si="33">E43/E$23</f>
        <v>2.3334683611082326E-2</v>
      </c>
      <c r="F78" s="204">
        <f t="shared" si="33"/>
        <v>2.4846689674538257E-2</v>
      </c>
      <c r="G78" s="204">
        <f t="shared" si="33"/>
        <v>2.4144402737911238E-2</v>
      </c>
      <c r="H78" s="204">
        <f t="shared" si="33"/>
        <v>2.4791514718558241E-2</v>
      </c>
      <c r="I78" s="204">
        <f t="shared" si="33"/>
        <v>2.4002730246318382E-2</v>
      </c>
      <c r="J78" s="204">
        <f t="shared" si="33"/>
        <v>2.4204145073703547E-2</v>
      </c>
      <c r="K78" s="204">
        <f t="shared" si="33"/>
        <v>2.4176374110074922E-2</v>
      </c>
      <c r="L78" s="204">
        <f t="shared" si="33"/>
        <v>2.2204043882589727E-2</v>
      </c>
      <c r="M78" s="204">
        <f t="shared" si="33"/>
        <v>1.858985820559917E-2</v>
      </c>
      <c r="N78" s="204">
        <f t="shared" si="33"/>
        <v>1.9464313077601863E-2</v>
      </c>
      <c r="O78" s="204">
        <f t="shared" si="33"/>
        <v>2.0071084732310771E-2</v>
      </c>
      <c r="P78" s="204">
        <f t="shared" si="33"/>
        <v>1.9993765329752396E-2</v>
      </c>
      <c r="Q78" s="204">
        <f t="shared" si="33"/>
        <v>1.6561461935144042E-2</v>
      </c>
      <c r="R78" s="204">
        <f t="shared" si="33"/>
        <v>1.6082649552906361E-2</v>
      </c>
      <c r="S78" s="204">
        <f t="shared" si="33"/>
        <v>1.8265456449415112E-2</v>
      </c>
    </row>
    <row r="79" spans="1:19" ht="22.5" x14ac:dyDescent="0.25">
      <c r="A79" s="211" t="s">
        <v>26</v>
      </c>
      <c r="B79" s="140"/>
      <c r="C79" s="140"/>
      <c r="D79" s="204">
        <f>D44/D$23</f>
        <v>1.6311269876017432E-2</v>
      </c>
      <c r="E79" s="204">
        <f t="shared" ref="E79:S79" si="34">E44/E$23</f>
        <v>1.6825088788612448E-2</v>
      </c>
      <c r="F79" s="204">
        <f t="shared" si="34"/>
        <v>1.7629555150955187E-2</v>
      </c>
      <c r="G79" s="204">
        <f t="shared" si="34"/>
        <v>1.7710311327003753E-2</v>
      </c>
      <c r="H79" s="204">
        <f t="shared" si="34"/>
        <v>1.8892541584766193E-2</v>
      </c>
      <c r="I79" s="204">
        <f t="shared" si="34"/>
        <v>1.8825952964928259E-2</v>
      </c>
      <c r="J79" s="204">
        <f t="shared" si="34"/>
        <v>1.9479210676258657E-2</v>
      </c>
      <c r="K79" s="204">
        <f t="shared" si="34"/>
        <v>1.9226765147447207E-2</v>
      </c>
      <c r="L79" s="204">
        <f t="shared" si="34"/>
        <v>1.7372965227794641E-2</v>
      </c>
      <c r="M79" s="204">
        <f t="shared" si="34"/>
        <v>1.3433533987491173E-2</v>
      </c>
      <c r="N79" s="204">
        <f t="shared" si="34"/>
        <v>1.4606601063483144E-2</v>
      </c>
      <c r="O79" s="204">
        <f t="shared" si="34"/>
        <v>1.5464379992753498E-2</v>
      </c>
      <c r="P79" s="204">
        <f t="shared" si="34"/>
        <v>1.4959782951259954E-2</v>
      </c>
      <c r="Q79" s="204">
        <f t="shared" si="34"/>
        <v>1.3796970443559006E-2</v>
      </c>
      <c r="R79" s="204">
        <f t="shared" si="34"/>
        <v>1.3528307003183722E-2</v>
      </c>
      <c r="S79" s="204">
        <f t="shared" si="34"/>
        <v>1.5296283167421699E-2</v>
      </c>
    </row>
    <row r="80" spans="1:19" ht="22.5" x14ac:dyDescent="0.25">
      <c r="A80" s="211" t="s">
        <v>16</v>
      </c>
      <c r="B80" s="140"/>
      <c r="C80" s="140"/>
      <c r="D80" s="204">
        <f>D47/D$23</f>
        <v>6.1543513303747334E-3</v>
      </c>
      <c r="E80" s="204">
        <f t="shared" ref="E80:S80" si="35">E47/E$23</f>
        <v>6.5095948224698774E-3</v>
      </c>
      <c r="F80" s="204">
        <f t="shared" si="35"/>
        <v>7.2171345235830684E-3</v>
      </c>
      <c r="G80" s="204">
        <f t="shared" si="35"/>
        <v>6.4340914109074854E-3</v>
      </c>
      <c r="H80" s="204">
        <f t="shared" si="35"/>
        <v>5.8989731337920478E-3</v>
      </c>
      <c r="I80" s="204">
        <f t="shared" si="35"/>
        <v>5.1767772813901235E-3</v>
      </c>
      <c r="J80" s="204">
        <f t="shared" si="35"/>
        <v>4.7249343974448922E-3</v>
      </c>
      <c r="K80" s="204">
        <f t="shared" si="35"/>
        <v>4.9496089626277131E-3</v>
      </c>
      <c r="L80" s="204">
        <f t="shared" si="35"/>
        <v>4.8310786547950818E-3</v>
      </c>
      <c r="M80" s="204">
        <f t="shared" si="35"/>
        <v>5.156324218107999E-3</v>
      </c>
      <c r="N80" s="204">
        <f t="shared" si="35"/>
        <v>4.8577120141187159E-3</v>
      </c>
      <c r="O80" s="204">
        <f t="shared" si="35"/>
        <v>4.6067047395572727E-3</v>
      </c>
      <c r="P80" s="204">
        <f t="shared" si="35"/>
        <v>5.0339823784924442E-3</v>
      </c>
      <c r="Q80" s="204">
        <f t="shared" si="35"/>
        <v>2.7644914915850374E-3</v>
      </c>
      <c r="R80" s="204">
        <f t="shared" si="35"/>
        <v>2.5543425497226379E-3</v>
      </c>
      <c r="S80" s="204">
        <f t="shared" si="35"/>
        <v>2.9691732819934116E-3</v>
      </c>
    </row>
    <row r="81" spans="1:19" ht="22.5" x14ac:dyDescent="0.25">
      <c r="A81" s="179" t="s">
        <v>6</v>
      </c>
      <c r="B81" s="140"/>
      <c r="C81" s="140"/>
      <c r="D81" s="204">
        <f>D48/D$23</f>
        <v>4.6966108778284145E-3</v>
      </c>
      <c r="E81" s="204">
        <f t="shared" ref="E81:S81" si="36">E48/E$23</f>
        <v>4.5171500975026146E-3</v>
      </c>
      <c r="F81" s="204">
        <f t="shared" si="36"/>
        <v>4.2483038488364726E-3</v>
      </c>
      <c r="G81" s="204">
        <f t="shared" si="36"/>
        <v>3.8021638330757346E-3</v>
      </c>
      <c r="H81" s="204">
        <f t="shared" si="36"/>
        <v>3.7130592314224054E-3</v>
      </c>
      <c r="I81" s="204">
        <f t="shared" si="36"/>
        <v>3.5197151333359374E-3</v>
      </c>
      <c r="J81" s="204">
        <f t="shared" si="36"/>
        <v>3.7268453020043182E-3</v>
      </c>
      <c r="K81" s="204">
        <f t="shared" si="36"/>
        <v>3.9742985618737648E-3</v>
      </c>
      <c r="L81" s="204">
        <f t="shared" si="36"/>
        <v>3.8571556192381331E-3</v>
      </c>
      <c r="M81" s="204">
        <f t="shared" si="36"/>
        <v>3.8288642179996348E-3</v>
      </c>
      <c r="N81" s="204">
        <f t="shared" si="36"/>
        <v>3.2883786549527351E-3</v>
      </c>
      <c r="O81" s="204">
        <f t="shared" si="36"/>
        <v>3.4213840818509626E-3</v>
      </c>
      <c r="P81" s="204">
        <f t="shared" si="36"/>
        <v>3.0179914770002334E-3</v>
      </c>
      <c r="Q81" s="204">
        <f t="shared" si="36"/>
        <v>2.9089179063267272E-3</v>
      </c>
      <c r="R81" s="204">
        <f t="shared" si="36"/>
        <v>2.7937075461907488E-3</v>
      </c>
      <c r="S81" s="204">
        <f t="shared" si="36"/>
        <v>2.7691687290442384E-3</v>
      </c>
    </row>
    <row r="82" spans="1:19" x14ac:dyDescent="0.25">
      <c r="A82" s="179" t="s">
        <v>5</v>
      </c>
      <c r="B82" s="140"/>
      <c r="C82" s="140"/>
      <c r="D82" s="204">
        <f>D52/D$23</f>
        <v>1.0176819439192819E-2</v>
      </c>
      <c r="E82" s="204">
        <f t="shared" ref="E82:S82" si="37">E52/E$23</f>
        <v>9.9480928111840665E-3</v>
      </c>
      <c r="F82" s="204">
        <f t="shared" si="37"/>
        <v>9.3276991222587587E-3</v>
      </c>
      <c r="G82" s="204">
        <f t="shared" si="37"/>
        <v>8.5846765290351068E-3</v>
      </c>
      <c r="H82" s="204">
        <f t="shared" si="37"/>
        <v>8.4484930668885377E-3</v>
      </c>
      <c r="I82" s="204">
        <f t="shared" si="37"/>
        <v>8.2544721146867936E-3</v>
      </c>
      <c r="J82" s="204">
        <f t="shared" si="37"/>
        <v>7.7715286848867981E-3</v>
      </c>
      <c r="K82" s="204">
        <f t="shared" si="37"/>
        <v>7.691071343773173E-3</v>
      </c>
      <c r="L82" s="204">
        <f t="shared" si="37"/>
        <v>7.0994785307775437E-3</v>
      </c>
      <c r="M82" s="204">
        <f t="shared" si="37"/>
        <v>6.8431917556606688E-3</v>
      </c>
      <c r="N82" s="204">
        <f t="shared" si="37"/>
        <v>6.2315391972269825E-3</v>
      </c>
      <c r="O82" s="204">
        <f t="shared" si="37"/>
        <v>5.9283286461119071E-3</v>
      </c>
      <c r="P82" s="204">
        <f t="shared" si="37"/>
        <v>5.4364954301922477E-3</v>
      </c>
      <c r="Q82" s="204">
        <f t="shared" si="37"/>
        <v>5.0634201874145118E-3</v>
      </c>
      <c r="R82" s="204">
        <f t="shared" si="37"/>
        <v>4.887732795013173E-3</v>
      </c>
      <c r="S82" s="204">
        <f t="shared" si="37"/>
        <v>4.6163652505910703E-3</v>
      </c>
    </row>
    <row r="83" spans="1:19" x14ac:dyDescent="0.25">
      <c r="A83" s="211" t="s">
        <v>27</v>
      </c>
      <c r="B83" s="140"/>
      <c r="C83" s="140"/>
      <c r="D83" s="204">
        <f>D53/D$23</f>
        <v>3.6095245676530875E-3</v>
      </c>
      <c r="E83" s="204">
        <f t="shared" ref="E83:S83" si="38">E53/E$23</f>
        <v>3.739955346628859E-3</v>
      </c>
      <c r="F83" s="204">
        <f t="shared" si="38"/>
        <v>3.7297209163292479E-3</v>
      </c>
      <c r="G83" s="204">
        <f t="shared" si="38"/>
        <v>3.5681165820269376E-3</v>
      </c>
      <c r="H83" s="204">
        <f t="shared" si="38"/>
        <v>3.5761722551487683E-3</v>
      </c>
      <c r="I83" s="204">
        <f t="shared" si="38"/>
        <v>3.3346833798311281E-3</v>
      </c>
      <c r="J83" s="204">
        <f t="shared" si="38"/>
        <v>3.2946630334931568E-3</v>
      </c>
      <c r="K83" s="204">
        <f t="shared" si="38"/>
        <v>3.3204387800949012E-3</v>
      </c>
      <c r="L83" s="204">
        <f t="shared" si="38"/>
        <v>2.9953388323783869E-3</v>
      </c>
      <c r="M83" s="204">
        <f t="shared" si="38"/>
        <v>2.8210782587336936E-3</v>
      </c>
      <c r="N83" s="204">
        <f t="shared" si="38"/>
        <v>2.7828807042449498E-3</v>
      </c>
      <c r="O83" s="204">
        <f t="shared" si="38"/>
        <v>2.7364171224486273E-3</v>
      </c>
      <c r="P83" s="204">
        <f t="shared" si="38"/>
        <v>2.5298373504706838E-3</v>
      </c>
      <c r="Q83" s="204">
        <f t="shared" si="38"/>
        <v>2.414469827622826E-3</v>
      </c>
      <c r="R83" s="204">
        <f t="shared" si="38"/>
        <v>2.5509947875342726E-3</v>
      </c>
      <c r="S83" s="204">
        <f t="shared" si="38"/>
        <v>2.4813572991905508E-3</v>
      </c>
    </row>
    <row r="84" spans="1:19" ht="22.5" x14ac:dyDescent="0.25">
      <c r="A84" s="211" t="s">
        <v>21</v>
      </c>
      <c r="B84" s="140"/>
      <c r="C84" s="140"/>
      <c r="D84" s="204">
        <f t="shared" ref="D84:D90" si="39">D56/D$23</f>
        <v>6.5672948715397314E-3</v>
      </c>
      <c r="E84" s="204">
        <f t="shared" ref="E84:S84" si="40">E56/E$23</f>
        <v>6.2081374645552075E-3</v>
      </c>
      <c r="F84" s="204">
        <f t="shared" si="40"/>
        <v>5.5979782059295095E-3</v>
      </c>
      <c r="G84" s="204">
        <f t="shared" si="40"/>
        <v>5.0165599470081692E-3</v>
      </c>
      <c r="H84" s="204">
        <f t="shared" si="40"/>
        <v>4.8723208117397694E-3</v>
      </c>
      <c r="I84" s="204">
        <f t="shared" si="40"/>
        <v>4.9197887348556655E-3</v>
      </c>
      <c r="J84" s="204">
        <f t="shared" si="40"/>
        <v>4.4768656513936413E-3</v>
      </c>
      <c r="K84" s="204">
        <f t="shared" si="40"/>
        <v>4.3706325636782718E-3</v>
      </c>
      <c r="L84" s="204">
        <f t="shared" si="40"/>
        <v>4.1041396983991568E-3</v>
      </c>
      <c r="M84" s="204">
        <f t="shared" si="40"/>
        <v>4.0221134969269752E-3</v>
      </c>
      <c r="N84" s="204">
        <f t="shared" si="40"/>
        <v>3.4486584929820326E-3</v>
      </c>
      <c r="O84" s="204">
        <f t="shared" si="40"/>
        <v>3.1919115236632794E-3</v>
      </c>
      <c r="P84" s="204">
        <f t="shared" si="40"/>
        <v>2.9066580797215639E-3</v>
      </c>
      <c r="Q84" s="204">
        <f t="shared" si="40"/>
        <v>2.6489503597916858E-3</v>
      </c>
      <c r="R84" s="204">
        <f t="shared" si="40"/>
        <v>2.3367380074789008E-3</v>
      </c>
      <c r="S84" s="204">
        <f t="shared" si="40"/>
        <v>2.1350079514005195E-3</v>
      </c>
    </row>
    <row r="85" spans="1:19" ht="22.5" x14ac:dyDescent="0.25">
      <c r="A85" s="179" t="s">
        <v>4</v>
      </c>
      <c r="B85" s="140"/>
      <c r="C85" s="140"/>
      <c r="D85" s="204">
        <f t="shared" si="39"/>
        <v>2.6241815757527515E-2</v>
      </c>
      <c r="E85" s="204">
        <f t="shared" ref="E85:S85" si="41">E57/E$23</f>
        <v>2.6003052255748883E-2</v>
      </c>
      <c r="F85" s="204">
        <f t="shared" si="41"/>
        <v>2.6024257905559026E-2</v>
      </c>
      <c r="G85" s="204">
        <f t="shared" si="41"/>
        <v>2.5833517332744537E-2</v>
      </c>
      <c r="H85" s="204">
        <f t="shared" si="41"/>
        <v>2.5388256380751123E-2</v>
      </c>
      <c r="I85" s="204">
        <f t="shared" si="41"/>
        <v>2.5038908065945317E-2</v>
      </c>
      <c r="J85" s="204">
        <f t="shared" si="41"/>
        <v>2.1684696871620546E-2</v>
      </c>
      <c r="K85" s="204">
        <f t="shared" si="41"/>
        <v>2.123948436398438E-2</v>
      </c>
      <c r="L85" s="204">
        <f t="shared" si="41"/>
        <v>1.9506487273313285E-2</v>
      </c>
      <c r="M85" s="204">
        <f t="shared" si="41"/>
        <v>2.1065977471107427E-2</v>
      </c>
      <c r="N85" s="204">
        <f t="shared" si="41"/>
        <v>2.0267473584649771E-2</v>
      </c>
      <c r="O85" s="204">
        <f t="shared" si="41"/>
        <v>2.0433409824186063E-2</v>
      </c>
      <c r="P85" s="204">
        <f t="shared" si="41"/>
        <v>2.1956658764850163E-2</v>
      </c>
      <c r="Q85" s="204">
        <f t="shared" si="41"/>
        <v>2.2408183030745835E-2</v>
      </c>
      <c r="R85" s="204">
        <f t="shared" si="41"/>
        <v>2.3169862105675464E-2</v>
      </c>
      <c r="S85" s="204">
        <f t="shared" si="41"/>
        <v>2.2985889109670789E-2</v>
      </c>
    </row>
    <row r="86" spans="1:19" x14ac:dyDescent="0.25">
      <c r="A86" s="179" t="s">
        <v>3</v>
      </c>
      <c r="B86" s="140"/>
      <c r="C86" s="140"/>
      <c r="D86" s="204">
        <f t="shared" si="39"/>
        <v>7.7190590857529502E-3</v>
      </c>
      <c r="E86" s="204">
        <f t="shared" ref="E86:S86" si="42">E58/E$23</f>
        <v>8.2947876138708063E-3</v>
      </c>
      <c r="F86" s="204">
        <f t="shared" si="42"/>
        <v>8.0119930795220888E-3</v>
      </c>
      <c r="G86" s="204">
        <f t="shared" si="42"/>
        <v>7.8383749172002658E-3</v>
      </c>
      <c r="H86" s="204">
        <f t="shared" si="42"/>
        <v>8.0485264330890059E-3</v>
      </c>
      <c r="I86" s="204">
        <f t="shared" si="42"/>
        <v>7.4958419253170726E-3</v>
      </c>
      <c r="J86" s="204">
        <f t="shared" si="42"/>
        <v>7.1281003748163707E-3</v>
      </c>
      <c r="K86" s="204">
        <f t="shared" si="42"/>
        <v>7.9485971237475295E-3</v>
      </c>
      <c r="L86" s="204">
        <f t="shared" si="42"/>
        <v>8.0646432656550238E-3</v>
      </c>
      <c r="M86" s="204">
        <f t="shared" si="42"/>
        <v>5.6800839460419113E-3</v>
      </c>
      <c r="N86" s="204">
        <f t="shared" si="42"/>
        <v>6.5520988732855785E-3</v>
      </c>
      <c r="O86" s="204">
        <f t="shared" si="42"/>
        <v>6.4959712900498623E-3</v>
      </c>
      <c r="P86" s="204">
        <f t="shared" si="42"/>
        <v>5.8407213033886468E-3</v>
      </c>
      <c r="Q86" s="204">
        <f t="shared" si="42"/>
        <v>6.111786045010067E-3</v>
      </c>
      <c r="R86" s="204">
        <f t="shared" si="42"/>
        <v>6.263663054431266E-3</v>
      </c>
      <c r="S86" s="204">
        <f t="shared" si="42"/>
        <v>7.03268041874124E-3</v>
      </c>
    </row>
    <row r="87" spans="1:19" x14ac:dyDescent="0.25">
      <c r="A87" s="179" t="s">
        <v>2</v>
      </c>
      <c r="B87" s="140"/>
      <c r="C87" s="140"/>
      <c r="D87" s="204">
        <f t="shared" si="39"/>
        <v>4.5553145336225599E-2</v>
      </c>
      <c r="E87" s="204">
        <f t="shared" ref="E87:S87" si="43">E59/E$23</f>
        <v>4.1516330510310777E-2</v>
      </c>
      <c r="F87" s="204">
        <f t="shared" si="43"/>
        <v>3.6192106669565294E-2</v>
      </c>
      <c r="G87" s="204">
        <f t="shared" si="43"/>
        <v>3.4541841466107302E-2</v>
      </c>
      <c r="H87" s="204">
        <f t="shared" si="43"/>
        <v>3.5616280139196946E-2</v>
      </c>
      <c r="I87" s="204">
        <f t="shared" si="43"/>
        <v>3.7238668347029116E-2</v>
      </c>
      <c r="J87" s="204">
        <f t="shared" si="43"/>
        <v>3.8227781373913243E-2</v>
      </c>
      <c r="K87" s="204">
        <f t="shared" si="43"/>
        <v>3.8764022370040806E-2</v>
      </c>
      <c r="L87" s="204">
        <f t="shared" si="43"/>
        <v>3.6711293128062122E-2</v>
      </c>
      <c r="M87" s="204">
        <f t="shared" si="43"/>
        <v>3.3063687376848741E-2</v>
      </c>
      <c r="N87" s="204">
        <f t="shared" si="43"/>
        <v>3.5678996472082246E-2</v>
      </c>
      <c r="O87" s="204">
        <f t="shared" si="43"/>
        <v>3.7167652996083433E-2</v>
      </c>
      <c r="P87" s="204">
        <f t="shared" si="43"/>
        <v>3.4765137916386905E-2</v>
      </c>
      <c r="Q87" s="204">
        <f t="shared" si="43"/>
        <v>3.4455045154493782E-2</v>
      </c>
      <c r="R87" s="204">
        <f t="shared" si="43"/>
        <v>3.5548212797155747E-2</v>
      </c>
      <c r="S87" s="204">
        <f t="shared" si="43"/>
        <v>3.587561342859838E-2</v>
      </c>
    </row>
    <row r="88" spans="1:19" x14ac:dyDescent="0.25">
      <c r="A88" s="179" t="s">
        <v>1</v>
      </c>
      <c r="B88" s="140"/>
      <c r="C88" s="140"/>
      <c r="D88" s="204">
        <f t="shared" si="39"/>
        <v>3.1269278990626675E-3</v>
      </c>
      <c r="E88" s="204">
        <f t="shared" ref="E88:S88" si="44">E60/E$23</f>
        <v>2.8214524592326024E-3</v>
      </c>
      <c r="F88" s="204">
        <f t="shared" si="44"/>
        <v>2.6925550513148002E-3</v>
      </c>
      <c r="G88" s="204">
        <f t="shared" si="44"/>
        <v>2.5767277544711856E-3</v>
      </c>
      <c r="H88" s="204">
        <f t="shared" si="44"/>
        <v>2.1816361843610909E-3</v>
      </c>
      <c r="I88" s="204">
        <f t="shared" si="44"/>
        <v>2.1196415318162102E-3</v>
      </c>
      <c r="J88" s="204">
        <f t="shared" si="44"/>
        <v>2.038815006608706E-3</v>
      </c>
      <c r="K88" s="204">
        <f t="shared" si="44"/>
        <v>2.0876025993665963E-3</v>
      </c>
      <c r="L88" s="204">
        <f t="shared" si="44"/>
        <v>1.9548527116574734E-3</v>
      </c>
      <c r="M88" s="204">
        <f t="shared" si="44"/>
        <v>1.8132922994677518E-3</v>
      </c>
      <c r="N88" s="204">
        <f t="shared" si="44"/>
        <v>1.8194403591677425E-3</v>
      </c>
      <c r="O88" s="204">
        <f t="shared" si="44"/>
        <v>1.9410272779033452E-3</v>
      </c>
      <c r="P88" s="204">
        <f t="shared" si="44"/>
        <v>1.8447087518327192E-3</v>
      </c>
      <c r="Q88" s="204">
        <f t="shared" si="44"/>
        <v>1.8554546458579351E-3</v>
      </c>
      <c r="R88" s="204">
        <f t="shared" si="44"/>
        <v>1.8479647279775837E-3</v>
      </c>
      <c r="S88" s="204">
        <f t="shared" si="44"/>
        <v>1.8081712429226034E-3</v>
      </c>
    </row>
    <row r="89" spans="1:19" ht="11.25" customHeight="1" x14ac:dyDescent="0.25">
      <c r="A89" s="179" t="s">
        <v>0</v>
      </c>
      <c r="B89" s="140"/>
      <c r="C89" s="140"/>
      <c r="D89" s="204">
        <f t="shared" si="39"/>
        <v>2.388107226014448E-3</v>
      </c>
      <c r="E89" s="204">
        <f t="shared" ref="E89:S89" si="45">E61/E$23</f>
        <v>2.5435464574050173E-3</v>
      </c>
      <c r="F89" s="204">
        <f t="shared" si="45"/>
        <v>2.0833899471905935E-3</v>
      </c>
      <c r="G89" s="204">
        <f t="shared" si="45"/>
        <v>2.1814970192095386E-3</v>
      </c>
      <c r="H89" s="204">
        <f t="shared" si="45"/>
        <v>2.1196092732370989E-3</v>
      </c>
      <c r="I89" s="204">
        <f t="shared" si="45"/>
        <v>2.0168461132024271E-3</v>
      </c>
      <c r="J89" s="204">
        <f t="shared" si="45"/>
        <v>1.9167186706616072E-3</v>
      </c>
      <c r="K89" s="204">
        <f t="shared" si="45"/>
        <v>1.9360094097363009E-3</v>
      </c>
      <c r="L89" s="204">
        <f t="shared" si="45"/>
        <v>1.9723693130164113E-3</v>
      </c>
      <c r="M89" s="204">
        <f t="shared" si="45"/>
        <v>1.8078740953856769E-3</v>
      </c>
      <c r="N89" s="204">
        <f t="shared" si="45"/>
        <v>1.5464362394475102E-3</v>
      </c>
      <c r="O89" s="204">
        <f t="shared" si="45"/>
        <v>1.6252868406977344E-3</v>
      </c>
      <c r="P89" s="204">
        <f t="shared" si="45"/>
        <v>1.4781649515614081E-3</v>
      </c>
      <c r="Q89" s="204">
        <f t="shared" si="45"/>
        <v>1.3015368669662807E-3</v>
      </c>
      <c r="R89" s="204">
        <f t="shared" si="45"/>
        <v>1.3742563783239094E-3</v>
      </c>
      <c r="S89" s="204">
        <f t="shared" si="45"/>
        <v>1.5008471737568011E-3</v>
      </c>
    </row>
    <row r="90" spans="1:19" ht="11.25" customHeight="1" x14ac:dyDescent="0.25">
      <c r="A90" s="212" t="s">
        <v>248</v>
      </c>
      <c r="B90" s="143"/>
      <c r="C90" s="143"/>
      <c r="D90" s="208">
        <f t="shared" si="39"/>
        <v>1.8099862683834504E-2</v>
      </c>
      <c r="E90" s="208">
        <f t="shared" ref="E90:S90" si="46">E62/E$23</f>
        <v>1.7484526759050784E-2</v>
      </c>
      <c r="F90" s="208">
        <f t="shared" si="46"/>
        <v>1.7181173401451123E-2</v>
      </c>
      <c r="G90" s="208">
        <f t="shared" si="46"/>
        <v>1.6791786266283946E-2</v>
      </c>
      <c r="H90" s="208">
        <f t="shared" si="46"/>
        <v>1.6146246623276347E-2</v>
      </c>
      <c r="I90" s="208">
        <f t="shared" si="46"/>
        <v>1.5883948084201786E-2</v>
      </c>
      <c r="J90" s="208">
        <f t="shared" si="46"/>
        <v>1.5351191698999586E-2</v>
      </c>
      <c r="K90" s="208">
        <f t="shared" si="46"/>
        <v>1.5020510741199377E-2</v>
      </c>
      <c r="L90" s="208">
        <f t="shared" si="46"/>
        <v>1.4659643677295157E-2</v>
      </c>
      <c r="M90" s="208">
        <f t="shared" si="46"/>
        <v>1.462915102160238E-2</v>
      </c>
      <c r="N90" s="208">
        <f t="shared" si="46"/>
        <v>1.3870370598689228E-2</v>
      </c>
      <c r="O90" s="208">
        <f t="shared" si="46"/>
        <v>1.3640677030314531E-2</v>
      </c>
      <c r="P90" s="208">
        <f t="shared" si="46"/>
        <v>1.3606653968949972E-2</v>
      </c>
      <c r="Q90" s="208">
        <f t="shared" si="46"/>
        <v>1.323285785892088E-2</v>
      </c>
      <c r="R90" s="208">
        <f t="shared" si="46"/>
        <v>1.3545045814125547E-2</v>
      </c>
      <c r="S90" s="208">
        <f t="shared" si="46"/>
        <v>1.3244203933097666E-2</v>
      </c>
    </row>
    <row r="91" spans="1:19" ht="11.25" customHeight="1" x14ac:dyDescent="0.25">
      <c r="A91" s="174"/>
      <c r="D91" s="141"/>
      <c r="E91" s="141"/>
      <c r="F91" s="141"/>
      <c r="G91" s="141"/>
      <c r="H91" s="141"/>
      <c r="I91" s="141"/>
      <c r="J91" s="141"/>
      <c r="K91" s="141"/>
      <c r="L91" s="141"/>
      <c r="M91" s="141"/>
      <c r="N91" s="141"/>
      <c r="O91" s="141"/>
      <c r="P91" s="141"/>
      <c r="Q91" s="141"/>
      <c r="R91" s="141"/>
      <c r="S91" s="141"/>
    </row>
    <row r="92" spans="1:19" ht="11.25" customHeight="1" x14ac:dyDescent="0.25">
      <c r="A92" s="188" t="s">
        <v>252</v>
      </c>
      <c r="B92" s="182"/>
      <c r="C92" s="182"/>
      <c r="D92" s="187"/>
      <c r="E92" s="187"/>
      <c r="F92" s="187"/>
      <c r="G92" s="187"/>
      <c r="H92" s="187"/>
      <c r="I92" s="187"/>
      <c r="J92" s="187"/>
      <c r="K92" s="187"/>
      <c r="L92" s="187"/>
      <c r="M92" s="187"/>
      <c r="N92" s="187"/>
      <c r="O92" s="187"/>
      <c r="P92" s="187"/>
      <c r="Q92" s="187"/>
      <c r="R92" s="187"/>
      <c r="S92" s="187"/>
    </row>
    <row r="93" spans="1:19" x14ac:dyDescent="0.25">
      <c r="A93" s="170" t="s">
        <v>152</v>
      </c>
      <c r="B93" s="139"/>
      <c r="C93" s="139"/>
      <c r="D93" s="139"/>
      <c r="E93" s="144">
        <f t="shared" ref="E93:E94" si="47">IF(D16=0,"",E16/D16-1)</f>
        <v>2.1236545091118275E-2</v>
      </c>
      <c r="F93" s="144">
        <f t="shared" ref="F93:F94" si="48">IF(E16=0,"",F16/E16-1)</f>
        <v>1.0427358926512476E-3</v>
      </c>
      <c r="G93" s="144">
        <f t="shared" ref="G93:G94" si="49">IF(F16=0,"",G16/F16-1)</f>
        <v>2.8285484603742805E-3</v>
      </c>
      <c r="H93" s="144">
        <f t="shared" ref="H93:H94" si="50">IF(G16=0,"",H16/G16-1)</f>
        <v>2.0315525534636336E-2</v>
      </c>
      <c r="I93" s="144">
        <f t="shared" ref="I93:I94" si="51">IF(H16=0,"",I16/H16-1)</f>
        <v>2.1605168075775394E-2</v>
      </c>
      <c r="J93" s="144">
        <f t="shared" ref="J93:J94" si="52">IF(I16=0,"",J16/I16-1)</f>
        <v>3.5179949477941896E-2</v>
      </c>
      <c r="K93" s="144">
        <f t="shared" ref="K93:K94" si="53">IF(J16=0,"",K16/J16-1)</f>
        <v>3.6987792341476533E-2</v>
      </c>
      <c r="L93" s="144">
        <f t="shared" ref="L93:L94" si="54">IF(K16=0,"",L16/K16-1)</f>
        <v>1.6994360975410405E-2</v>
      </c>
      <c r="M93" s="144">
        <f t="shared" ref="M93:M94" si="55">IF(L16=0,"",M16/L16-1)</f>
        <v>-3.7678919710825487E-2</v>
      </c>
      <c r="N93" s="144">
        <f t="shared" ref="N93:N94" si="56">IF(M16=0,"",N16/M16-1)</f>
        <v>1.4024976649285925E-2</v>
      </c>
      <c r="O93" s="144">
        <f t="shared" ref="O93:O94" si="57">IF(N16=0,"",O16/N16-1)</f>
        <v>1.6635211023313889E-2</v>
      </c>
      <c r="P93" s="144">
        <f t="shared" ref="P93:P94" si="58">IF(O16=0,"",P16/O16-1)</f>
        <v>-1.057341734185091E-2</v>
      </c>
      <c r="Q93" s="144">
        <f t="shared" ref="Q93:Q94" si="59">IF(P16=0,"",Q16/P16-1)</f>
        <v>-1.8950383338076637E-3</v>
      </c>
      <c r="R93" s="144">
        <f t="shared" ref="R93:R94" si="60">IF(Q16=0,"",R16/Q16-1)</f>
        <v>1.4191256936471053E-2</v>
      </c>
      <c r="S93" s="144">
        <f t="shared" ref="S93:S94" si="61">IF(R16=0,"",S16/R16-1)</f>
        <v>2.2610939438884925E-2</v>
      </c>
    </row>
    <row r="94" spans="1:19" x14ac:dyDescent="0.25">
      <c r="A94" s="183" t="s">
        <v>154</v>
      </c>
      <c r="B94" s="143"/>
      <c r="C94" s="143"/>
      <c r="D94" s="143"/>
      <c r="E94" s="213">
        <f t="shared" si="47"/>
        <v>2.0774736193923893E-2</v>
      </c>
      <c r="F94" s="213">
        <f t="shared" si="48"/>
        <v>1.1379679432478307E-2</v>
      </c>
      <c r="G94" s="213">
        <f t="shared" si="49"/>
        <v>-2.2272057849818117E-3</v>
      </c>
      <c r="H94" s="213">
        <f t="shared" si="50"/>
        <v>5.8211773587724114E-3</v>
      </c>
      <c r="I94" s="213">
        <f t="shared" si="51"/>
        <v>8.5960825850925904E-3</v>
      </c>
      <c r="J94" s="213">
        <f t="shared" si="52"/>
        <v>-3.4473562842486372E-3</v>
      </c>
      <c r="K94" s="213">
        <f t="shared" si="53"/>
        <v>1.8788120231015837E-2</v>
      </c>
      <c r="L94" s="213">
        <f t="shared" si="54"/>
        <v>9.0854390949899333E-3</v>
      </c>
      <c r="M94" s="213">
        <f t="shared" si="55"/>
        <v>-2.0853502667964263E-2</v>
      </c>
      <c r="N94" s="213">
        <f t="shared" si="56"/>
        <v>2.474209436331698E-4</v>
      </c>
      <c r="O94" s="213">
        <f t="shared" si="57"/>
        <v>1.6224822019432761E-3</v>
      </c>
      <c r="P94" s="213">
        <f t="shared" si="58"/>
        <v>-1.1538073132050353E-2</v>
      </c>
      <c r="Q94" s="213">
        <f t="shared" si="59"/>
        <v>-1.0048079992440062E-2</v>
      </c>
      <c r="R94" s="213">
        <f t="shared" si="60"/>
        <v>2.6558647012246972E-3</v>
      </c>
      <c r="S94" s="213">
        <f t="shared" si="61"/>
        <v>2.0349442966307807E-2</v>
      </c>
    </row>
    <row r="95" spans="1:19" x14ac:dyDescent="0.25">
      <c r="A95" s="170" t="s">
        <v>261</v>
      </c>
      <c r="B95" s="139"/>
      <c r="C95" s="139"/>
      <c r="D95" s="139"/>
      <c r="E95" s="144">
        <f t="shared" ref="E95:E96" si="62">IF(D20=0,"",E20/D20-1)</f>
        <v>1.3371457223928962E-2</v>
      </c>
      <c r="F95" s="144">
        <f t="shared" ref="F95:F96" si="63">IF(E20=0,"",F20/E20-1)</f>
        <v>-6.3047442550064892E-3</v>
      </c>
      <c r="G95" s="144">
        <f t="shared" ref="G95:G96" si="64">IF(F20=0,"",G20/F20-1)</f>
        <v>-2.5772570848755505E-3</v>
      </c>
      <c r="H95" s="144">
        <f t="shared" ref="H95:H96" si="65">IF(G20=0,"",H20/G20-1)</f>
        <v>1.620741120065694E-2</v>
      </c>
      <c r="I95" s="144">
        <f t="shared" ref="I95:I96" si="66">IF(H20=0,"",I20/H20-1)</f>
        <v>1.8629482663812036E-2</v>
      </c>
      <c r="J95" s="144">
        <f t="shared" ref="J95:J96" si="67">IF(I20=0,"",J20/I20-1)</f>
        <v>3.3362102047865605E-2</v>
      </c>
      <c r="K95" s="144">
        <f t="shared" ref="K95:K96" si="68">IF(J20=0,"",K20/J20-1)</f>
        <v>3.5480171865964305E-2</v>
      </c>
      <c r="L95" s="144">
        <f t="shared" ref="L95:L96" si="69">IF(K20=0,"",L20/K20-1)</f>
        <v>1.4055532625623757E-2</v>
      </c>
      <c r="M95" s="144">
        <f t="shared" ref="M95:M96" si="70">IF(L20=0,"",M20/L20-1)</f>
        <v>-4.2371390079530835E-2</v>
      </c>
      <c r="N95" s="144">
        <f t="shared" ref="N95:N96" si="71">IF(M20=0,"",N20/M20-1)</f>
        <v>8.5677750808828002E-3</v>
      </c>
      <c r="O95" s="144">
        <f t="shared" ref="O95:O96" si="72">IF(N20=0,"",O20/N20-1)</f>
        <v>1.1702737270310681E-2</v>
      </c>
      <c r="P95" s="144">
        <f t="shared" ref="P95:P96" si="73">IF(O20=0,"",P20/O20-1)</f>
        <v>-1.4982217583817237E-2</v>
      </c>
      <c r="Q95" s="144">
        <f t="shared" ref="Q95:Q96" si="74">IF(P20=0,"",Q20/P20-1)</f>
        <v>-4.8232241161020317E-3</v>
      </c>
      <c r="R95" s="144">
        <f t="shared" ref="R95:R96" si="75">IF(Q20=0,"",R20/Q20-1)</f>
        <v>1.1195319071993337E-2</v>
      </c>
      <c r="S95" s="144">
        <f t="shared" ref="S95:S96" si="76">IF(R20=0,"",S20/R20-1)</f>
        <v>1.8288506326798792E-2</v>
      </c>
    </row>
    <row r="96" spans="1:19" x14ac:dyDescent="0.25">
      <c r="A96" s="183" t="s">
        <v>262</v>
      </c>
      <c r="B96" s="143"/>
      <c r="C96" s="143"/>
      <c r="D96" s="143"/>
      <c r="E96" s="213">
        <f t="shared" si="62"/>
        <v>1.2913204963609592E-2</v>
      </c>
      <c r="F96" s="213">
        <f t="shared" si="63"/>
        <v>3.9563279111787253E-3</v>
      </c>
      <c r="G96" s="213">
        <f t="shared" si="64"/>
        <v>-7.6057579932810038E-3</v>
      </c>
      <c r="H96" s="213">
        <f t="shared" si="65"/>
        <v>1.7714218736124554E-3</v>
      </c>
      <c r="I96" s="213">
        <f t="shared" si="66"/>
        <v>5.6582894500354364E-3</v>
      </c>
      <c r="J96" s="213">
        <f t="shared" si="67"/>
        <v>-5.1973714996979004E-3</v>
      </c>
      <c r="K96" s="213">
        <f t="shared" si="68"/>
        <v>1.7306959274626221E-2</v>
      </c>
      <c r="L96" s="213">
        <f t="shared" si="69"/>
        <v>6.16946531031215E-3</v>
      </c>
      <c r="M96" s="213">
        <f t="shared" si="70"/>
        <v>-2.5628017140796211E-2</v>
      </c>
      <c r="N96" s="213">
        <f t="shared" si="71"/>
        <v>-5.1356336359513755E-3</v>
      </c>
      <c r="O96" s="213">
        <f t="shared" si="72"/>
        <v>-3.2371533392119289E-3</v>
      </c>
      <c r="P96" s="213">
        <f t="shared" si="73"/>
        <v>-1.594257495030782E-2</v>
      </c>
      <c r="Q96" s="213">
        <f t="shared" si="74"/>
        <v>-1.2952346826743844E-2</v>
      </c>
      <c r="R96" s="213">
        <f t="shared" si="75"/>
        <v>-3.0599742246661954E-4</v>
      </c>
      <c r="S96" s="213">
        <f t="shared" si="76"/>
        <v>1.6036568882840108E-2</v>
      </c>
    </row>
    <row r="97" spans="1:19" x14ac:dyDescent="0.25">
      <c r="A97" s="185" t="s">
        <v>155</v>
      </c>
      <c r="B97" s="140"/>
      <c r="C97" s="140"/>
      <c r="D97" s="204"/>
      <c r="E97" s="204">
        <f t="shared" ref="E97:E105" si="77">IF(D23=0,"",E23/D23-1)</f>
        <v>2.0884534171095925E-2</v>
      </c>
      <c r="F97" s="204">
        <f t="shared" ref="F97:F105" si="78">IF(E23=0,"",F23/E23-1)</f>
        <v>9.0778395168644721E-4</v>
      </c>
      <c r="G97" s="204">
        <f t="shared" ref="G97:G105" si="79">IF(F23=0,"",G23/F23-1)</f>
        <v>3.2850231354610848E-3</v>
      </c>
      <c r="H97" s="204">
        <f t="shared" ref="H97:H105" si="80">IF(G23=0,"",H23/G23-1)</f>
        <v>2.1035857254640522E-2</v>
      </c>
      <c r="I97" s="204">
        <f t="shared" ref="I97:I105" si="81">IF(H23=0,"",I23/H23-1)</f>
        <v>2.1884070932073119E-2</v>
      </c>
      <c r="J97" s="204">
        <f t="shared" ref="J97:J105" si="82">IF(I23=0,"",J23/I23-1)</f>
        <v>3.5182650765639201E-2</v>
      </c>
      <c r="K97" s="204">
        <f t="shared" ref="K97:K105" si="83">IF(J23=0,"",K23/J23-1)</f>
        <v>3.8002203101724641E-2</v>
      </c>
      <c r="L97" s="204">
        <f t="shared" ref="L97:L105" si="84">IF(K23=0,"",L23/K23-1)</f>
        <v>1.9436163044239674E-2</v>
      </c>
      <c r="M97" s="204">
        <f t="shared" ref="M97:M105" si="85">IF(L23=0,"",M23/L23-1)</f>
        <v>-3.4309634310931814E-2</v>
      </c>
      <c r="N97" s="204">
        <f t="shared" ref="N97:N105" si="86">IF(M23=0,"",N23/M23-1)</f>
        <v>1.719424881115561E-2</v>
      </c>
      <c r="O97" s="204">
        <f t="shared" ref="O97:O105" si="87">IF(N23=0,"",O23/N23-1)</f>
        <v>2.006641242107321E-2</v>
      </c>
      <c r="P97" s="204">
        <f t="shared" ref="P97:P105" si="88">IF(O23=0,"",P23/O23-1)</f>
        <v>-7.6931496498758856E-3</v>
      </c>
      <c r="Q97" s="204">
        <f t="shared" ref="Q97:Q105" si="89">IF(P23=0,"",Q23/P23-1)</f>
        <v>1.4311086723435285E-3</v>
      </c>
      <c r="R97" s="204">
        <f t="shared" ref="R97:R105" si="90">IF(Q23=0,"",R23/Q23-1)</f>
        <v>1.5017133799028137E-2</v>
      </c>
      <c r="S97" s="204">
        <f t="shared" ref="S97:S105" si="91">IF(R23=0,"",S23/R23-1)</f>
        <v>1.9830310480010604E-2</v>
      </c>
    </row>
    <row r="98" spans="1:19" ht="22.5" x14ac:dyDescent="0.25">
      <c r="A98" s="194" t="s">
        <v>46</v>
      </c>
      <c r="B98" s="195"/>
      <c r="C98" s="195"/>
      <c r="D98" s="209"/>
      <c r="E98" s="209">
        <f t="shared" si="77"/>
        <v>-4.1118540055398167E-3</v>
      </c>
      <c r="F98" s="209">
        <f t="shared" si="78"/>
        <v>-6.9414349804671427E-2</v>
      </c>
      <c r="G98" s="209">
        <f t="shared" si="79"/>
        <v>-8.0786761503847115E-3</v>
      </c>
      <c r="H98" s="209">
        <f t="shared" si="80"/>
        <v>-8.0675413505324922E-2</v>
      </c>
      <c r="I98" s="209">
        <f t="shared" si="81"/>
        <v>1.7790960208288187E-2</v>
      </c>
      <c r="J98" s="209">
        <f t="shared" si="82"/>
        <v>8.9343306286460367E-2</v>
      </c>
      <c r="K98" s="209">
        <f t="shared" si="83"/>
        <v>-3.4518657273789888E-2</v>
      </c>
      <c r="L98" s="209">
        <f t="shared" si="84"/>
        <v>-8.2355672591615581E-2</v>
      </c>
      <c r="M98" s="209">
        <f t="shared" si="85"/>
        <v>-9.3737937622608736E-2</v>
      </c>
      <c r="N98" s="209">
        <f t="shared" si="86"/>
        <v>0.16854522628372504</v>
      </c>
      <c r="O98" s="209">
        <f t="shared" si="87"/>
        <v>-0.10513152228170641</v>
      </c>
      <c r="P98" s="209">
        <f t="shared" si="88"/>
        <v>3.8735320124976269E-2</v>
      </c>
      <c r="Q98" s="209">
        <f t="shared" si="89"/>
        <v>8.79622451157267E-2</v>
      </c>
      <c r="R98" s="209">
        <f t="shared" si="90"/>
        <v>-1.8106147753237156E-2</v>
      </c>
      <c r="S98" s="209">
        <f t="shared" si="91"/>
        <v>2.4081921135388207E-4</v>
      </c>
    </row>
    <row r="99" spans="1:19" x14ac:dyDescent="0.25">
      <c r="A99" s="194" t="s">
        <v>69</v>
      </c>
      <c r="B99" s="195"/>
      <c r="C99" s="195"/>
      <c r="D99" s="209"/>
      <c r="E99" s="209">
        <f t="shared" si="77"/>
        <v>0.23529092241619587</v>
      </c>
      <c r="F99" s="209">
        <f t="shared" si="78"/>
        <v>-0.12823166099187633</v>
      </c>
      <c r="G99" s="209">
        <f t="shared" si="79"/>
        <v>2.4569063512674294E-2</v>
      </c>
      <c r="H99" s="209">
        <f t="shared" si="80"/>
        <v>5.0871875723696114E-2</v>
      </c>
      <c r="I99" s="209">
        <f t="shared" si="81"/>
        <v>7.9655080078537166E-2</v>
      </c>
      <c r="J99" s="209">
        <f t="shared" si="82"/>
        <v>0.23485548473062345</v>
      </c>
      <c r="K99" s="209">
        <f t="shared" si="83"/>
        <v>-3.3801301538459394E-2</v>
      </c>
      <c r="L99" s="209">
        <f t="shared" si="84"/>
        <v>0.30841410545459991</v>
      </c>
      <c r="M99" s="209">
        <f t="shared" si="85"/>
        <v>-0.24820124302371438</v>
      </c>
      <c r="N99" s="209">
        <f t="shared" si="86"/>
        <v>5.5764712728616272E-2</v>
      </c>
      <c r="O99" s="209">
        <f t="shared" si="87"/>
        <v>7.3014284067443924E-2</v>
      </c>
      <c r="P99" s="209">
        <f t="shared" si="88"/>
        <v>0.13202019672327703</v>
      </c>
      <c r="Q99" s="209">
        <f t="shared" si="89"/>
        <v>3.227702823931633E-2</v>
      </c>
      <c r="R99" s="209">
        <f t="shared" si="90"/>
        <v>-0.22969038067514291</v>
      </c>
      <c r="S99" s="209">
        <f t="shared" si="91"/>
        <v>-0.25228153997483893</v>
      </c>
    </row>
    <row r="100" spans="1:19" x14ac:dyDescent="0.25">
      <c r="A100" s="194" t="s">
        <v>159</v>
      </c>
      <c r="B100" s="195"/>
      <c r="C100" s="195"/>
      <c r="D100" s="209"/>
      <c r="E100" s="209">
        <f t="shared" si="77"/>
        <v>2.0104024723964109E-2</v>
      </c>
      <c r="F100" s="209">
        <f t="shared" si="78"/>
        <v>1.5935729897486928E-2</v>
      </c>
      <c r="G100" s="209">
        <f t="shared" si="79"/>
        <v>8.5733331592399153E-3</v>
      </c>
      <c r="H100" s="209">
        <f t="shared" si="80"/>
        <v>2.3083519722065349E-2</v>
      </c>
      <c r="I100" s="209">
        <f t="shared" si="81"/>
        <v>1.6691507012182027E-2</v>
      </c>
      <c r="J100" s="209">
        <f t="shared" si="82"/>
        <v>3.1238762380405571E-2</v>
      </c>
      <c r="K100" s="209">
        <f t="shared" si="83"/>
        <v>4.0824853574653597E-2</v>
      </c>
      <c r="L100" s="209">
        <f t="shared" si="84"/>
        <v>2.0340160567981602E-2</v>
      </c>
      <c r="M100" s="209">
        <f t="shared" si="85"/>
        <v>-1.5289841271261206E-2</v>
      </c>
      <c r="N100" s="209">
        <f t="shared" si="86"/>
        <v>2.2730589166759074E-2</v>
      </c>
      <c r="O100" s="209">
        <f t="shared" si="87"/>
        <v>2.0482404254763109E-2</v>
      </c>
      <c r="P100" s="209">
        <f t="shared" si="88"/>
        <v>-5.2732184741088872E-3</v>
      </c>
      <c r="Q100" s="209">
        <f t="shared" si="89"/>
        <v>8.3741418136926704E-3</v>
      </c>
      <c r="R100" s="209">
        <f t="shared" si="90"/>
        <v>2.814221318262411E-2</v>
      </c>
      <c r="S100" s="209">
        <f t="shared" si="91"/>
        <v>2.2983839463066813E-2</v>
      </c>
    </row>
    <row r="101" spans="1:19" x14ac:dyDescent="0.25">
      <c r="A101" s="179" t="s">
        <v>161</v>
      </c>
      <c r="B101" s="172"/>
      <c r="C101" s="172"/>
      <c r="D101" s="206"/>
      <c r="E101" s="206">
        <f t="shared" si="77"/>
        <v>4.187334471739268E-2</v>
      </c>
      <c r="F101" s="206">
        <f t="shared" si="78"/>
        <v>4.1638286921565237E-2</v>
      </c>
      <c r="G101" s="206">
        <f t="shared" si="79"/>
        <v>2.7021648369525808E-2</v>
      </c>
      <c r="H101" s="206">
        <f t="shared" si="80"/>
        <v>2.1516371394599165E-2</v>
      </c>
      <c r="I101" s="206">
        <f t="shared" si="81"/>
        <v>1.5006572266146101E-2</v>
      </c>
      <c r="J101" s="206">
        <f t="shared" si="82"/>
        <v>1.7091067647086122E-2</v>
      </c>
      <c r="K101" s="206">
        <f t="shared" si="83"/>
        <v>2.4781334178341829E-2</v>
      </c>
      <c r="L101" s="206">
        <f t="shared" si="84"/>
        <v>2.7298461255180317E-2</v>
      </c>
      <c r="M101" s="206">
        <f t="shared" si="85"/>
        <v>2.6889854251349599E-2</v>
      </c>
      <c r="N101" s="206">
        <f t="shared" si="86"/>
        <v>2.3176094455877427E-2</v>
      </c>
      <c r="O101" s="206">
        <f t="shared" si="87"/>
        <v>1.6202125862349259E-2</v>
      </c>
      <c r="P101" s="206">
        <f t="shared" si="88"/>
        <v>6.4319909662160502E-3</v>
      </c>
      <c r="Q101" s="206">
        <f t="shared" si="89"/>
        <v>8.902360631781292E-3</v>
      </c>
      <c r="R101" s="206">
        <f t="shared" si="90"/>
        <v>2.0275630301248126E-2</v>
      </c>
      <c r="S101" s="206">
        <f t="shared" si="91"/>
        <v>7.7433327612803637E-3</v>
      </c>
    </row>
    <row r="102" spans="1:19" x14ac:dyDescent="0.25">
      <c r="A102" s="179" t="s">
        <v>163</v>
      </c>
      <c r="B102" s="141"/>
      <c r="C102" s="141"/>
      <c r="D102" s="206"/>
      <c r="E102" s="206">
        <f t="shared" si="77"/>
        <v>2.5797235812192731E-3</v>
      </c>
      <c r="F102" s="206">
        <f t="shared" si="78"/>
        <v>-3.4340007740010225E-3</v>
      </c>
      <c r="G102" s="206">
        <f t="shared" si="79"/>
        <v>1.246744431350999E-2</v>
      </c>
      <c r="H102" s="206">
        <f t="shared" si="80"/>
        <v>2.5849886983651205E-2</v>
      </c>
      <c r="I102" s="206">
        <f t="shared" si="81"/>
        <v>2.1288993989092786E-2</v>
      </c>
      <c r="J102" s="206">
        <f t="shared" si="82"/>
        <v>4.575098911200981E-2</v>
      </c>
      <c r="K102" s="206">
        <f t="shared" si="83"/>
        <v>4.8636140737304823E-2</v>
      </c>
      <c r="L102" s="206">
        <f t="shared" si="84"/>
        <v>2.4436830636844098E-2</v>
      </c>
      <c r="M102" s="206">
        <f t="shared" si="85"/>
        <v>-3.0808280960376022E-2</v>
      </c>
      <c r="N102" s="206">
        <f t="shared" si="86"/>
        <v>1.1952927839265159E-2</v>
      </c>
      <c r="O102" s="206">
        <f t="shared" si="87"/>
        <v>1.6461052081966354E-2</v>
      </c>
      <c r="P102" s="206">
        <f t="shared" si="88"/>
        <v>-1.4851988970348673E-2</v>
      </c>
      <c r="Q102" s="206">
        <f t="shared" si="89"/>
        <v>3.2977030847476385E-3</v>
      </c>
      <c r="R102" s="206">
        <f t="shared" si="90"/>
        <v>3.9947491682599923E-2</v>
      </c>
      <c r="S102" s="206">
        <f t="shared" si="91"/>
        <v>2.9207204866238623E-2</v>
      </c>
    </row>
    <row r="103" spans="1:19" x14ac:dyDescent="0.25">
      <c r="A103" s="179" t="s">
        <v>165</v>
      </c>
      <c r="B103" s="141"/>
      <c r="C103" s="141"/>
      <c r="D103" s="206"/>
      <c r="E103" s="206">
        <f t="shared" si="77"/>
        <v>2.0807783919303269E-2</v>
      </c>
      <c r="F103" s="206">
        <f t="shared" si="78"/>
        <v>1.2191593885388707E-2</v>
      </c>
      <c r="G103" s="206">
        <f t="shared" si="79"/>
        <v>-3.3272256895521379E-2</v>
      </c>
      <c r="H103" s="206">
        <f t="shared" si="80"/>
        <v>1.9969646420827658E-2</v>
      </c>
      <c r="I103" s="206">
        <f t="shared" si="81"/>
        <v>9.68405581880738E-3</v>
      </c>
      <c r="J103" s="206">
        <f t="shared" si="82"/>
        <v>2.5993556536684892E-2</v>
      </c>
      <c r="K103" s="206">
        <f t="shared" si="83"/>
        <v>5.380295510716504E-2</v>
      </c>
      <c r="L103" s="206">
        <f t="shared" si="84"/>
        <v>-2.1115373880826738E-3</v>
      </c>
      <c r="M103" s="206">
        <f t="shared" si="85"/>
        <v>-6.0288598864350229E-2</v>
      </c>
      <c r="N103" s="206">
        <f t="shared" si="86"/>
        <v>4.7944957845005964E-2</v>
      </c>
      <c r="O103" s="206">
        <f t="shared" si="87"/>
        <v>3.8731714322101096E-2</v>
      </c>
      <c r="P103" s="206">
        <f t="shared" si="88"/>
        <v>-6.9185851103455986E-3</v>
      </c>
      <c r="Q103" s="206">
        <f t="shared" si="89"/>
        <v>1.8842615867567414E-2</v>
      </c>
      <c r="R103" s="206">
        <f t="shared" si="90"/>
        <v>1.7621014066401264E-2</v>
      </c>
      <c r="S103" s="206">
        <f t="shared" si="91"/>
        <v>3.9669084902554053E-2</v>
      </c>
    </row>
    <row r="104" spans="1:19" x14ac:dyDescent="0.25">
      <c r="A104" s="194" t="s">
        <v>167</v>
      </c>
      <c r="B104" s="195"/>
      <c r="C104" s="195"/>
      <c r="D104" s="209"/>
      <c r="E104" s="209">
        <f t="shared" si="77"/>
        <v>2.9208129828014684E-2</v>
      </c>
      <c r="F104" s="209">
        <f t="shared" si="78"/>
        <v>-4.0986666893669144E-2</v>
      </c>
      <c r="G104" s="209">
        <f t="shared" si="79"/>
        <v>6.9566551880333005E-2</v>
      </c>
      <c r="H104" s="209">
        <f t="shared" si="80"/>
        <v>-1.4772331959335139E-3</v>
      </c>
      <c r="I104" s="209">
        <f t="shared" si="81"/>
        <v>0.20503327972663188</v>
      </c>
      <c r="J104" s="209">
        <f t="shared" si="82"/>
        <v>-5.4724655002336142E-4</v>
      </c>
      <c r="K104" s="209">
        <f t="shared" si="83"/>
        <v>2.5084547080119535E-2</v>
      </c>
      <c r="L104" s="209">
        <f t="shared" si="84"/>
        <v>-4.8753914365321505E-2</v>
      </c>
      <c r="M104" s="209">
        <f t="shared" si="85"/>
        <v>0.1461423556881829</v>
      </c>
      <c r="N104" s="209">
        <f t="shared" si="86"/>
        <v>-0.1393107336453685</v>
      </c>
      <c r="O104" s="209">
        <f t="shared" si="87"/>
        <v>3.5344113257514964E-2</v>
      </c>
      <c r="P104" s="209">
        <f t="shared" si="88"/>
        <v>1.4080922629143178E-2</v>
      </c>
      <c r="Q104" s="209">
        <f t="shared" si="89"/>
        <v>-7.9483549989153524E-2</v>
      </c>
      <c r="R104" s="209">
        <f t="shared" si="90"/>
        <v>-0.21559063240451171</v>
      </c>
      <c r="S104" s="209">
        <f t="shared" si="91"/>
        <v>0.32556979309406509</v>
      </c>
    </row>
    <row r="105" spans="1:19" x14ac:dyDescent="0.25">
      <c r="A105" s="194" t="s">
        <v>50</v>
      </c>
      <c r="B105" s="195"/>
      <c r="C105" s="195"/>
      <c r="D105" s="209"/>
      <c r="E105" s="209">
        <f t="shared" si="77"/>
        <v>4.7142488460366616E-2</v>
      </c>
      <c r="F105" s="209">
        <f t="shared" si="78"/>
        <v>1.132299636062184E-2</v>
      </c>
      <c r="G105" s="209">
        <f t="shared" si="79"/>
        <v>-1.5308056050215901E-2</v>
      </c>
      <c r="H105" s="209">
        <f t="shared" si="80"/>
        <v>2.1346743329160311E-3</v>
      </c>
      <c r="I105" s="209">
        <f t="shared" si="81"/>
        <v>3.7098304932004611E-2</v>
      </c>
      <c r="J105" s="209">
        <f t="shared" si="82"/>
        <v>4.734274277417172E-2</v>
      </c>
      <c r="K105" s="209">
        <f t="shared" si="83"/>
        <v>5.8590122128048483E-2</v>
      </c>
      <c r="L105" s="209">
        <f t="shared" si="84"/>
        <v>5.1302540576340094E-2</v>
      </c>
      <c r="M105" s="209">
        <f t="shared" si="85"/>
        <v>3.6523561549643979E-3</v>
      </c>
      <c r="N105" s="209">
        <f t="shared" si="86"/>
        <v>-9.9582391188012931E-2</v>
      </c>
      <c r="O105" s="209">
        <f t="shared" si="87"/>
        <v>-8.4834009661222121E-3</v>
      </c>
      <c r="P105" s="209">
        <f t="shared" si="88"/>
        <v>-9.5187061779758331E-2</v>
      </c>
      <c r="Q105" s="209">
        <f t="shared" si="89"/>
        <v>-5.548234717367484E-2</v>
      </c>
      <c r="R105" s="209">
        <f t="shared" si="90"/>
        <v>2.8921101790929216E-2</v>
      </c>
      <c r="S105" s="209">
        <f t="shared" si="91"/>
        <v>2.6281753229554727E-2</v>
      </c>
    </row>
    <row r="106" spans="1:19" x14ac:dyDescent="0.25">
      <c r="A106" s="194" t="s">
        <v>71</v>
      </c>
      <c r="B106" s="195"/>
      <c r="C106" s="195"/>
      <c r="D106" s="209"/>
      <c r="E106" s="209">
        <f t="shared" ref="E106" si="92">IF(D23=14,"",E32/D32-1)</f>
        <v>-1.4722674284793347E-2</v>
      </c>
      <c r="F106" s="209">
        <f t="shared" ref="F106" si="93">IF(E23=14,"",F32/E32-1)</f>
        <v>-4.1046280598186824E-2</v>
      </c>
      <c r="G106" s="209">
        <f t="shared" ref="G106" si="94">IF(F23=14,"",G32/F32-1)</f>
        <v>-2.661997335773425E-2</v>
      </c>
      <c r="H106" s="209">
        <f t="shared" ref="H106" si="95">IF(G23=14,"",H32/G32-1)</f>
        <v>3.1441614630746573E-2</v>
      </c>
      <c r="I106" s="209">
        <f t="shared" ref="I106" si="96">IF(H23=14,"",I32/H32-1)</f>
        <v>1.654588404229318E-2</v>
      </c>
      <c r="J106" s="209">
        <f t="shared" ref="J106" si="97">IF(I23=14,"",J32/I32-1)</f>
        <v>8.4154485755882913E-3</v>
      </c>
      <c r="K106" s="209">
        <f t="shared" ref="K106" si="98">IF(J23=14,"",K32/J32-1)</f>
        <v>4.3754545513978949E-2</v>
      </c>
      <c r="L106" s="209">
        <f t="shared" ref="L106" si="99">IF(K23=14,"",L32/K32-1)</f>
        <v>-4.2468083993168371E-2</v>
      </c>
      <c r="M106" s="209">
        <f t="shared" ref="M106" si="100">IF(L23=14,"",M32/L32-1)</f>
        <v>-0.11666952068112002</v>
      </c>
      <c r="N106" s="209">
        <f t="shared" ref="N106" si="101">IF(M23=14,"",N32/M32-1)</f>
        <v>3.3550377686058619E-2</v>
      </c>
      <c r="O106" s="209">
        <f t="shared" ref="O106" si="102">IF(N23=14,"",O32/N32-1)</f>
        <v>3.591845856595044E-2</v>
      </c>
      <c r="P106" s="209">
        <f t="shared" ref="P106" si="103">IF(O23=14,"",P32/O32-1)</f>
        <v>-3.2767997318876807E-2</v>
      </c>
      <c r="Q106" s="209">
        <f t="shared" ref="Q106" si="104">IF(P23=14,"",Q32/P32-1)</f>
        <v>-3.5690123653117078E-2</v>
      </c>
      <c r="R106" s="209">
        <f t="shared" ref="R106" si="105">IF(Q23=14,"",R32/Q32-1)</f>
        <v>3.4612179672659948E-2</v>
      </c>
      <c r="S106" s="209">
        <f t="shared" ref="S106" si="106">IF(R23=14,"",S32/R32-1)</f>
        <v>3.9985302439365933E-2</v>
      </c>
    </row>
    <row r="107" spans="1:19" x14ac:dyDescent="0.25">
      <c r="A107" s="199" t="s">
        <v>171</v>
      </c>
      <c r="B107" s="200"/>
      <c r="C107" s="200"/>
      <c r="D107" s="210"/>
      <c r="E107" s="210">
        <f t="shared" ref="E107:E108" si="107">IF(D33=0,"",E33/D33-1)</f>
        <v>-0.20221560395489446</v>
      </c>
      <c r="F107" s="210">
        <f t="shared" ref="F107:F108" si="108">IF(E33=0,"",F33/E33-1)</f>
        <v>-5.4484129060689002E-3</v>
      </c>
      <c r="G107" s="210">
        <f t="shared" ref="G107:G108" si="109">IF(F33=0,"",G33/F33-1)</f>
        <v>8.4771436332598649E-2</v>
      </c>
      <c r="H107" s="210">
        <f t="shared" ref="H107:H108" si="110">IF(G33=0,"",H33/G33-1)</f>
        <v>0.31306177610658037</v>
      </c>
      <c r="I107" s="210">
        <f t="shared" ref="I107:I108" si="111">IF(H33=0,"",I33/H33-1)</f>
        <v>5.971489725853707E-2</v>
      </c>
      <c r="J107" s="210">
        <f t="shared" ref="J107:J108" si="112">IF(I33=0,"",J33/I33-1)</f>
        <v>6.039982870596905E-2</v>
      </c>
      <c r="K107" s="210">
        <f t="shared" ref="K107:K108" si="113">IF(J33=0,"",K33/J33-1)</f>
        <v>2.2995853187495197E-2</v>
      </c>
      <c r="L107" s="210">
        <f t="shared" ref="L107:L108" si="114">IF(K33=0,"",L33/K33-1)</f>
        <v>-0.16298510954269885</v>
      </c>
      <c r="M107" s="210">
        <f t="shared" ref="M107:M108" si="115">IF(L33=0,"",M33/L33-1)</f>
        <v>-0.37027330591156782</v>
      </c>
      <c r="N107" s="210">
        <f t="shared" ref="N107:N108" si="116">IF(M33=0,"",N33/M33-1)</f>
        <v>0.14689352112676057</v>
      </c>
      <c r="O107" s="210">
        <f t="shared" ref="O107:O108" si="117">IF(N33=0,"",O33/N33-1)</f>
        <v>-6.1094923790122824E-2</v>
      </c>
      <c r="P107" s="210">
        <f t="shared" ref="P107:P108" si="118">IF(O33=0,"",P33/O33-1)</f>
        <v>-3.7114923449953041E-2</v>
      </c>
      <c r="Q107" s="210">
        <f t="shared" ref="Q107:Q108" si="119">IF(P33=0,"",Q33/P33-1)</f>
        <v>-2.2039968033802038E-2</v>
      </c>
      <c r="R107" s="210">
        <f t="shared" ref="R107:R108" si="120">IF(Q33=0,"",R33/Q33-1)</f>
        <v>0.17156596726543039</v>
      </c>
      <c r="S107" s="210">
        <f t="shared" ref="S107:S108" si="121">IF(R33=0,"",S33/R33-1)</f>
        <v>-0.11234114114114113</v>
      </c>
    </row>
    <row r="108" spans="1:19" x14ac:dyDescent="0.25">
      <c r="A108" s="211" t="s">
        <v>8</v>
      </c>
      <c r="B108" s="140"/>
      <c r="C108" s="140"/>
      <c r="D108" s="204"/>
      <c r="E108" s="204">
        <f t="shared" si="107"/>
        <v>-0.20221560395489435</v>
      </c>
      <c r="F108" s="204">
        <f t="shared" si="108"/>
        <v>-5.4484129060690112E-3</v>
      </c>
      <c r="G108" s="204">
        <f t="shared" si="109"/>
        <v>8.4771436332598427E-2</v>
      </c>
      <c r="H108" s="204">
        <f t="shared" si="110"/>
        <v>0.31306177610658037</v>
      </c>
      <c r="I108" s="204">
        <f t="shared" si="111"/>
        <v>5.971489725853707E-2</v>
      </c>
      <c r="J108" s="204">
        <f t="shared" si="112"/>
        <v>6.039982870596905E-2</v>
      </c>
      <c r="K108" s="204">
        <f t="shared" si="113"/>
        <v>2.2995853187494975E-2</v>
      </c>
      <c r="L108" s="204">
        <f t="shared" si="114"/>
        <v>-0.16298510954269896</v>
      </c>
      <c r="M108" s="204">
        <f t="shared" si="115"/>
        <v>-0.40215137201019946</v>
      </c>
      <c r="N108" s="204">
        <f t="shared" si="116"/>
        <v>0.29336145486913856</v>
      </c>
      <c r="O108" s="204">
        <f t="shared" si="117"/>
        <v>4.1879675404476346E-2</v>
      </c>
      <c r="P108" s="204">
        <f t="shared" si="118"/>
        <v>8.7468823330214995E-2</v>
      </c>
      <c r="Q108" s="204">
        <f t="shared" si="119"/>
        <v>-1.6426187434762207E-2</v>
      </c>
      <c r="R108" s="204">
        <f t="shared" si="120"/>
        <v>0.17156596726543061</v>
      </c>
      <c r="S108" s="204">
        <f t="shared" si="121"/>
        <v>-0.10754641247218133</v>
      </c>
    </row>
    <row r="109" spans="1:19" x14ac:dyDescent="0.25">
      <c r="A109" s="211" t="s">
        <v>183</v>
      </c>
      <c r="B109" s="140"/>
      <c r="C109" s="140"/>
      <c r="D109" s="204"/>
      <c r="E109" s="204">
        <f t="shared" ref="E109" si="122">IF(D37=0,"",E37/D37-1)</f>
        <v>-0.20221560395489468</v>
      </c>
      <c r="F109" s="204">
        <f t="shared" ref="F109" si="123">IF(E37=0,"",F37/E37-1)</f>
        <v>-5.4484129060687891E-3</v>
      </c>
      <c r="G109" s="204">
        <f t="shared" ref="G109" si="124">IF(F37=0,"",G37/F37-1)</f>
        <v>8.4771436332598871E-2</v>
      </c>
      <c r="H109" s="204">
        <f t="shared" ref="H109" si="125">IF(G37=0,"",H37/G37-1)</f>
        <v>0.31306177610658037</v>
      </c>
      <c r="I109" s="204">
        <f t="shared" ref="I109" si="126">IF(H37=0,"",I37/H37-1)</f>
        <v>5.971489725853707E-2</v>
      </c>
      <c r="J109" s="204">
        <f t="shared" ref="J109" si="127">IF(I37=0,"",J37/I37-1)</f>
        <v>6.039982870596905E-2</v>
      </c>
      <c r="K109" s="204">
        <f t="shared" ref="K109" si="128">IF(J37=0,"",K37/J37-1)</f>
        <v>2.2995853187495641E-2</v>
      </c>
      <c r="L109" s="204">
        <f t="shared" ref="L109" si="129">IF(K37=0,"",L37/K37-1)</f>
        <v>-0.16298510954269863</v>
      </c>
      <c r="M109" s="204">
        <f t="shared" ref="M109" si="130">IF(L37=0,"",M37/L37-1)</f>
        <v>-0.3224562067636203</v>
      </c>
      <c r="N109" s="204">
        <f t="shared" ref="N109" si="131">IF(M37=0,"",N37/M37-1)</f>
        <v>-4.6966242861584351E-2</v>
      </c>
      <c r="O109" s="204">
        <f t="shared" ref="O109" si="132">IF(N37=0,"",O37/N37-1)</f>
        <v>-0.24605877731975834</v>
      </c>
      <c r="P109" s="204">
        <f t="shared" ref="P109" si="133">IF(O37=0,"",P37/O37-1)</f>
        <v>-0.34635674235660285</v>
      </c>
      <c r="Q109" s="204">
        <f t="shared" ref="Q109" si="134">IF(P37=0,"",Q37/P37-1)</f>
        <v>-4.5222896529190648E-2</v>
      </c>
      <c r="R109" s="204">
        <f t="shared" ref="R109" si="135">IF(Q37=0,"",R37/Q37-1)</f>
        <v>0.17156596726542994</v>
      </c>
      <c r="S109" s="204">
        <f t="shared" ref="S109" si="136">IF(R37=0,"",S37/R37-1)</f>
        <v>-0.1327388720281274</v>
      </c>
    </row>
    <row r="110" spans="1:19" x14ac:dyDescent="0.25">
      <c r="A110" s="179" t="s">
        <v>7</v>
      </c>
      <c r="B110" s="140"/>
      <c r="C110" s="140"/>
      <c r="D110" s="204"/>
      <c r="E110" s="204">
        <f t="shared" ref="E110:E111" si="137">IF(D43=0,"",E43/D43-1)</f>
        <v>6.0376536641309819E-2</v>
      </c>
      <c r="F110" s="204">
        <f t="shared" ref="F110:F111" si="138">IF(E43=0,"",F43/E43-1)</f>
        <v>6.576311533387158E-2</v>
      </c>
      <c r="G110" s="204">
        <f t="shared" ref="G110:G111" si="139">IF(F43=0,"",G43/F43-1)</f>
        <v>-2.5072636363285161E-2</v>
      </c>
      <c r="H110" s="204">
        <f t="shared" ref="H110:H111" si="140">IF(G43=0,"",H43/G43-1)</f>
        <v>4.8401393816959404E-2</v>
      </c>
      <c r="I110" s="204">
        <f t="shared" ref="I110:I111" si="141">IF(H43=0,"",I43/H43-1)</f>
        <v>-1.062891977184266E-2</v>
      </c>
      <c r="J110" s="204">
        <f t="shared" ref="J110:J111" si="142">IF(I43=0,"",J43/I43-1)</f>
        <v>4.386920986855869E-2</v>
      </c>
      <c r="K110" s="204">
        <f t="shared" ref="K110:K111" si="143">IF(J43=0,"",K43/J43-1)</f>
        <v>3.6811236788269142E-2</v>
      </c>
      <c r="L110" s="204">
        <f t="shared" ref="L110:L111" si="144">IF(K43=0,"",L43/K43-1)</f>
        <v>-6.3730351099243299E-2</v>
      </c>
      <c r="M110" s="204">
        <f t="shared" ref="M110:M111" si="145">IF(L43=0,"",M43/L43-1)</f>
        <v>-0.19149651011322066</v>
      </c>
      <c r="N110" s="204">
        <f t="shared" ref="N110:N111" si="146">IF(M43=0,"",N43/M43-1)</f>
        <v>6.5042406489847382E-2</v>
      </c>
      <c r="O110" s="204">
        <f t="shared" ref="O110:O111" si="147">IF(N43=0,"",O43/N43-1)</f>
        <v>5.186549942250207E-2</v>
      </c>
      <c r="P110" s="204">
        <f t="shared" ref="P110:P111" si="148">IF(O43=0,"",P43/O43-1)</f>
        <v>-1.1515791716656731E-2</v>
      </c>
      <c r="Q110" s="204">
        <f t="shared" ref="Q110:Q111" si="149">IF(P43=0,"",Q43/P43-1)</f>
        <v>-0.17048325248341278</v>
      </c>
      <c r="R110" s="204">
        <f t="shared" ref="R110:R111" si="150">IF(Q43=0,"",R43/Q43-1)</f>
        <v>-1.4328269025287943E-2</v>
      </c>
      <c r="S110" s="204">
        <f t="shared" ref="S110:S111" si="151">IF(R43=0,"",S43/R43-1)</f>
        <v>0.15824609997174544</v>
      </c>
    </row>
    <row r="111" spans="1:19" ht="22.5" x14ac:dyDescent="0.25">
      <c r="A111" s="211" t="s">
        <v>26</v>
      </c>
      <c r="B111" s="140"/>
      <c r="C111" s="140"/>
      <c r="D111" s="204"/>
      <c r="E111" s="204">
        <f t="shared" si="137"/>
        <v>5.3043267686020634E-2</v>
      </c>
      <c r="F111" s="204">
        <f t="shared" si="138"/>
        <v>4.8764687063016066E-2</v>
      </c>
      <c r="G111" s="204">
        <f t="shared" si="139"/>
        <v>7.8807977458503764E-3</v>
      </c>
      <c r="H111" s="204">
        <f t="shared" si="140"/>
        <v>8.9193862069966601E-2</v>
      </c>
      <c r="I111" s="204">
        <f t="shared" si="141"/>
        <v>1.8282340079057491E-2</v>
      </c>
      <c r="J111" s="204">
        <f t="shared" si="142"/>
        <v>7.1103331673951997E-2</v>
      </c>
      <c r="K111" s="204">
        <f t="shared" si="143"/>
        <v>2.4549963202248781E-2</v>
      </c>
      <c r="L111" s="204">
        <f t="shared" si="144"/>
        <v>-7.8855497703135158E-2</v>
      </c>
      <c r="M111" s="204">
        <f t="shared" si="145"/>
        <v>-0.25328611559515291</v>
      </c>
      <c r="N111" s="204">
        <f t="shared" si="146"/>
        <v>0.10601950389889758</v>
      </c>
      <c r="O111" s="204">
        <f t="shared" si="147"/>
        <v>7.9970251187416741E-2</v>
      </c>
      <c r="P111" s="204">
        <f t="shared" si="148"/>
        <v>-4.0071757856288359E-2</v>
      </c>
      <c r="Q111" s="204">
        <f t="shared" si="149"/>
        <v>-7.6409366858549932E-2</v>
      </c>
      <c r="R111" s="204">
        <f t="shared" si="150"/>
        <v>-4.7479295764328855E-3</v>
      </c>
      <c r="S111" s="204">
        <f t="shared" si="151"/>
        <v>0.15310904817215132</v>
      </c>
    </row>
    <row r="112" spans="1:19" ht="22.5" x14ac:dyDescent="0.25">
      <c r="A112" s="211" t="s">
        <v>16</v>
      </c>
      <c r="B112" s="140"/>
      <c r="C112" s="140"/>
      <c r="D112" s="204"/>
      <c r="E112" s="204">
        <f t="shared" ref="E112:E113" si="152">IF(D47=0,"",E47/D47-1)</f>
        <v>7.9812367093949454E-2</v>
      </c>
      <c r="F112" s="204">
        <f t="shared" ref="F112:F113" si="153">IF(E47=0,"",F47/E47-1)</f>
        <v>0.10969827147243572</v>
      </c>
      <c r="G112" s="204">
        <f t="shared" ref="G112:G113" si="154">IF(F47=0,"",G47/F47-1)</f>
        <v>-0.10556917999040139</v>
      </c>
      <c r="H112" s="204">
        <f t="shared" ref="H112:H113" si="155">IF(G47=0,"",H47/G47-1)</f>
        <v>-6.3882884788864835E-2</v>
      </c>
      <c r="I112" s="204">
        <f t="shared" ref="I112:I113" si="156">IF(H47=0,"",I47/H47-1)</f>
        <v>-0.10322252320295178</v>
      </c>
      <c r="J112" s="204">
        <f t="shared" ref="J112:J113" si="157">IF(I47=0,"",J47/I47-1)</f>
        <v>-5.5170843098870548E-2</v>
      </c>
      <c r="K112" s="204">
        <f t="shared" ref="K112:K113" si="158">IF(J47=0,"",K47/J47-1)</f>
        <v>8.7360072232522512E-2</v>
      </c>
      <c r="L112" s="204">
        <f t="shared" ref="L112:L113" si="159">IF(K47=0,"",L47/K47-1)</f>
        <v>-4.9766912102507943E-3</v>
      </c>
      <c r="M112" s="204">
        <f t="shared" ref="M112:M113" si="160">IF(L47=0,"",M47/L47-1)</f>
        <v>3.0704108875106328E-2</v>
      </c>
      <c r="N112" s="204">
        <f t="shared" ref="N112:N113" si="161">IF(M47=0,"",N47/M47-1)</f>
        <v>-4.1713338003502631E-2</v>
      </c>
      <c r="O112" s="204">
        <f t="shared" ref="O112:O113" si="162">IF(N47=0,"",O47/N47-1)</f>
        <v>-3.2642370913406715E-2</v>
      </c>
      <c r="P112" s="204">
        <f t="shared" ref="P112:P113" si="163">IF(O47=0,"",P47/O47-1)</f>
        <v>8.4344554541590178E-2</v>
      </c>
      <c r="Q112" s="204">
        <f t="shared" ref="Q112:Q113" si="164">IF(P47=0,"",Q47/P47-1)</f>
        <v>-0.4500481783247029</v>
      </c>
      <c r="R112" s="204">
        <f t="shared" ref="R112:R113" si="165">IF(Q47=0,"",R47/Q47-1)</f>
        <v>-6.2141641074889731E-2</v>
      </c>
      <c r="S112" s="204">
        <f t="shared" ref="S112:S113" si="166">IF(R47=0,"",S47/R47-1)</f>
        <v>0.18545294967313319</v>
      </c>
    </row>
    <row r="113" spans="1:19" ht="22.5" x14ac:dyDescent="0.25">
      <c r="A113" s="179" t="s">
        <v>6</v>
      </c>
      <c r="B113" s="140"/>
      <c r="C113" s="140"/>
      <c r="D113" s="204"/>
      <c r="E113" s="204">
        <f t="shared" si="152"/>
        <v>-1.8124176554710658E-2</v>
      </c>
      <c r="F113" s="204">
        <f t="shared" si="153"/>
        <v>-5.8663028876721257E-2</v>
      </c>
      <c r="G113" s="204">
        <f t="shared" si="154"/>
        <v>-0.10207598962655162</v>
      </c>
      <c r="H113" s="204">
        <f t="shared" si="155"/>
        <v>-2.8923576589295896E-3</v>
      </c>
      <c r="I113" s="204">
        <f t="shared" si="156"/>
        <v>-3.1326837305338029E-2</v>
      </c>
      <c r="J113" s="204">
        <f t="shared" si="157"/>
        <v>9.6101659529977956E-2</v>
      </c>
      <c r="K113" s="204">
        <f t="shared" si="158"/>
        <v>0.10692296801006407</v>
      </c>
      <c r="L113" s="204">
        <f t="shared" si="159"/>
        <v>-1.0611844197540687E-2</v>
      </c>
      <c r="M113" s="204">
        <f t="shared" si="160"/>
        <v>-4.1392764032635365E-2</v>
      </c>
      <c r="N113" s="204">
        <f t="shared" si="161"/>
        <v>-0.12639371226415086</v>
      </c>
      <c r="O113" s="204">
        <f t="shared" si="162"/>
        <v>6.1325155067472714E-2</v>
      </c>
      <c r="P113" s="204">
        <f t="shared" si="163"/>
        <v>-0.12468943992237969</v>
      </c>
      <c r="Q113" s="204">
        <f t="shared" si="164"/>
        <v>-3.4761726078465838E-2</v>
      </c>
      <c r="R113" s="204">
        <f t="shared" si="165"/>
        <v>-2.5183550199250337E-2</v>
      </c>
      <c r="S113" s="204">
        <f t="shared" si="166"/>
        <v>1.087252621105228E-2</v>
      </c>
    </row>
    <row r="114" spans="1:19" x14ac:dyDescent="0.25">
      <c r="A114" s="179" t="s">
        <v>5</v>
      </c>
      <c r="B114" s="140"/>
      <c r="C114" s="140"/>
      <c r="D114" s="204"/>
      <c r="E114" s="204">
        <f t="shared" ref="E114:E115" si="167">IF(D52=0,"",E52/D52-1)</f>
        <v>-2.0601076673920637E-3</v>
      </c>
      <c r="F114" s="204">
        <f t="shared" ref="F114:F115" si="168">IF(E52=0,"",F52/E52-1)</f>
        <v>-6.1511906349326351E-2</v>
      </c>
      <c r="G114" s="204">
        <f t="shared" ref="G114:G115" si="169">IF(F52=0,"",G52/F52-1)</f>
        <v>-7.663430422080586E-2</v>
      </c>
      <c r="H114" s="204">
        <f t="shared" ref="H114:H115" si="170">IF(G52=0,"",H52/G52-1)</f>
        <v>4.8386018838135758E-3</v>
      </c>
      <c r="I114" s="204">
        <f t="shared" ref="I114:I115" si="171">IF(H52=0,"",I52/H52-1)</f>
        <v>-1.5836550768512092E-3</v>
      </c>
      <c r="J114" s="204">
        <f t="shared" ref="J114:J115" si="172">IF(I52=0,"",J52/I52-1)</f>
        <v>-2.5382658909427591E-2</v>
      </c>
      <c r="K114" s="204">
        <f t="shared" ref="K114:K115" si="173">IF(J52=0,"",K52/J52-1)</f>
        <v>2.7255939307567978E-2</v>
      </c>
      <c r="L114" s="204">
        <f t="shared" ref="L114:L115" si="174">IF(K52=0,"",L52/K52-1)</f>
        <v>-5.8978284099471479E-2</v>
      </c>
      <c r="M114" s="204">
        <f t="shared" ref="M114:M115" si="175">IF(L52=0,"",M52/L52-1)</f>
        <v>-6.9170458033541271E-2</v>
      </c>
      <c r="N114" s="204">
        <f t="shared" ref="N114:N115" si="176">IF(M52=0,"",N52/M52-1)</f>
        <v>-7.3723774082871563E-2</v>
      </c>
      <c r="O114" s="204">
        <f t="shared" ref="O114:O115" si="177">IF(N52=0,"",O52/N52-1)</f>
        <v>-2.9567376165510306E-2</v>
      </c>
      <c r="P114" s="204">
        <f t="shared" ref="P114:P115" si="178">IF(O52=0,"",P52/O52-1)</f>
        <v>-9.0018118206890207E-2</v>
      </c>
      <c r="Q114" s="204">
        <f t="shared" ref="Q114:Q115" si="179">IF(P52=0,"",Q52/P52-1)</f>
        <v>-6.7291317160708242E-2</v>
      </c>
      <c r="R114" s="204">
        <f t="shared" ref="R114:R115" si="180">IF(Q52=0,"",R52/Q52-1)</f>
        <v>-2.0201297000586926E-2</v>
      </c>
      <c r="S114" s="204">
        <f t="shared" ref="S114:S115" si="181">IF(R52=0,"",S52/R52-1)</f>
        <v>-3.6790797646962026E-2</v>
      </c>
    </row>
    <row r="115" spans="1:19" x14ac:dyDescent="0.25">
      <c r="A115" s="211" t="s">
        <v>27</v>
      </c>
      <c r="B115" s="140"/>
      <c r="C115" s="140"/>
      <c r="D115" s="204"/>
      <c r="E115" s="204">
        <f t="shared" si="167"/>
        <v>5.7774368979127244E-2</v>
      </c>
      <c r="F115" s="204">
        <f t="shared" si="168"/>
        <v>-1.8312115714618216E-3</v>
      </c>
      <c r="G115" s="204">
        <f t="shared" si="169"/>
        <v>-4.0186113691274006E-2</v>
      </c>
      <c r="H115" s="204">
        <f t="shared" si="170"/>
        <v>2.3341031685639502E-2</v>
      </c>
      <c r="I115" s="204">
        <f t="shared" si="171"/>
        <v>-4.7120892304557294E-2</v>
      </c>
      <c r="J115" s="204">
        <f t="shared" si="172"/>
        <v>2.2759171985834215E-2</v>
      </c>
      <c r="K115" s="204">
        <f t="shared" si="173"/>
        <v>4.6122997698079704E-2</v>
      </c>
      <c r="L115" s="204">
        <f t="shared" si="174"/>
        <v>-8.0375538135968205E-2</v>
      </c>
      <c r="M115" s="204">
        <f t="shared" si="175"/>
        <v>-9.0490843351149208E-2</v>
      </c>
      <c r="N115" s="204">
        <f t="shared" si="176"/>
        <v>3.4213828425095905E-3</v>
      </c>
      <c r="O115" s="204">
        <f t="shared" si="177"/>
        <v>3.035161631590455E-3</v>
      </c>
      <c r="P115" s="204">
        <f t="shared" si="178"/>
        <v>-8.260516551025332E-2</v>
      </c>
      <c r="Q115" s="204">
        <f t="shared" si="179"/>
        <v>-4.4236896936324044E-2</v>
      </c>
      <c r="R115" s="204">
        <f t="shared" si="180"/>
        <v>7.2410757821979033E-2</v>
      </c>
      <c r="S115" s="204">
        <f t="shared" si="181"/>
        <v>-8.0091902926548997E-3</v>
      </c>
    </row>
    <row r="116" spans="1:19" ht="22.5" x14ac:dyDescent="0.25">
      <c r="A116" s="211" t="s">
        <v>21</v>
      </c>
      <c r="B116" s="140"/>
      <c r="C116" s="140"/>
      <c r="D116" s="204"/>
      <c r="E116" s="204">
        <f t="shared" ref="E116:E122" si="182">IF(D56=0,"",E56/D56-1)</f>
        <v>-3.4946405248490353E-2</v>
      </c>
      <c r="F116" s="204">
        <f t="shared" ref="F116:F122" si="183">IF(E56=0,"",F56/E56-1)</f>
        <v>-9.7465223233715315E-2</v>
      </c>
      <c r="G116" s="204">
        <f t="shared" ref="G116:G122" si="184">IF(F56=0,"",G56/F56-1)</f>
        <v>-0.10091835349351574</v>
      </c>
      <c r="H116" s="204">
        <f t="shared" ref="H116:H122" si="185">IF(G56=0,"",H56/G56-1)</f>
        <v>-8.3215770597387939E-3</v>
      </c>
      <c r="I116" s="204">
        <f t="shared" ref="I116:I122" si="186">IF(H56=0,"",I56/H56-1)</f>
        <v>3.1839637567891765E-2</v>
      </c>
      <c r="J116" s="204">
        <f t="shared" ref="J116:J122" si="187">IF(I56=0,"",J56/I56-1)</f>
        <v>-5.8013686787452889E-2</v>
      </c>
      <c r="K116" s="204">
        <f t="shared" ref="K116:K122" si="188">IF(J56=0,"",K56/J56-1)</f>
        <v>1.3371091141390234E-2</v>
      </c>
      <c r="L116" s="204">
        <f t="shared" ref="L116:L122" si="189">IF(K56=0,"",L56/K56-1)</f>
        <v>-4.2722451321222099E-2</v>
      </c>
      <c r="M116" s="204">
        <f t="shared" ref="M116:M122" si="190">IF(L56=0,"",M56/L56-1)</f>
        <v>-5.3610125599435676E-2</v>
      </c>
      <c r="N116" s="204">
        <f t="shared" ref="N116:N122" si="191">IF(M56=0,"",N56/M56-1)</f>
        <v>-0.12783277054333186</v>
      </c>
      <c r="O116" s="204">
        <f t="shared" ref="O116:O122" si="192">IF(N56=0,"",O56/N56-1)</f>
        <v>-5.5875859168278086E-2</v>
      </c>
      <c r="P116" s="204">
        <f t="shared" ref="P116:P122" si="193">IF(O56=0,"",P56/O56-1)</f>
        <v>-9.6373222518709611E-2</v>
      </c>
      <c r="Q116" s="204">
        <f t="shared" ref="Q116:Q122" si="194">IF(P56=0,"",Q56/P56-1)</f>
        <v>-8.7356949848637178E-2</v>
      </c>
      <c r="R116" s="204">
        <f t="shared" ref="R116:R122" si="195">IF(Q56=0,"",R56/Q56-1)</f>
        <v>-0.10461549193507469</v>
      </c>
      <c r="S116" s="204">
        <f t="shared" ref="S116:S122" si="196">IF(R56=0,"",S56/R56-1)</f>
        <v>-6.8211406248655515E-2</v>
      </c>
    </row>
    <row r="117" spans="1:19" ht="22.5" x14ac:dyDescent="0.25">
      <c r="A117" s="179" t="s">
        <v>4</v>
      </c>
      <c r="B117" s="140"/>
      <c r="C117" s="140"/>
      <c r="D117" s="204"/>
      <c r="E117" s="204">
        <f t="shared" si="182"/>
        <v>1.1595925160859499E-2</v>
      </c>
      <c r="F117" s="204">
        <f t="shared" si="183"/>
        <v>1.7240304349828151E-3</v>
      </c>
      <c r="G117" s="204">
        <f t="shared" si="184"/>
        <v>-4.0683915403203486E-3</v>
      </c>
      <c r="H117" s="204">
        <f t="shared" si="185"/>
        <v>3.4375026843025402E-3</v>
      </c>
      <c r="I117" s="204">
        <f t="shared" si="186"/>
        <v>7.8227083574582412E-3</v>
      </c>
      <c r="J117" s="204">
        <f t="shared" si="187"/>
        <v>-0.10349037867414557</v>
      </c>
      <c r="K117" s="204">
        <f t="shared" si="188"/>
        <v>1.6690788581580351E-2</v>
      </c>
      <c r="L117" s="204">
        <f t="shared" si="189"/>
        <v>-6.3742876258443215E-2</v>
      </c>
      <c r="M117" s="204">
        <f t="shared" si="190"/>
        <v>4.2894663843594083E-2</v>
      </c>
      <c r="N117" s="204">
        <f t="shared" si="191"/>
        <v>-2.1362403120713358E-2</v>
      </c>
      <c r="O117" s="204">
        <f t="shared" si="192"/>
        <v>2.8418019928909022E-2</v>
      </c>
      <c r="P117" s="204">
        <f t="shared" si="193"/>
        <v>6.6280326711393389E-2</v>
      </c>
      <c r="Q117" s="204">
        <f t="shared" si="194"/>
        <v>2.2024881660801965E-2</v>
      </c>
      <c r="R117" s="204">
        <f t="shared" si="195"/>
        <v>4.9518695592279505E-2</v>
      </c>
      <c r="S117" s="204">
        <f t="shared" si="196"/>
        <v>1.1732668949834046E-2</v>
      </c>
    </row>
    <row r="118" spans="1:19" x14ac:dyDescent="0.25">
      <c r="A118" s="179" t="s">
        <v>3</v>
      </c>
      <c r="B118" s="140"/>
      <c r="C118" s="140"/>
      <c r="D118" s="204"/>
      <c r="E118" s="204">
        <f t="shared" si="182"/>
        <v>9.7027538610771957E-2</v>
      </c>
      <c r="F118" s="204">
        <f t="shared" si="183"/>
        <v>-3.3216206181020169E-2</v>
      </c>
      <c r="G118" s="204">
        <f t="shared" si="184"/>
        <v>-1.8455946966846715E-2</v>
      </c>
      <c r="H118" s="204">
        <f t="shared" si="185"/>
        <v>4.841043877765161E-2</v>
      </c>
      <c r="I118" s="204">
        <f t="shared" si="186"/>
        <v>-4.8287717585779988E-2</v>
      </c>
      <c r="J118" s="204">
        <f t="shared" si="187"/>
        <v>-1.5602794930359987E-2</v>
      </c>
      <c r="K118" s="204">
        <f t="shared" si="188"/>
        <v>0.15748388661411283</v>
      </c>
      <c r="L118" s="204">
        <f t="shared" si="189"/>
        <v>3.431949802782075E-2</v>
      </c>
      <c r="M118" s="204">
        <f t="shared" si="190"/>
        <v>-0.31984563206190353</v>
      </c>
      <c r="N118" s="204">
        <f t="shared" si="191"/>
        <v>0.17335542130365655</v>
      </c>
      <c r="O118" s="204">
        <f t="shared" si="192"/>
        <v>1.1328164788309225E-2</v>
      </c>
      <c r="P118" s="204">
        <f t="shared" si="193"/>
        <v>-0.1077873497969275</v>
      </c>
      <c r="Q118" s="204">
        <f t="shared" si="194"/>
        <v>4.7906989068559502E-2</v>
      </c>
      <c r="R118" s="204">
        <f t="shared" si="195"/>
        <v>4.0240164457723049E-2</v>
      </c>
      <c r="S118" s="204">
        <f t="shared" si="196"/>
        <v>0.14503934720396505</v>
      </c>
    </row>
    <row r="119" spans="1:19" x14ac:dyDescent="0.25">
      <c r="A119" s="179" t="s">
        <v>2</v>
      </c>
      <c r="B119" s="140"/>
      <c r="C119" s="140"/>
      <c r="D119" s="204"/>
      <c r="E119" s="204">
        <f t="shared" si="182"/>
        <v>-6.9583902040525003E-2</v>
      </c>
      <c r="F119" s="204">
        <f t="shared" si="183"/>
        <v>-0.12745271949839099</v>
      </c>
      <c r="G119" s="204">
        <f t="shared" si="184"/>
        <v>-4.2462144277241487E-2</v>
      </c>
      <c r="H119" s="204">
        <f t="shared" si="185"/>
        <v>5.2795611948727839E-2</v>
      </c>
      <c r="I119" s="204">
        <f t="shared" si="186"/>
        <v>6.8432802578732632E-2</v>
      </c>
      <c r="J119" s="204">
        <f t="shared" si="187"/>
        <v>6.2678602971417252E-2</v>
      </c>
      <c r="K119" s="204">
        <f t="shared" si="188"/>
        <v>5.2562800535550736E-2</v>
      </c>
      <c r="L119" s="204">
        <f t="shared" si="189"/>
        <v>-3.454756450176355E-2</v>
      </c>
      <c r="M119" s="204">
        <f t="shared" si="190"/>
        <v>-0.13025988372032227</v>
      </c>
      <c r="N119" s="204">
        <f t="shared" si="191"/>
        <v>9.7653434751734158E-2</v>
      </c>
      <c r="O119" s="204">
        <f t="shared" si="192"/>
        <v>6.2627265301375301E-2</v>
      </c>
      <c r="P119" s="204">
        <f t="shared" si="193"/>
        <v>-7.183581079405843E-2</v>
      </c>
      <c r="Q119" s="204">
        <f t="shared" si="194"/>
        <v>-7.5013034205054785E-3</v>
      </c>
      <c r="R119" s="204">
        <f t="shared" si="195"/>
        <v>4.7220948434629095E-2</v>
      </c>
      <c r="S119" s="204">
        <f t="shared" si="196"/>
        <v>2.9222993299840239E-2</v>
      </c>
    </row>
    <row r="120" spans="1:19" x14ac:dyDescent="0.25">
      <c r="A120" s="179" t="s">
        <v>1</v>
      </c>
      <c r="B120" s="140"/>
      <c r="C120" s="140"/>
      <c r="D120" s="204"/>
      <c r="E120" s="204">
        <f t="shared" si="182"/>
        <v>-7.8847586990095198E-2</v>
      </c>
      <c r="F120" s="204">
        <f t="shared" si="183"/>
        <v>-4.4818458393440341E-2</v>
      </c>
      <c r="G120" s="204">
        <f t="shared" si="184"/>
        <v>-3.9873905829322154E-2</v>
      </c>
      <c r="H120" s="204">
        <f t="shared" si="185"/>
        <v>-0.13552032501236488</v>
      </c>
      <c r="I120" s="204">
        <f t="shared" si="186"/>
        <v>-7.1543857880308481E-3</v>
      </c>
      <c r="J120" s="204">
        <f t="shared" si="187"/>
        <v>-4.2911071130278255E-3</v>
      </c>
      <c r="K120" s="204">
        <f t="shared" si="188"/>
        <v>6.2840959243192884E-2</v>
      </c>
      <c r="L120" s="204">
        <f t="shared" si="189"/>
        <v>-4.5389410660162999E-2</v>
      </c>
      <c r="M120" s="204">
        <f t="shared" si="190"/>
        <v>-0.10423998016224656</v>
      </c>
      <c r="N120" s="204">
        <f t="shared" si="191"/>
        <v>2.0643097609561734E-2</v>
      </c>
      <c r="O120" s="204">
        <f t="shared" si="192"/>
        <v>8.8233929628777297E-2</v>
      </c>
      <c r="P120" s="204">
        <f t="shared" si="193"/>
        <v>-5.6933845194737098E-2</v>
      </c>
      <c r="Q120" s="204">
        <f t="shared" si="194"/>
        <v>7.2646976097063831E-3</v>
      </c>
      <c r="R120" s="204">
        <f t="shared" si="195"/>
        <v>1.091981188589175E-2</v>
      </c>
      <c r="S120" s="204">
        <f t="shared" si="196"/>
        <v>-2.1303912608260367E-3</v>
      </c>
    </row>
    <row r="121" spans="1:19" x14ac:dyDescent="0.25">
      <c r="A121" s="179" t="s">
        <v>0</v>
      </c>
      <c r="B121" s="140"/>
      <c r="C121" s="140"/>
      <c r="D121" s="204"/>
      <c r="E121" s="204">
        <f t="shared" si="182"/>
        <v>8.7332767986336934E-2</v>
      </c>
      <c r="F121" s="204">
        <f t="shared" si="183"/>
        <v>-0.18016782863199265</v>
      </c>
      <c r="G121" s="204">
        <f t="shared" si="184"/>
        <v>5.0529830164029788E-2</v>
      </c>
      <c r="H121" s="204">
        <f t="shared" si="185"/>
        <v>-7.9303101093762818E-3</v>
      </c>
      <c r="I121" s="204">
        <f t="shared" si="186"/>
        <v>-2.7659039510022132E-2</v>
      </c>
      <c r="J121" s="204">
        <f t="shared" si="187"/>
        <v>-1.6209565380792657E-2</v>
      </c>
      <c r="K121" s="204">
        <f t="shared" si="188"/>
        <v>4.8449135124398968E-2</v>
      </c>
      <c r="L121" s="204">
        <f t="shared" si="189"/>
        <v>3.858204121101183E-2</v>
      </c>
      <c r="M121" s="204">
        <f t="shared" si="190"/>
        <v>-0.1148480232523974</v>
      </c>
      <c r="N121" s="204">
        <f t="shared" si="191"/>
        <v>-0.12990287712287718</v>
      </c>
      <c r="O121" s="204">
        <f t="shared" si="192"/>
        <v>7.2078159095670502E-2</v>
      </c>
      <c r="P121" s="204">
        <f t="shared" si="193"/>
        <v>-9.7517330078085496E-2</v>
      </c>
      <c r="Q121" s="204">
        <f t="shared" si="194"/>
        <v>-0.11823135416167851</v>
      </c>
      <c r="R121" s="204">
        <f t="shared" si="195"/>
        <v>7.1728205043234627E-2</v>
      </c>
      <c r="S121" s="204">
        <f t="shared" si="196"/>
        <v>0.11377284714678138</v>
      </c>
    </row>
    <row r="122" spans="1:19" x14ac:dyDescent="0.25">
      <c r="A122" s="212" t="s">
        <v>248</v>
      </c>
      <c r="B122" s="143"/>
      <c r="C122" s="143"/>
      <c r="D122" s="208"/>
      <c r="E122" s="208">
        <f t="shared" si="182"/>
        <v>-1.3822189294415144E-2</v>
      </c>
      <c r="F122" s="208">
        <f t="shared" si="183"/>
        <v>-1.6457783964082706E-2</v>
      </c>
      <c r="G122" s="208">
        <f t="shared" si="184"/>
        <v>-1.9453021105560131E-2</v>
      </c>
      <c r="H122" s="208">
        <f t="shared" si="185"/>
        <v>-1.8216614896791938E-2</v>
      </c>
      <c r="I122" s="208">
        <f t="shared" si="186"/>
        <v>5.2833893518322572E-3</v>
      </c>
      <c r="J122" s="208">
        <f t="shared" si="187"/>
        <v>4.6205333467330689E-4</v>
      </c>
      <c r="K122" s="208">
        <f t="shared" si="188"/>
        <v>1.5642534259677987E-2</v>
      </c>
      <c r="L122" s="208">
        <f t="shared" si="189"/>
        <v>-5.0557428126302151E-3</v>
      </c>
      <c r="M122" s="208">
        <f t="shared" si="190"/>
        <v>-3.6318309588107556E-2</v>
      </c>
      <c r="N122" s="208">
        <f t="shared" si="191"/>
        <v>-3.5565277777777848E-2</v>
      </c>
      <c r="O122" s="208">
        <f t="shared" si="192"/>
        <v>3.1740956238337503E-3</v>
      </c>
      <c r="P122" s="208">
        <f t="shared" si="193"/>
        <v>-1.0168196657213135E-2</v>
      </c>
      <c r="Q122" s="208">
        <f t="shared" si="194"/>
        <v>-2.6079773410647489E-2</v>
      </c>
      <c r="R122" s="208">
        <f t="shared" si="195"/>
        <v>3.896329319080305E-2</v>
      </c>
      <c r="S122" s="208">
        <f t="shared" si="196"/>
        <v>-2.820603599150151E-3</v>
      </c>
    </row>
  </sheetData>
  <pageMargins left="0.75" right="0.75" top="1" bottom="1" header="0.5" footer="0.5"/>
  <pageSetup paperSize="9" scale="68" fitToHeight="0" orientation="landscape" horizontalDpi="1200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W230"/>
  <sheetViews>
    <sheetView showGridLines="0" zoomScale="110" zoomScaleNormal="110" workbookViewId="0">
      <pane ySplit="1" topLeftCell="A2" activePane="bottomLeft" state="frozen"/>
      <selection pane="bottomLeft" activeCell="A2" sqref="A2"/>
    </sheetView>
  </sheetViews>
  <sheetFormatPr defaultRowHeight="11.25" x14ac:dyDescent="0.25"/>
  <cols>
    <col min="1" max="1" width="33.7109375" style="8" customWidth="1"/>
    <col min="2" max="2" width="14.85546875" style="8" bestFit="1" customWidth="1"/>
    <col min="3" max="3" width="92.42578125" style="138" bestFit="1" customWidth="1"/>
    <col min="4" max="4" width="38.28515625" style="8" bestFit="1" customWidth="1"/>
    <col min="5" max="16384" width="9.140625" style="8"/>
  </cols>
  <sheetData>
    <row r="1" spans="1:23" x14ac:dyDescent="0.25">
      <c r="A1" s="26" t="s">
        <v>263</v>
      </c>
      <c r="B1" s="27" t="s">
        <v>149</v>
      </c>
      <c r="C1" s="26" t="s">
        <v>150</v>
      </c>
      <c r="D1" s="26" t="s">
        <v>151</v>
      </c>
    </row>
    <row r="2" spans="1:23" x14ac:dyDescent="0.25">
      <c r="A2" s="28" t="s">
        <v>152</v>
      </c>
      <c r="B2" s="29" t="s">
        <v>37</v>
      </c>
      <c r="C2" s="30" t="s">
        <v>38</v>
      </c>
      <c r="D2" s="31" t="s">
        <v>153</v>
      </c>
    </row>
    <row r="3" spans="1:23" x14ac:dyDescent="0.25">
      <c r="A3" s="32" t="s">
        <v>154</v>
      </c>
      <c r="B3" s="33" t="s">
        <v>39</v>
      </c>
      <c r="C3" s="34" t="s">
        <v>40</v>
      </c>
      <c r="D3" s="35" t="s">
        <v>153</v>
      </c>
    </row>
    <row r="4" spans="1:23" ht="11.25" customHeight="1" x14ac:dyDescent="0.25">
      <c r="A4" s="36" t="s">
        <v>155</v>
      </c>
      <c r="B4" s="37" t="s">
        <v>41</v>
      </c>
      <c r="C4" s="38" t="s">
        <v>156</v>
      </c>
      <c r="D4" s="39" t="s">
        <v>153</v>
      </c>
    </row>
    <row r="5" spans="1:23" ht="11.25" customHeight="1" x14ac:dyDescent="0.25">
      <c r="A5" s="40" t="s">
        <v>46</v>
      </c>
      <c r="B5" s="41" t="s">
        <v>45</v>
      </c>
      <c r="C5" s="42"/>
      <c r="D5" s="43"/>
    </row>
    <row r="6" spans="1:23" ht="11.25" customHeight="1" x14ac:dyDescent="0.25">
      <c r="A6" s="44"/>
      <c r="B6" s="45" t="s">
        <v>45</v>
      </c>
      <c r="C6" s="46" t="s">
        <v>46</v>
      </c>
      <c r="D6" s="39" t="s">
        <v>157</v>
      </c>
    </row>
    <row r="7" spans="1:23" ht="11.25" customHeight="1" x14ac:dyDescent="0.25">
      <c r="A7" s="40" t="s">
        <v>69</v>
      </c>
      <c r="B7" s="41" t="s">
        <v>68</v>
      </c>
      <c r="C7" s="42"/>
      <c r="D7" s="43"/>
    </row>
    <row r="8" spans="1:23" ht="11.25" customHeight="1" x14ac:dyDescent="0.25">
      <c r="A8" s="44"/>
      <c r="B8" s="45" t="s">
        <v>68</v>
      </c>
      <c r="C8" s="46" t="s">
        <v>69</v>
      </c>
      <c r="D8" s="39" t="s">
        <v>158</v>
      </c>
    </row>
    <row r="9" spans="1:23" ht="11.25" customHeight="1" x14ac:dyDescent="0.25">
      <c r="A9" s="47" t="s">
        <v>159</v>
      </c>
      <c r="B9" s="48" t="s">
        <v>160</v>
      </c>
      <c r="C9" s="49"/>
    </row>
    <row r="10" spans="1:23" x14ac:dyDescent="0.25">
      <c r="A10" s="50" t="s">
        <v>161</v>
      </c>
      <c r="B10" s="51" t="s">
        <v>162</v>
      </c>
      <c r="C10" s="52"/>
      <c r="D10" s="52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W10" s="53"/>
    </row>
    <row r="11" spans="1:23" x14ac:dyDescent="0.25">
      <c r="A11" s="54"/>
      <c r="B11" s="55" t="s">
        <v>78</v>
      </c>
      <c r="C11" s="56" t="s">
        <v>79</v>
      </c>
      <c r="D11" s="57" t="s">
        <v>158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53"/>
      <c r="Q11" s="53"/>
      <c r="R11" s="53"/>
      <c r="S11" s="53"/>
      <c r="T11" s="53"/>
      <c r="U11" s="53"/>
      <c r="W11" s="53"/>
    </row>
    <row r="12" spans="1:23" x14ac:dyDescent="0.25">
      <c r="A12" s="58"/>
      <c r="B12" s="59" t="s">
        <v>80</v>
      </c>
      <c r="C12" s="60" t="s">
        <v>81</v>
      </c>
      <c r="D12" s="61" t="s">
        <v>158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W12" s="53"/>
    </row>
    <row r="13" spans="1:23" x14ac:dyDescent="0.25">
      <c r="A13" s="58"/>
      <c r="B13" s="59" t="s">
        <v>86</v>
      </c>
      <c r="C13" s="60" t="s">
        <v>87</v>
      </c>
      <c r="D13" s="61" t="s">
        <v>158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53"/>
      <c r="Q13" s="53"/>
      <c r="R13" s="53"/>
      <c r="S13" s="53"/>
      <c r="T13" s="53"/>
      <c r="U13" s="53"/>
      <c r="W13" s="53"/>
    </row>
    <row r="14" spans="1:23" x14ac:dyDescent="0.25">
      <c r="A14" s="58"/>
      <c r="B14" s="59" t="s">
        <v>88</v>
      </c>
      <c r="C14" s="60" t="s">
        <v>89</v>
      </c>
      <c r="D14" s="61" t="s">
        <v>158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53"/>
      <c r="T14" s="53"/>
      <c r="U14" s="53"/>
      <c r="W14" s="53"/>
    </row>
    <row r="15" spans="1:23" x14ac:dyDescent="0.25">
      <c r="A15" s="58"/>
      <c r="B15" s="59" t="s">
        <v>90</v>
      </c>
      <c r="C15" s="60" t="s">
        <v>91</v>
      </c>
      <c r="D15" s="61" t="s">
        <v>158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3"/>
      <c r="T15" s="53"/>
      <c r="U15" s="53"/>
      <c r="W15" s="53"/>
    </row>
    <row r="16" spans="1:23" ht="11.25" customHeight="1" x14ac:dyDescent="0.25">
      <c r="A16" s="62"/>
      <c r="B16" s="63" t="s">
        <v>92</v>
      </c>
      <c r="C16" s="64" t="s">
        <v>93</v>
      </c>
      <c r="D16" s="65" t="s">
        <v>158</v>
      </c>
    </row>
    <row r="17" spans="1:4" ht="11.25" customHeight="1" x14ac:dyDescent="0.25">
      <c r="A17" s="50" t="s">
        <v>163</v>
      </c>
      <c r="B17" s="51" t="s">
        <v>164</v>
      </c>
      <c r="C17" s="52"/>
      <c r="D17" s="66"/>
    </row>
    <row r="18" spans="1:4" ht="11.25" customHeight="1" x14ac:dyDescent="0.25">
      <c r="A18" s="54"/>
      <c r="B18" s="55" t="s">
        <v>53</v>
      </c>
      <c r="C18" s="56" t="s">
        <v>54</v>
      </c>
      <c r="D18" s="57" t="s">
        <v>158</v>
      </c>
    </row>
    <row r="19" spans="1:4" ht="11.25" customHeight="1" x14ac:dyDescent="0.25">
      <c r="A19" s="58"/>
      <c r="B19" s="59" t="s">
        <v>55</v>
      </c>
      <c r="C19" s="60" t="s">
        <v>56</v>
      </c>
      <c r="D19" s="67" t="s">
        <v>158</v>
      </c>
    </row>
    <row r="20" spans="1:4" ht="11.25" customHeight="1" x14ac:dyDescent="0.25">
      <c r="A20" s="58"/>
      <c r="B20" s="59" t="s">
        <v>57</v>
      </c>
      <c r="C20" s="60" t="s">
        <v>58</v>
      </c>
      <c r="D20" s="67" t="s">
        <v>158</v>
      </c>
    </row>
    <row r="21" spans="1:4" ht="11.25" customHeight="1" x14ac:dyDescent="0.25">
      <c r="A21" s="58"/>
      <c r="B21" s="59" t="s">
        <v>82</v>
      </c>
      <c r="C21" s="60" t="s">
        <v>83</v>
      </c>
      <c r="D21" s="67" t="s">
        <v>158</v>
      </c>
    </row>
    <row r="22" spans="1:4" ht="11.25" customHeight="1" x14ac:dyDescent="0.25">
      <c r="A22" s="58"/>
      <c r="B22" s="59" t="s">
        <v>84</v>
      </c>
      <c r="C22" s="60" t="s">
        <v>85</v>
      </c>
      <c r="D22" s="67" t="s">
        <v>158</v>
      </c>
    </row>
    <row r="23" spans="1:4" ht="11.25" customHeight="1" x14ac:dyDescent="0.25">
      <c r="A23" s="58"/>
      <c r="B23" s="59" t="s">
        <v>94</v>
      </c>
      <c r="C23" s="60" t="s">
        <v>95</v>
      </c>
      <c r="D23" s="67" t="s">
        <v>158</v>
      </c>
    </row>
    <row r="24" spans="1:4" ht="11.25" customHeight="1" x14ac:dyDescent="0.25">
      <c r="A24" s="58"/>
      <c r="B24" s="59" t="s">
        <v>96</v>
      </c>
      <c r="C24" s="60" t="s">
        <v>97</v>
      </c>
      <c r="D24" s="67" t="s">
        <v>158</v>
      </c>
    </row>
    <row r="25" spans="1:4" ht="11.25" customHeight="1" x14ac:dyDescent="0.25">
      <c r="A25" s="62"/>
      <c r="B25" s="63" t="s">
        <v>98</v>
      </c>
      <c r="C25" s="64" t="s">
        <v>99</v>
      </c>
      <c r="D25" s="65" t="s">
        <v>158</v>
      </c>
    </row>
    <row r="26" spans="1:4" ht="11.25" customHeight="1" x14ac:dyDescent="0.25">
      <c r="A26" s="68" t="s">
        <v>165</v>
      </c>
      <c r="B26" s="69" t="s">
        <v>166</v>
      </c>
      <c r="C26" s="70"/>
      <c r="D26" s="66"/>
    </row>
    <row r="27" spans="1:4" ht="11.25" customHeight="1" x14ac:dyDescent="0.25">
      <c r="A27" s="54"/>
      <c r="B27" s="55" t="s">
        <v>147</v>
      </c>
      <c r="C27" s="56" t="s">
        <v>148</v>
      </c>
      <c r="D27" s="57" t="s">
        <v>158</v>
      </c>
    </row>
    <row r="28" spans="1:4" ht="11.25" customHeight="1" x14ac:dyDescent="0.25">
      <c r="A28" s="58"/>
      <c r="B28" s="59" t="s">
        <v>74</v>
      </c>
      <c r="C28" s="60" t="s">
        <v>75</v>
      </c>
      <c r="D28" s="67" t="s">
        <v>158</v>
      </c>
    </row>
    <row r="29" spans="1:4" ht="11.25" customHeight="1" x14ac:dyDescent="0.25">
      <c r="A29" s="58"/>
      <c r="B29" s="59" t="s">
        <v>76</v>
      </c>
      <c r="C29" s="60" t="s">
        <v>77</v>
      </c>
      <c r="D29" s="67" t="s">
        <v>158</v>
      </c>
    </row>
    <row r="30" spans="1:4" ht="11.25" customHeight="1" x14ac:dyDescent="0.25">
      <c r="A30" s="40" t="s">
        <v>167</v>
      </c>
      <c r="B30" s="71" t="s">
        <v>168</v>
      </c>
      <c r="C30" s="72"/>
      <c r="D30" s="43"/>
    </row>
    <row r="31" spans="1:4" ht="11.25" customHeight="1" x14ac:dyDescent="0.25">
      <c r="A31" s="73"/>
      <c r="B31" s="74" t="s">
        <v>107</v>
      </c>
      <c r="C31" s="75" t="s">
        <v>108</v>
      </c>
      <c r="D31" s="35" t="s">
        <v>169</v>
      </c>
    </row>
    <row r="32" spans="1:4" ht="11.25" customHeight="1" x14ac:dyDescent="0.25">
      <c r="A32" s="76"/>
      <c r="B32" s="45" t="s">
        <v>72</v>
      </c>
      <c r="C32" s="77" t="s">
        <v>73</v>
      </c>
      <c r="D32" s="39" t="s">
        <v>158</v>
      </c>
    </row>
    <row r="33" spans="1:4" ht="11.25" customHeight="1" x14ac:dyDescent="0.25">
      <c r="A33" s="40" t="s">
        <v>50</v>
      </c>
      <c r="B33" s="41" t="s">
        <v>49</v>
      </c>
      <c r="C33" s="42"/>
      <c r="D33" s="43"/>
    </row>
    <row r="34" spans="1:4" ht="11.25" customHeight="1" x14ac:dyDescent="0.25">
      <c r="A34" s="78"/>
      <c r="B34" s="45" t="s">
        <v>49</v>
      </c>
      <c r="C34" s="46" t="s">
        <v>50</v>
      </c>
      <c r="D34" s="39" t="s">
        <v>157</v>
      </c>
    </row>
    <row r="35" spans="1:4" ht="11.25" customHeight="1" x14ac:dyDescent="0.25">
      <c r="A35" s="40" t="s">
        <v>71</v>
      </c>
      <c r="B35" s="79" t="s">
        <v>170</v>
      </c>
      <c r="C35" s="42"/>
      <c r="D35" s="80"/>
    </row>
    <row r="36" spans="1:4" ht="11.25" customHeight="1" x14ac:dyDescent="0.25">
      <c r="A36" s="81" t="s">
        <v>171</v>
      </c>
      <c r="B36" s="82" t="s">
        <v>137</v>
      </c>
      <c r="C36" s="83"/>
      <c r="D36" s="84"/>
    </row>
    <row r="37" spans="1:4" ht="11.25" customHeight="1" x14ac:dyDescent="0.25">
      <c r="A37" s="58"/>
      <c r="B37" s="59" t="s">
        <v>137</v>
      </c>
      <c r="C37" s="60" t="s">
        <v>138</v>
      </c>
      <c r="D37" s="61" t="s">
        <v>169</v>
      </c>
    </row>
    <row r="38" spans="1:4" ht="11.25" customHeight="1" x14ac:dyDescent="0.25">
      <c r="A38" s="85" t="s">
        <v>8</v>
      </c>
      <c r="B38" s="86"/>
      <c r="C38" s="87"/>
      <c r="D38" s="88"/>
    </row>
    <row r="39" spans="1:4" ht="11.25" customHeight="1" x14ac:dyDescent="0.25">
      <c r="A39" s="89"/>
      <c r="B39" s="90" t="s">
        <v>172</v>
      </c>
      <c r="C39" s="91" t="s">
        <v>173</v>
      </c>
      <c r="D39" s="92" t="s">
        <v>174</v>
      </c>
    </row>
    <row r="40" spans="1:4" ht="11.25" customHeight="1" x14ac:dyDescent="0.25">
      <c r="A40" s="89"/>
      <c r="B40" s="90" t="s">
        <v>175</v>
      </c>
      <c r="C40" s="91" t="s">
        <v>176</v>
      </c>
      <c r="D40" s="92" t="s">
        <v>174</v>
      </c>
    </row>
    <row r="41" spans="1:4" ht="11.25" customHeight="1" x14ac:dyDescent="0.25">
      <c r="A41" s="89"/>
      <c r="B41" s="90" t="s">
        <v>177</v>
      </c>
      <c r="C41" s="91" t="s">
        <v>178</v>
      </c>
      <c r="D41" s="92" t="s">
        <v>174</v>
      </c>
    </row>
    <row r="42" spans="1:4" ht="11.25" customHeight="1" x14ac:dyDescent="0.25">
      <c r="A42" s="89"/>
      <c r="B42" s="90" t="s">
        <v>179</v>
      </c>
      <c r="C42" s="91" t="s">
        <v>180</v>
      </c>
      <c r="D42" s="92" t="s">
        <v>174</v>
      </c>
    </row>
    <row r="43" spans="1:4" ht="11.25" customHeight="1" x14ac:dyDescent="0.25">
      <c r="A43" s="93"/>
      <c r="B43" s="94" t="s">
        <v>181</v>
      </c>
      <c r="C43" s="95" t="s">
        <v>182</v>
      </c>
      <c r="D43" s="96" t="s">
        <v>174</v>
      </c>
    </row>
    <row r="44" spans="1:4" ht="11.25" customHeight="1" x14ac:dyDescent="0.25">
      <c r="A44" s="85" t="s">
        <v>183</v>
      </c>
      <c r="B44" s="86"/>
      <c r="C44" s="87"/>
      <c r="D44" s="88"/>
    </row>
    <row r="45" spans="1:4" ht="11.25" customHeight="1" x14ac:dyDescent="0.25">
      <c r="A45" s="97" t="s">
        <v>19</v>
      </c>
      <c r="B45" s="98"/>
      <c r="C45" s="99"/>
      <c r="D45" s="100"/>
    </row>
    <row r="46" spans="1:4" x14ac:dyDescent="0.25">
      <c r="A46" s="97" t="s">
        <v>24</v>
      </c>
      <c r="B46" s="100"/>
      <c r="C46" s="100"/>
      <c r="D46" s="100"/>
    </row>
    <row r="47" spans="1:4" x14ac:dyDescent="0.25">
      <c r="A47" s="101" t="s">
        <v>18</v>
      </c>
      <c r="B47" s="102"/>
      <c r="C47" s="102"/>
      <c r="D47" s="102"/>
    </row>
    <row r="48" spans="1:4" x14ac:dyDescent="0.25">
      <c r="A48" s="89"/>
      <c r="B48" s="90" t="s">
        <v>184</v>
      </c>
      <c r="C48" s="91" t="s">
        <v>24</v>
      </c>
      <c r="D48" s="92" t="s">
        <v>174</v>
      </c>
    </row>
    <row r="49" spans="1:4" x14ac:dyDescent="0.25">
      <c r="A49" s="89"/>
      <c r="B49" s="90" t="s">
        <v>185</v>
      </c>
      <c r="C49" s="91" t="s">
        <v>186</v>
      </c>
      <c r="D49" s="92" t="s">
        <v>174</v>
      </c>
    </row>
    <row r="50" spans="1:4" x14ac:dyDescent="0.25">
      <c r="A50" s="89"/>
      <c r="B50" s="90" t="s">
        <v>187</v>
      </c>
      <c r="C50" s="91" t="s">
        <v>188</v>
      </c>
      <c r="D50" s="92" t="s">
        <v>174</v>
      </c>
    </row>
    <row r="51" spans="1:4" x14ac:dyDescent="0.25">
      <c r="A51" s="89"/>
      <c r="B51" s="90" t="s">
        <v>189</v>
      </c>
      <c r="C51" s="91" t="s">
        <v>190</v>
      </c>
      <c r="D51" s="92" t="s">
        <v>174</v>
      </c>
    </row>
    <row r="52" spans="1:4" x14ac:dyDescent="0.25">
      <c r="A52" s="89"/>
      <c r="B52" s="90" t="s">
        <v>191</v>
      </c>
      <c r="C52" s="91" t="s">
        <v>192</v>
      </c>
      <c r="D52" s="92" t="s">
        <v>174</v>
      </c>
    </row>
    <row r="53" spans="1:4" x14ac:dyDescent="0.25">
      <c r="A53" s="89"/>
      <c r="B53" s="90" t="s">
        <v>193</v>
      </c>
      <c r="C53" s="91" t="s">
        <v>194</v>
      </c>
      <c r="D53" s="92" t="s">
        <v>174</v>
      </c>
    </row>
    <row r="54" spans="1:4" x14ac:dyDescent="0.25">
      <c r="A54" s="89"/>
      <c r="B54" s="90" t="s">
        <v>195</v>
      </c>
      <c r="C54" s="91" t="s">
        <v>196</v>
      </c>
      <c r="D54" s="92" t="s">
        <v>174</v>
      </c>
    </row>
    <row r="55" spans="1:4" ht="11.25" customHeight="1" thickBot="1" x14ac:dyDescent="0.3">
      <c r="A55" s="103"/>
      <c r="B55" s="104" t="s">
        <v>197</v>
      </c>
      <c r="C55" s="105" t="s">
        <v>198</v>
      </c>
      <c r="D55" s="106" t="s">
        <v>174</v>
      </c>
    </row>
    <row r="56" spans="1:4" ht="11.25" customHeight="1" x14ac:dyDescent="0.25">
      <c r="A56" s="68" t="s">
        <v>7</v>
      </c>
      <c r="B56" s="69" t="s">
        <v>199</v>
      </c>
      <c r="C56" s="70"/>
      <c r="D56" s="107"/>
    </row>
    <row r="57" spans="1:4" x14ac:dyDescent="0.25">
      <c r="A57" s="108" t="s">
        <v>26</v>
      </c>
      <c r="B57" s="109" t="s">
        <v>109</v>
      </c>
      <c r="C57" s="110"/>
      <c r="D57" s="111"/>
    </row>
    <row r="58" spans="1:4" ht="11.25" customHeight="1" x14ac:dyDescent="0.25">
      <c r="A58" s="112"/>
      <c r="B58" s="113" t="s">
        <v>109</v>
      </c>
      <c r="C58" s="114" t="s">
        <v>110</v>
      </c>
      <c r="D58" s="115" t="s">
        <v>169</v>
      </c>
    </row>
    <row r="59" spans="1:4" ht="11.25" customHeight="1" x14ac:dyDescent="0.25">
      <c r="A59" s="97" t="s">
        <v>25</v>
      </c>
      <c r="B59" s="98"/>
      <c r="C59" s="99"/>
      <c r="D59" s="100"/>
    </row>
    <row r="60" spans="1:4" ht="11.25" customHeight="1" x14ac:dyDescent="0.25">
      <c r="A60" s="116"/>
      <c r="B60" s="90" t="s">
        <v>200</v>
      </c>
      <c r="C60" s="91" t="s">
        <v>201</v>
      </c>
      <c r="D60" s="92" t="s">
        <v>174</v>
      </c>
    </row>
    <row r="61" spans="1:4" ht="11.25" customHeight="1" x14ac:dyDescent="0.25">
      <c r="A61" s="116"/>
      <c r="B61" s="90" t="s">
        <v>202</v>
      </c>
      <c r="C61" s="91" t="s">
        <v>203</v>
      </c>
      <c r="D61" s="92" t="s">
        <v>174</v>
      </c>
    </row>
    <row r="62" spans="1:4" ht="11.25" customHeight="1" x14ac:dyDescent="0.25">
      <c r="A62" s="116"/>
      <c r="B62" s="90" t="s">
        <v>204</v>
      </c>
      <c r="C62" s="91" t="s">
        <v>205</v>
      </c>
      <c r="D62" s="92" t="s">
        <v>174</v>
      </c>
    </row>
    <row r="63" spans="1:4" ht="11.25" customHeight="1" x14ac:dyDescent="0.25">
      <c r="A63" s="117"/>
      <c r="B63" s="118" t="s">
        <v>206</v>
      </c>
      <c r="C63" s="119" t="s">
        <v>207</v>
      </c>
      <c r="D63" s="120" t="s">
        <v>174</v>
      </c>
    </row>
    <row r="64" spans="1:4" ht="11.25" customHeight="1" x14ac:dyDescent="0.25">
      <c r="A64" s="97" t="s">
        <v>17</v>
      </c>
      <c r="B64" s="98"/>
      <c r="C64" s="99"/>
      <c r="D64" s="100"/>
    </row>
    <row r="65" spans="1:4" ht="11.25" customHeight="1" x14ac:dyDescent="0.25">
      <c r="A65" s="116"/>
      <c r="B65" s="90" t="s">
        <v>208</v>
      </c>
      <c r="C65" s="91" t="s">
        <v>209</v>
      </c>
      <c r="D65" s="92" t="s">
        <v>174</v>
      </c>
    </row>
    <row r="66" spans="1:4" ht="11.25" customHeight="1" x14ac:dyDescent="0.25">
      <c r="A66" s="116"/>
      <c r="B66" s="90" t="s">
        <v>210</v>
      </c>
      <c r="C66" s="91" t="s">
        <v>211</v>
      </c>
      <c r="D66" s="92" t="s">
        <v>174</v>
      </c>
    </row>
    <row r="67" spans="1:4" ht="11.25" customHeight="1" x14ac:dyDescent="0.25">
      <c r="A67" s="116"/>
      <c r="B67" s="90" t="s">
        <v>212</v>
      </c>
      <c r="C67" s="91" t="s">
        <v>213</v>
      </c>
      <c r="D67" s="92" t="s">
        <v>174</v>
      </c>
    </row>
    <row r="68" spans="1:4" ht="11.25" customHeight="1" x14ac:dyDescent="0.25">
      <c r="A68" s="116"/>
      <c r="B68" s="90" t="s">
        <v>214</v>
      </c>
      <c r="C68" s="91" t="s">
        <v>215</v>
      </c>
      <c r="D68" s="92" t="s">
        <v>174</v>
      </c>
    </row>
    <row r="69" spans="1:4" ht="11.25" customHeight="1" x14ac:dyDescent="0.25">
      <c r="A69" s="116"/>
      <c r="B69" s="90" t="s">
        <v>216</v>
      </c>
      <c r="C69" s="91" t="s">
        <v>217</v>
      </c>
      <c r="D69" s="92" t="s">
        <v>174</v>
      </c>
    </row>
    <row r="70" spans="1:4" ht="11.25" customHeight="1" x14ac:dyDescent="0.25">
      <c r="A70" s="116"/>
      <c r="B70" s="90" t="s">
        <v>218</v>
      </c>
      <c r="C70" s="91" t="s">
        <v>219</v>
      </c>
      <c r="D70" s="92" t="s">
        <v>174</v>
      </c>
    </row>
    <row r="71" spans="1:4" ht="11.25" customHeight="1" x14ac:dyDescent="0.25">
      <c r="A71" s="121"/>
      <c r="B71" s="94" t="s">
        <v>220</v>
      </c>
      <c r="C71" s="95" t="s">
        <v>221</v>
      </c>
      <c r="D71" s="96" t="s">
        <v>174</v>
      </c>
    </row>
    <row r="72" spans="1:4" x14ac:dyDescent="0.25">
      <c r="A72" s="108" t="s">
        <v>16</v>
      </c>
      <c r="B72" s="109" t="s">
        <v>111</v>
      </c>
      <c r="C72" s="110"/>
      <c r="D72" s="111"/>
    </row>
    <row r="73" spans="1:4" ht="11.25" customHeight="1" thickBot="1" x14ac:dyDescent="0.3">
      <c r="A73" s="103"/>
      <c r="B73" s="122" t="s">
        <v>111</v>
      </c>
      <c r="C73" s="123" t="s">
        <v>112</v>
      </c>
      <c r="D73" s="124" t="s">
        <v>169</v>
      </c>
    </row>
    <row r="74" spans="1:4" ht="11.25" customHeight="1" x14ac:dyDescent="0.25">
      <c r="A74" s="68" t="s">
        <v>6</v>
      </c>
      <c r="B74" s="69" t="s">
        <v>135</v>
      </c>
      <c r="C74" s="70"/>
      <c r="D74" s="107"/>
    </row>
    <row r="75" spans="1:4" ht="11.25" customHeight="1" x14ac:dyDescent="0.25">
      <c r="A75" s="125"/>
      <c r="B75" s="126" t="s">
        <v>135</v>
      </c>
      <c r="C75" s="127" t="s">
        <v>136</v>
      </c>
      <c r="D75" s="128" t="s">
        <v>169</v>
      </c>
    </row>
    <row r="76" spans="1:4" ht="11.25" customHeight="1" x14ac:dyDescent="0.25">
      <c r="A76" s="85" t="s">
        <v>222</v>
      </c>
      <c r="B76" s="86"/>
      <c r="C76" s="87"/>
      <c r="D76" s="88"/>
    </row>
    <row r="77" spans="1:4" ht="11.25" customHeight="1" x14ac:dyDescent="0.25">
      <c r="A77" s="116"/>
      <c r="B77" s="90" t="s">
        <v>223</v>
      </c>
      <c r="C77" s="91" t="s">
        <v>224</v>
      </c>
      <c r="D77" s="92" t="s">
        <v>174</v>
      </c>
    </row>
    <row r="78" spans="1:4" ht="11.25" customHeight="1" x14ac:dyDescent="0.25">
      <c r="A78" s="117"/>
      <c r="B78" s="118" t="s">
        <v>225</v>
      </c>
      <c r="C78" s="119" t="s">
        <v>226</v>
      </c>
      <c r="D78" s="120" t="s">
        <v>174</v>
      </c>
    </row>
    <row r="79" spans="1:4" ht="11.25" customHeight="1" x14ac:dyDescent="0.25">
      <c r="A79" s="85" t="s">
        <v>23</v>
      </c>
      <c r="B79" s="86"/>
      <c r="C79" s="87"/>
      <c r="D79" s="88"/>
    </row>
    <row r="80" spans="1:4" ht="11.25" customHeight="1" x14ac:dyDescent="0.25">
      <c r="A80" s="117"/>
      <c r="B80" s="118" t="s">
        <v>227</v>
      </c>
      <c r="C80" s="119" t="s">
        <v>228</v>
      </c>
      <c r="D80" s="120" t="s">
        <v>174</v>
      </c>
    </row>
    <row r="81" spans="1:4" ht="11.25" customHeight="1" x14ac:dyDescent="0.25">
      <c r="A81" s="85" t="s">
        <v>14</v>
      </c>
      <c r="B81" s="86"/>
      <c r="C81" s="87"/>
      <c r="D81" s="88"/>
    </row>
    <row r="82" spans="1:4" ht="11.25" customHeight="1" x14ac:dyDescent="0.25">
      <c r="A82" s="116"/>
      <c r="B82" s="90" t="s">
        <v>229</v>
      </c>
      <c r="C82" s="91" t="s">
        <v>230</v>
      </c>
      <c r="D82" s="92" t="s">
        <v>174</v>
      </c>
    </row>
    <row r="83" spans="1:4" ht="11.25" customHeight="1" x14ac:dyDescent="0.25">
      <c r="A83" s="116"/>
      <c r="B83" s="90" t="s">
        <v>231</v>
      </c>
      <c r="C83" s="91" t="s">
        <v>232</v>
      </c>
      <c r="D83" s="92" t="s">
        <v>174</v>
      </c>
    </row>
    <row r="84" spans="1:4" ht="11.25" customHeight="1" x14ac:dyDescent="0.25">
      <c r="A84" s="116"/>
      <c r="B84" s="90" t="s">
        <v>233</v>
      </c>
      <c r="C84" s="91" t="s">
        <v>234</v>
      </c>
      <c r="D84" s="92" t="s">
        <v>174</v>
      </c>
    </row>
    <row r="85" spans="1:4" ht="11.25" customHeight="1" x14ac:dyDescent="0.25">
      <c r="A85" s="116"/>
      <c r="B85" s="90" t="s">
        <v>235</v>
      </c>
      <c r="C85" s="91" t="s">
        <v>236</v>
      </c>
      <c r="D85" s="92" t="s">
        <v>174</v>
      </c>
    </row>
    <row r="86" spans="1:4" ht="11.25" customHeight="1" thickBot="1" x14ac:dyDescent="0.3">
      <c r="A86" s="129"/>
      <c r="B86" s="104" t="s">
        <v>237</v>
      </c>
      <c r="C86" s="105" t="s">
        <v>238</v>
      </c>
      <c r="D86" s="106" t="s">
        <v>174</v>
      </c>
    </row>
    <row r="87" spans="1:4" ht="11.25" customHeight="1" x14ac:dyDescent="0.25">
      <c r="A87" s="68" t="s">
        <v>5</v>
      </c>
      <c r="B87" s="69" t="s">
        <v>239</v>
      </c>
      <c r="C87" s="70"/>
      <c r="D87" s="107"/>
    </row>
    <row r="88" spans="1:4" x14ac:dyDescent="0.25">
      <c r="A88" s="108" t="s">
        <v>27</v>
      </c>
      <c r="B88" s="109" t="s">
        <v>130</v>
      </c>
      <c r="C88" s="110"/>
      <c r="D88" s="111"/>
    </row>
    <row r="89" spans="1:4" ht="11.25" customHeight="1" x14ac:dyDescent="0.25">
      <c r="A89" s="112"/>
      <c r="B89" s="113" t="s">
        <v>130</v>
      </c>
      <c r="C89" s="114" t="s">
        <v>131</v>
      </c>
      <c r="D89" s="115" t="s">
        <v>169</v>
      </c>
    </row>
    <row r="90" spans="1:4" ht="11.25" customHeight="1" x14ac:dyDescent="0.25">
      <c r="A90" s="97" t="s">
        <v>13</v>
      </c>
      <c r="B90" s="98"/>
      <c r="C90" s="99"/>
      <c r="D90" s="100"/>
    </row>
    <row r="91" spans="1:4" ht="11.25" customHeight="1" x14ac:dyDescent="0.25">
      <c r="A91" s="117"/>
      <c r="B91" s="118" t="s">
        <v>240</v>
      </c>
      <c r="C91" s="119" t="s">
        <v>241</v>
      </c>
      <c r="D91" s="120" t="s">
        <v>174</v>
      </c>
    </row>
    <row r="92" spans="1:4" ht="11.25" customHeight="1" x14ac:dyDescent="0.25">
      <c r="A92" s="97" t="s">
        <v>22</v>
      </c>
      <c r="B92" s="98"/>
      <c r="C92" s="99"/>
      <c r="D92" s="100"/>
    </row>
    <row r="93" spans="1:4" ht="11.25" customHeight="1" x14ac:dyDescent="0.25">
      <c r="A93" s="116"/>
      <c r="B93" s="90" t="s">
        <v>242</v>
      </c>
      <c r="C93" s="91" t="s">
        <v>243</v>
      </c>
      <c r="D93" s="92" t="s">
        <v>174</v>
      </c>
    </row>
    <row r="94" spans="1:4" ht="11.25" customHeight="1" x14ac:dyDescent="0.25">
      <c r="A94" s="121"/>
      <c r="B94" s="94" t="s">
        <v>244</v>
      </c>
      <c r="C94" s="95" t="s">
        <v>245</v>
      </c>
      <c r="D94" s="96" t="s">
        <v>174</v>
      </c>
    </row>
    <row r="95" spans="1:4" x14ac:dyDescent="0.25">
      <c r="A95" s="108" t="s">
        <v>21</v>
      </c>
      <c r="B95" s="109" t="s">
        <v>132</v>
      </c>
      <c r="C95" s="110"/>
      <c r="D95" s="111"/>
    </row>
    <row r="96" spans="1:4" ht="11.25" customHeight="1" thickBot="1" x14ac:dyDescent="0.3">
      <c r="A96" s="103"/>
      <c r="B96" s="122" t="s">
        <v>132</v>
      </c>
      <c r="C96" s="123" t="s">
        <v>12</v>
      </c>
      <c r="D96" s="124" t="s">
        <v>169</v>
      </c>
    </row>
    <row r="97" spans="1:4" ht="11.25" customHeight="1" x14ac:dyDescent="0.25">
      <c r="A97" s="81" t="s">
        <v>4</v>
      </c>
      <c r="B97" s="82" t="s">
        <v>101</v>
      </c>
      <c r="C97" s="83"/>
      <c r="D97" s="84"/>
    </row>
    <row r="98" spans="1:4" ht="11.25" customHeight="1" thickBot="1" x14ac:dyDescent="0.3">
      <c r="A98" s="130"/>
      <c r="B98" s="131" t="s">
        <v>101</v>
      </c>
      <c r="C98" s="132" t="s">
        <v>102</v>
      </c>
      <c r="D98" s="133" t="s">
        <v>246</v>
      </c>
    </row>
    <row r="99" spans="1:4" ht="11.25" customHeight="1" x14ac:dyDescent="0.25">
      <c r="A99" s="81" t="s">
        <v>3</v>
      </c>
      <c r="B99" s="82" t="s">
        <v>123</v>
      </c>
      <c r="C99" s="83"/>
      <c r="D99" s="84"/>
    </row>
    <row r="100" spans="1:4" ht="11.25" customHeight="1" thickBot="1" x14ac:dyDescent="0.3">
      <c r="A100" s="130"/>
      <c r="B100" s="131" t="s">
        <v>123</v>
      </c>
      <c r="C100" s="132" t="s">
        <v>124</v>
      </c>
      <c r="D100" s="133" t="s">
        <v>246</v>
      </c>
    </row>
    <row r="101" spans="1:4" ht="11.25" customHeight="1" x14ac:dyDescent="0.25">
      <c r="A101" s="81" t="s">
        <v>2</v>
      </c>
      <c r="B101" s="82" t="s">
        <v>247</v>
      </c>
      <c r="C101" s="83"/>
      <c r="D101" s="84"/>
    </row>
    <row r="102" spans="1:4" ht="11.25" customHeight="1" x14ac:dyDescent="0.25">
      <c r="A102" s="134"/>
      <c r="B102" s="59" t="s">
        <v>139</v>
      </c>
      <c r="C102" s="60" t="s">
        <v>140</v>
      </c>
      <c r="D102" s="67" t="s">
        <v>169</v>
      </c>
    </row>
    <row r="103" spans="1:4" ht="11.25" customHeight="1" x14ac:dyDescent="0.25">
      <c r="A103" s="134"/>
      <c r="B103" s="59" t="s">
        <v>117</v>
      </c>
      <c r="C103" s="60" t="s">
        <v>118</v>
      </c>
      <c r="D103" s="67" t="s">
        <v>169</v>
      </c>
    </row>
    <row r="104" spans="1:4" ht="11.25" customHeight="1" x14ac:dyDescent="0.25">
      <c r="A104" s="134"/>
      <c r="B104" s="59" t="s">
        <v>119</v>
      </c>
      <c r="C104" s="60" t="s">
        <v>120</v>
      </c>
      <c r="D104" s="67" t="s">
        <v>169</v>
      </c>
    </row>
    <row r="105" spans="1:4" ht="11.25" customHeight="1" thickBot="1" x14ac:dyDescent="0.3">
      <c r="A105" s="130"/>
      <c r="B105" s="131" t="s">
        <v>121</v>
      </c>
      <c r="C105" s="132" t="s">
        <v>122</v>
      </c>
      <c r="D105" s="133" t="s">
        <v>169</v>
      </c>
    </row>
    <row r="106" spans="1:4" ht="11.25" customHeight="1" x14ac:dyDescent="0.25">
      <c r="A106" s="81" t="s">
        <v>1</v>
      </c>
      <c r="B106" s="82" t="s">
        <v>103</v>
      </c>
      <c r="C106" s="83"/>
      <c r="D106" s="84"/>
    </row>
    <row r="107" spans="1:4" ht="11.25" customHeight="1" thickBot="1" x14ac:dyDescent="0.3">
      <c r="A107" s="130"/>
      <c r="B107" s="131" t="s">
        <v>103</v>
      </c>
      <c r="C107" s="132" t="s">
        <v>104</v>
      </c>
      <c r="D107" s="133" t="s">
        <v>246</v>
      </c>
    </row>
    <row r="108" spans="1:4" ht="11.25" customHeight="1" x14ac:dyDescent="0.25">
      <c r="A108" s="81" t="s">
        <v>0</v>
      </c>
      <c r="B108" s="82" t="s">
        <v>128</v>
      </c>
      <c r="C108" s="83"/>
      <c r="D108" s="84"/>
    </row>
    <row r="109" spans="1:4" ht="11.25" customHeight="1" thickBot="1" x14ac:dyDescent="0.3">
      <c r="A109" s="130"/>
      <c r="B109" s="131" t="s">
        <v>128</v>
      </c>
      <c r="C109" s="132" t="s">
        <v>129</v>
      </c>
      <c r="D109" s="133" t="s">
        <v>169</v>
      </c>
    </row>
    <row r="110" spans="1:4" ht="11.25" customHeight="1" x14ac:dyDescent="0.25">
      <c r="A110" s="81" t="s">
        <v>248</v>
      </c>
      <c r="B110" s="82" t="s">
        <v>249</v>
      </c>
      <c r="C110" s="83"/>
      <c r="D110" s="84"/>
    </row>
    <row r="111" spans="1:4" ht="11.25" customHeight="1" x14ac:dyDescent="0.25">
      <c r="A111" s="134"/>
      <c r="B111" s="59" t="s">
        <v>133</v>
      </c>
      <c r="C111" s="60" t="s">
        <v>134</v>
      </c>
      <c r="D111" s="67" t="s">
        <v>169</v>
      </c>
    </row>
    <row r="112" spans="1:4" ht="11.25" customHeight="1" thickBot="1" x14ac:dyDescent="0.3">
      <c r="A112" s="130"/>
      <c r="B112" s="131" t="s">
        <v>145</v>
      </c>
      <c r="C112" s="132" t="s">
        <v>146</v>
      </c>
      <c r="D112" s="133" t="s">
        <v>169</v>
      </c>
    </row>
    <row r="113" spans="1:3" ht="11.25" customHeight="1" x14ac:dyDescent="0.25">
      <c r="A113" s="135"/>
      <c r="B113" s="135"/>
      <c r="C113" s="136"/>
    </row>
    <row r="114" spans="1:3" x14ac:dyDescent="0.25">
      <c r="C114" s="137"/>
    </row>
    <row r="116" spans="1:3" x14ac:dyDescent="0.25">
      <c r="C116" s="8"/>
    </row>
    <row r="117" spans="1:3" x14ac:dyDescent="0.25">
      <c r="C117" s="8"/>
    </row>
    <row r="118" spans="1:3" x14ac:dyDescent="0.25">
      <c r="C118" s="8"/>
    </row>
    <row r="119" spans="1:3" x14ac:dyDescent="0.25">
      <c r="C119" s="8"/>
    </row>
    <row r="120" spans="1:3" x14ac:dyDescent="0.25">
      <c r="C120" s="8"/>
    </row>
    <row r="121" spans="1:3" x14ac:dyDescent="0.25">
      <c r="C121" s="8"/>
    </row>
    <row r="122" spans="1:3" x14ac:dyDescent="0.25">
      <c r="C122" s="8"/>
    </row>
    <row r="123" spans="1:3" x14ac:dyDescent="0.25">
      <c r="C123" s="8"/>
    </row>
    <row r="124" spans="1:3" x14ac:dyDescent="0.25">
      <c r="C124" s="8"/>
    </row>
    <row r="125" spans="1:3" x14ac:dyDescent="0.25">
      <c r="C125" s="8"/>
    </row>
    <row r="126" spans="1:3" x14ac:dyDescent="0.25">
      <c r="C126" s="8"/>
    </row>
    <row r="127" spans="1:3" x14ac:dyDescent="0.25">
      <c r="C127" s="8"/>
    </row>
    <row r="128" spans="1:3" x14ac:dyDescent="0.25">
      <c r="C128" s="8"/>
    </row>
    <row r="129" spans="3:3" x14ac:dyDescent="0.25">
      <c r="C129" s="8"/>
    </row>
    <row r="130" spans="3:3" x14ac:dyDescent="0.25">
      <c r="C130" s="8"/>
    </row>
    <row r="131" spans="3:3" x14ac:dyDescent="0.25">
      <c r="C131" s="8"/>
    </row>
    <row r="132" spans="3:3" x14ac:dyDescent="0.25">
      <c r="C132" s="8"/>
    </row>
    <row r="133" spans="3:3" x14ac:dyDescent="0.25">
      <c r="C133" s="8"/>
    </row>
    <row r="134" spans="3:3" x14ac:dyDescent="0.25">
      <c r="C134" s="8"/>
    </row>
    <row r="135" spans="3:3" x14ac:dyDescent="0.25">
      <c r="C135" s="8"/>
    </row>
    <row r="136" spans="3:3" x14ac:dyDescent="0.25">
      <c r="C136" s="8"/>
    </row>
    <row r="137" spans="3:3" x14ac:dyDescent="0.25">
      <c r="C137" s="8"/>
    </row>
    <row r="138" spans="3:3" x14ac:dyDescent="0.25">
      <c r="C138" s="8"/>
    </row>
    <row r="139" spans="3:3" x14ac:dyDescent="0.25">
      <c r="C139" s="8"/>
    </row>
    <row r="140" spans="3:3" x14ac:dyDescent="0.25">
      <c r="C140" s="8"/>
    </row>
    <row r="141" spans="3:3" x14ac:dyDescent="0.25">
      <c r="C141" s="8"/>
    </row>
    <row r="142" spans="3:3" x14ac:dyDescent="0.25">
      <c r="C142" s="8"/>
    </row>
    <row r="143" spans="3:3" x14ac:dyDescent="0.25">
      <c r="C143" s="8"/>
    </row>
    <row r="144" spans="3:3" x14ac:dyDescent="0.25">
      <c r="C144" s="8"/>
    </row>
    <row r="145" spans="3:3" x14ac:dyDescent="0.25">
      <c r="C145" s="8"/>
    </row>
    <row r="146" spans="3:3" x14ac:dyDescent="0.25">
      <c r="C146" s="8"/>
    </row>
    <row r="147" spans="3:3" x14ac:dyDescent="0.25">
      <c r="C147" s="8"/>
    </row>
    <row r="148" spans="3:3" x14ac:dyDescent="0.25">
      <c r="C148" s="8"/>
    </row>
    <row r="149" spans="3:3" x14ac:dyDescent="0.25">
      <c r="C149" s="8"/>
    </row>
    <row r="150" spans="3:3" x14ac:dyDescent="0.25">
      <c r="C150" s="8"/>
    </row>
    <row r="151" spans="3:3" x14ac:dyDescent="0.25">
      <c r="C151" s="8"/>
    </row>
    <row r="152" spans="3:3" x14ac:dyDescent="0.25">
      <c r="C152" s="8"/>
    </row>
    <row r="153" spans="3:3" x14ac:dyDescent="0.25">
      <c r="C153" s="8"/>
    </row>
    <row r="154" spans="3:3" x14ac:dyDescent="0.25">
      <c r="C154" s="8"/>
    </row>
    <row r="155" spans="3:3" x14ac:dyDescent="0.25">
      <c r="C155" s="8"/>
    </row>
    <row r="156" spans="3:3" x14ac:dyDescent="0.25">
      <c r="C156" s="8"/>
    </row>
    <row r="157" spans="3:3" x14ac:dyDescent="0.25">
      <c r="C157" s="8"/>
    </row>
    <row r="158" spans="3:3" x14ac:dyDescent="0.25">
      <c r="C158" s="8"/>
    </row>
    <row r="159" spans="3:3" x14ac:dyDescent="0.25">
      <c r="C159" s="8"/>
    </row>
    <row r="160" spans="3:3" x14ac:dyDescent="0.25">
      <c r="C160" s="8"/>
    </row>
    <row r="161" spans="3:3" x14ac:dyDescent="0.25">
      <c r="C161" s="8"/>
    </row>
    <row r="162" spans="3:3" x14ac:dyDescent="0.25">
      <c r="C162" s="8"/>
    </row>
    <row r="163" spans="3:3" x14ac:dyDescent="0.25">
      <c r="C163" s="8"/>
    </row>
    <row r="164" spans="3:3" x14ac:dyDescent="0.25">
      <c r="C164" s="8"/>
    </row>
    <row r="165" spans="3:3" x14ac:dyDescent="0.25">
      <c r="C165" s="8"/>
    </row>
    <row r="166" spans="3:3" x14ac:dyDescent="0.25">
      <c r="C166" s="8"/>
    </row>
    <row r="167" spans="3:3" x14ac:dyDescent="0.25">
      <c r="C167" s="8"/>
    </row>
    <row r="168" spans="3:3" x14ac:dyDescent="0.25">
      <c r="C168" s="8"/>
    </row>
    <row r="169" spans="3:3" x14ac:dyDescent="0.25">
      <c r="C169" s="8"/>
    </row>
    <row r="171" spans="3:3" x14ac:dyDescent="0.25">
      <c r="C171" s="8"/>
    </row>
    <row r="172" spans="3:3" x14ac:dyDescent="0.25">
      <c r="C172" s="8"/>
    </row>
    <row r="173" spans="3:3" x14ac:dyDescent="0.25">
      <c r="C173" s="8"/>
    </row>
    <row r="174" spans="3:3" x14ac:dyDescent="0.25">
      <c r="C174" s="8"/>
    </row>
    <row r="175" spans="3:3" x14ac:dyDescent="0.25">
      <c r="C175" s="8"/>
    </row>
    <row r="176" spans="3:3" x14ac:dyDescent="0.25">
      <c r="C176" s="8"/>
    </row>
    <row r="177" spans="3:3" x14ac:dyDescent="0.25">
      <c r="C177" s="8"/>
    </row>
    <row r="178" spans="3:3" x14ac:dyDescent="0.25">
      <c r="C178" s="8"/>
    </row>
    <row r="179" spans="3:3" x14ac:dyDescent="0.25">
      <c r="C179" s="8"/>
    </row>
    <row r="180" spans="3:3" x14ac:dyDescent="0.25">
      <c r="C180" s="8"/>
    </row>
    <row r="181" spans="3:3" x14ac:dyDescent="0.25">
      <c r="C181" s="8"/>
    </row>
    <row r="182" spans="3:3" x14ac:dyDescent="0.25">
      <c r="C182" s="8"/>
    </row>
    <row r="183" spans="3:3" x14ac:dyDescent="0.25">
      <c r="C183" s="8"/>
    </row>
    <row r="184" spans="3:3" x14ac:dyDescent="0.25">
      <c r="C184" s="8"/>
    </row>
    <row r="185" spans="3:3" x14ac:dyDescent="0.25">
      <c r="C185" s="8"/>
    </row>
    <row r="186" spans="3:3" x14ac:dyDescent="0.25">
      <c r="C186" s="8"/>
    </row>
    <row r="187" spans="3:3" x14ac:dyDescent="0.25">
      <c r="C187" s="8"/>
    </row>
    <row r="188" spans="3:3" x14ac:dyDescent="0.25">
      <c r="C188" s="8"/>
    </row>
    <row r="189" spans="3:3" x14ac:dyDescent="0.25">
      <c r="C189" s="8"/>
    </row>
    <row r="190" spans="3:3" x14ac:dyDescent="0.25">
      <c r="C190" s="8"/>
    </row>
    <row r="191" spans="3:3" x14ac:dyDescent="0.25">
      <c r="C191" s="8"/>
    </row>
    <row r="192" spans="3:3" x14ac:dyDescent="0.25">
      <c r="C192" s="8"/>
    </row>
    <row r="193" spans="3:3" x14ac:dyDescent="0.25">
      <c r="C193" s="8"/>
    </row>
    <row r="194" spans="3:3" x14ac:dyDescent="0.25">
      <c r="C194" s="8"/>
    </row>
    <row r="195" spans="3:3" x14ac:dyDescent="0.25">
      <c r="C195" s="8"/>
    </row>
    <row r="196" spans="3:3" x14ac:dyDescent="0.25">
      <c r="C196" s="8"/>
    </row>
    <row r="197" spans="3:3" x14ac:dyDescent="0.25">
      <c r="C197" s="8"/>
    </row>
    <row r="198" spans="3:3" x14ac:dyDescent="0.25">
      <c r="C198" s="8"/>
    </row>
    <row r="199" spans="3:3" x14ac:dyDescent="0.25">
      <c r="C199" s="8"/>
    </row>
    <row r="200" spans="3:3" x14ac:dyDescent="0.25">
      <c r="C200" s="8"/>
    </row>
    <row r="201" spans="3:3" x14ac:dyDescent="0.25">
      <c r="C201" s="8"/>
    </row>
    <row r="202" spans="3:3" x14ac:dyDescent="0.25">
      <c r="C202" s="8"/>
    </row>
    <row r="203" spans="3:3" x14ac:dyDescent="0.25">
      <c r="C203" s="8"/>
    </row>
    <row r="204" spans="3:3" x14ac:dyDescent="0.25">
      <c r="C204" s="8"/>
    </row>
    <row r="205" spans="3:3" x14ac:dyDescent="0.25">
      <c r="C205" s="8"/>
    </row>
    <row r="206" spans="3:3" x14ac:dyDescent="0.25">
      <c r="C206" s="8"/>
    </row>
    <row r="207" spans="3:3" x14ac:dyDescent="0.25">
      <c r="C207" s="8"/>
    </row>
    <row r="208" spans="3:3" x14ac:dyDescent="0.25">
      <c r="C208" s="8"/>
    </row>
    <row r="209" spans="3:3" x14ac:dyDescent="0.25">
      <c r="C209" s="8"/>
    </row>
    <row r="210" spans="3:3" x14ac:dyDescent="0.25">
      <c r="C210" s="8"/>
    </row>
    <row r="211" spans="3:3" x14ac:dyDescent="0.25">
      <c r="C211" s="8"/>
    </row>
    <row r="212" spans="3:3" x14ac:dyDescent="0.25">
      <c r="C212" s="8"/>
    </row>
    <row r="213" spans="3:3" x14ac:dyDescent="0.25">
      <c r="C213" s="8"/>
    </row>
    <row r="214" spans="3:3" x14ac:dyDescent="0.25">
      <c r="C214" s="8"/>
    </row>
    <row r="215" spans="3:3" x14ac:dyDescent="0.25">
      <c r="C215" s="8"/>
    </row>
    <row r="216" spans="3:3" x14ac:dyDescent="0.25">
      <c r="C216" s="8"/>
    </row>
    <row r="217" spans="3:3" x14ac:dyDescent="0.25">
      <c r="C217" s="8"/>
    </row>
    <row r="218" spans="3:3" x14ac:dyDescent="0.25">
      <c r="C218" s="8"/>
    </row>
    <row r="219" spans="3:3" x14ac:dyDescent="0.25">
      <c r="C219" s="8"/>
    </row>
    <row r="220" spans="3:3" x14ac:dyDescent="0.25">
      <c r="C220" s="8"/>
    </row>
    <row r="221" spans="3:3" x14ac:dyDescent="0.25">
      <c r="C221" s="8"/>
    </row>
    <row r="222" spans="3:3" x14ac:dyDescent="0.25">
      <c r="C222" s="8"/>
    </row>
    <row r="223" spans="3:3" x14ac:dyDescent="0.25">
      <c r="C223" s="8"/>
    </row>
    <row r="224" spans="3:3" x14ac:dyDescent="0.25">
      <c r="C224" s="8"/>
    </row>
    <row r="225" spans="3:3" x14ac:dyDescent="0.25">
      <c r="C225" s="8"/>
    </row>
    <row r="226" spans="3:3" x14ac:dyDescent="0.25">
      <c r="C226" s="8"/>
    </row>
    <row r="227" spans="3:3" x14ac:dyDescent="0.25">
      <c r="C227" s="8"/>
    </row>
    <row r="228" spans="3:3" x14ac:dyDescent="0.25">
      <c r="C228" s="8"/>
    </row>
    <row r="229" spans="3:3" x14ac:dyDescent="0.25">
      <c r="C229" s="8"/>
    </row>
    <row r="230" spans="3:3" x14ac:dyDescent="0.25">
      <c r="C230" s="8"/>
    </row>
  </sheetData>
  <pageMargins left="0.19685039370078741" right="0.19685039370078741" top="0.19685039370078741" bottom="0.19685039370078741" header="0.11811023622047244" footer="0.11811023622047244"/>
  <pageSetup paperSize="9" scale="80" fitToHeight="0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cover</vt:lpstr>
      <vt:lpstr>index</vt:lpstr>
      <vt:lpstr>Macro_CurrPrices</vt:lpstr>
      <vt:lpstr>Macro_euro2010</vt:lpstr>
      <vt:lpstr>Macro_JRC-IDEES</vt:lpstr>
      <vt:lpstr>definitions</vt:lpstr>
      <vt:lpstr>definitions!Print_Area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2018-07-16T15:44:20Z</dcterms:created>
  <dcterms:modified xsi:type="dcterms:W3CDTF">2018-07-16T15:44:21Z</dcterms:modified>
</cp:coreProperties>
</file>